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ZAPO01\Zamowienia\2. ZAMÓWIENIA PUBLICZNE\PONIŻEJ 130 TYS\2025\PSP1\ZO.PSP1.01.2025\DOKUMENTY OGŁOSZONE\"/>
    </mc:Choice>
  </mc:AlternateContent>
  <xr:revisionPtr revIDLastSave="0" documentId="13_ncr:1_{F841096E-13F1-452E-912E-A465E72CC5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Z. I CHEMIA GOSPODARCZA" sheetId="1" r:id="rId1"/>
    <sheet name="CZ. II CHEMIA SPECJALISTYCZNA" sheetId="3" r:id="rId2"/>
    <sheet name="CZ. III ART. GOSPODARCZ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H11" i="2"/>
  <c r="J11" i="2" s="1"/>
  <c r="K11" i="2" s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J21" i="1"/>
  <c r="K21" i="1" s="1"/>
  <c r="J22" i="1"/>
  <c r="K22" i="1" s="1"/>
  <c r="J33" i="1"/>
  <c r="K33" i="1" s="1"/>
  <c r="J34" i="1"/>
  <c r="K34" i="1" s="1"/>
  <c r="J45" i="1"/>
  <c r="K45" i="1" s="1"/>
  <c r="J46" i="1"/>
  <c r="K46" i="1" s="1"/>
  <c r="H11" i="1"/>
  <c r="J11" i="1" s="1"/>
  <c r="K11" i="1" s="1"/>
  <c r="H12" i="1"/>
  <c r="J12" i="1" s="1"/>
  <c r="K12" i="1" s="1"/>
  <c r="H13" i="1"/>
  <c r="H14" i="1"/>
  <c r="J14" i="1" s="1"/>
  <c r="H15" i="1"/>
  <c r="J15" i="1" s="1"/>
  <c r="H16" i="1"/>
  <c r="J16" i="1" s="1"/>
  <c r="H17" i="1"/>
  <c r="H18" i="1"/>
  <c r="H19" i="1"/>
  <c r="H20" i="1"/>
  <c r="J20" i="1" s="1"/>
  <c r="H21" i="1"/>
  <c r="H22" i="1"/>
  <c r="H23" i="1"/>
  <c r="J23" i="1" s="1"/>
  <c r="K23" i="1" s="1"/>
  <c r="H24" i="1"/>
  <c r="J24" i="1" s="1"/>
  <c r="K24" i="1" s="1"/>
  <c r="H25" i="1"/>
  <c r="H26" i="1"/>
  <c r="H27" i="1"/>
  <c r="J27" i="1" s="1"/>
  <c r="H28" i="1"/>
  <c r="H29" i="1"/>
  <c r="H30" i="1"/>
  <c r="H31" i="1"/>
  <c r="J31" i="1" s="1"/>
  <c r="H32" i="1"/>
  <c r="H33" i="1"/>
  <c r="H34" i="1"/>
  <c r="H35" i="1"/>
  <c r="J35" i="1" s="1"/>
  <c r="K35" i="1" s="1"/>
  <c r="H36" i="1"/>
  <c r="J36" i="1" s="1"/>
  <c r="K36" i="1" s="1"/>
  <c r="H37" i="1"/>
  <c r="H38" i="1"/>
  <c r="H39" i="1"/>
  <c r="H40" i="1"/>
  <c r="J40" i="1" s="1"/>
  <c r="H41" i="1"/>
  <c r="H42" i="1"/>
  <c r="H43" i="1"/>
  <c r="H44" i="1"/>
  <c r="H45" i="1"/>
  <c r="H46" i="1"/>
  <c r="H47" i="1"/>
  <c r="J47" i="1" s="1"/>
  <c r="K47" i="1" s="1"/>
  <c r="H48" i="1"/>
  <c r="J48" i="1" s="1"/>
  <c r="K48" i="1" s="1"/>
  <c r="H10" i="1"/>
  <c r="K11" i="3"/>
  <c r="K12" i="3"/>
  <c r="K13" i="3"/>
  <c r="K14" i="3"/>
  <c r="K15" i="3"/>
  <c r="K16" i="3"/>
  <c r="K17" i="3"/>
  <c r="K18" i="3"/>
  <c r="J11" i="3"/>
  <c r="J12" i="3"/>
  <c r="J13" i="3"/>
  <c r="J14" i="3"/>
  <c r="J15" i="3"/>
  <c r="J16" i="3"/>
  <c r="J17" i="3"/>
  <c r="J18" i="3"/>
  <c r="H10" i="3"/>
  <c r="J10" i="3" s="1"/>
  <c r="C25" i="3" s="1"/>
  <c r="H11" i="3"/>
  <c r="H12" i="3"/>
  <c r="H13" i="3"/>
  <c r="H14" i="3"/>
  <c r="H15" i="3"/>
  <c r="H16" i="3"/>
  <c r="H17" i="3"/>
  <c r="H18" i="3"/>
  <c r="H19" i="3" l="1"/>
  <c r="C22" i="3"/>
  <c r="K10" i="3"/>
  <c r="C27" i="3" s="1"/>
  <c r="J19" i="3"/>
  <c r="K28" i="1"/>
  <c r="K38" i="1"/>
  <c r="K32" i="1"/>
  <c r="K19" i="1"/>
  <c r="K42" i="1"/>
  <c r="K41" i="1"/>
  <c r="J32" i="1"/>
  <c r="J19" i="1"/>
  <c r="J42" i="1"/>
  <c r="J18" i="1"/>
  <c r="K18" i="1" s="1"/>
  <c r="K20" i="1"/>
  <c r="J29" i="1"/>
  <c r="K29" i="1" s="1"/>
  <c r="J17" i="1"/>
  <c r="K17" i="1" s="1"/>
  <c r="K31" i="1"/>
  <c r="J28" i="1"/>
  <c r="J39" i="1"/>
  <c r="K39" i="1" s="1"/>
  <c r="J38" i="1"/>
  <c r="K16" i="1"/>
  <c r="J37" i="1"/>
  <c r="K37" i="1" s="1"/>
  <c r="J25" i="1"/>
  <c r="K25" i="1" s="1"/>
  <c r="J13" i="1"/>
  <c r="K13" i="1" s="1"/>
  <c r="K27" i="1"/>
  <c r="K15" i="1"/>
  <c r="J44" i="1"/>
  <c r="K44" i="1" s="1"/>
  <c r="J43" i="1"/>
  <c r="K43" i="1" s="1"/>
  <c r="J41" i="1"/>
  <c r="C52" i="1"/>
  <c r="J26" i="1"/>
  <c r="K26" i="1" s="1"/>
  <c r="K40" i="1"/>
  <c r="K14" i="1"/>
  <c r="J30" i="1"/>
  <c r="K30" i="1" s="1"/>
  <c r="J10" i="1"/>
  <c r="H49" i="1"/>
  <c r="H10" i="2"/>
  <c r="J10" i="2" s="1"/>
  <c r="K10" i="2" s="1"/>
  <c r="K19" i="3" l="1"/>
  <c r="C55" i="1"/>
  <c r="J49" i="1"/>
  <c r="K10" i="1"/>
  <c r="C77" i="2"/>
  <c r="H74" i="2"/>
  <c r="C57" i="1" l="1"/>
  <c r="K49" i="1"/>
  <c r="C80" i="2"/>
  <c r="J74" i="2"/>
  <c r="K74" i="2" l="1"/>
  <c r="C82" i="2"/>
</calcChain>
</file>

<file path=xl/sharedStrings.xml><?xml version="1.0" encoding="utf-8"?>
<sst xmlns="http://schemas.openxmlformats.org/spreadsheetml/2006/main" count="520" uniqueCount="314">
  <si>
    <t>L.P.</t>
  </si>
  <si>
    <t>NAZWA PRODUKTU</t>
  </si>
  <si>
    <t>OPIS PRODUKTU</t>
  </si>
  <si>
    <t>ILOŚĆ</t>
  </si>
  <si>
    <t>J.M</t>
  </si>
  <si>
    <t>CENA JEDNOSTKOWA NETTO</t>
  </si>
  <si>
    <t>WARTOŚĆ NETTO</t>
  </si>
  <si>
    <t>VAT</t>
  </si>
  <si>
    <t>WARTOŚĆ VAT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</si>
  <si>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</si>
  <si>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</si>
  <si>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</si>
  <si>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</si>
  <si>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</si>
  <si>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</si>
  <si>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</si>
  <si>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</si>
  <si>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</si>
  <si>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</si>
  <si>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</si>
  <si>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</si>
  <si>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</si>
  <si>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</si>
  <si>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</si>
  <si>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</si>
  <si>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</si>
  <si>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</si>
  <si>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</si>
  <si>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</si>
  <si>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</si>
  <si>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</si>
  <si>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</si>
  <si>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</si>
  <si>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</si>
  <si>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</si>
  <si>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</si>
  <si>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</si>
  <si>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</si>
  <si>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</si>
  <si>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</si>
  <si>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OFEROWANY PRODUKT                              </t>
    </r>
    <r>
      <rPr>
        <sz val="9"/>
        <color theme="1"/>
        <rFont val="Calibri"/>
        <family val="2"/>
        <charset val="238"/>
        <scheme val="minor"/>
      </rPr>
      <t>(nazwa handlowa, producent)</t>
    </r>
  </si>
  <si>
    <t>FORMULARZ CENOWY WRAZ Z OPISEM PRZEDMIOTU ZAMÓWIENIA</t>
  </si>
  <si>
    <t xml:space="preserve">Załącznik Nr 1 do SWZ </t>
  </si>
  <si>
    <t>CZ. III</t>
  </si>
  <si>
    <t>31.</t>
  </si>
  <si>
    <t>OP.</t>
  </si>
  <si>
    <t>GĄBKA - ZMYWAK DO NACZYŃ</t>
  </si>
  <si>
    <t>DRUCIAK</t>
  </si>
  <si>
    <t>PAPIER DO PIECZENIA</t>
  </si>
  <si>
    <t>PAPIER TOALETOWY</t>
  </si>
  <si>
    <t>RĘCZNIK SKŁADANY TYPU ZZ</t>
  </si>
  <si>
    <t xml:space="preserve">RĘCZNIK PAPIEROWY NA ROLCE </t>
  </si>
  <si>
    <t>SZCZOTKA DO WC</t>
  </si>
  <si>
    <t>SZCZOTKA DO ZAMIATANIA</t>
  </si>
  <si>
    <t>ŚCIERKA PODŁOGOWA SZARA WYM. 60 X 80 CM</t>
  </si>
  <si>
    <t>WORKI NA ŚMIECI 60 L</t>
  </si>
  <si>
    <t>SUMA:</t>
  </si>
  <si>
    <t xml:space="preserve">SPECYFIKACJA PRODUKTU </t>
  </si>
  <si>
    <t>SPECYFIKACJA PRODUKTU</t>
  </si>
  <si>
    <r>
      <t xml:space="preserve">Znak sprawy: </t>
    </r>
    <r>
      <rPr>
        <sz val="11"/>
        <color theme="1"/>
        <rFont val="Calibri"/>
        <family val="2"/>
        <charset val="238"/>
        <scheme val="minor"/>
      </rPr>
      <t>ZO/PSP1/01/2025</t>
    </r>
  </si>
  <si>
    <t>CZ. II</t>
  </si>
  <si>
    <t>CZ. I</t>
  </si>
  <si>
    <t>KUBKI JEDNORAZOWE</t>
  </si>
  <si>
    <t>WORKI NA ŚMIECI 35L</t>
  </si>
  <si>
    <t>op.</t>
  </si>
  <si>
    <t>GĄBKA DO TABLICY SUCHOŚCIERALNEJ</t>
  </si>
  <si>
    <t>Gąbka magnetyczna do tablicy suchościerlnej, ułatwiająca szybkie i łatwe czyszczenie, wymiary: 10,5 cm x 5,6 cm x 2 cm, łatwo przylegająca do tablicy, kolory zielony, czerwony, niebieski, żółty.</t>
  </si>
  <si>
    <t>Druciaki metalowe przeznaczone do zmywania naczyń oraz innych mocno zabrudzonych powierzchni, do mycia powierzchni szklanych, ceramicznych, metalowych, ostry, wymiary druciaka: 7x7x4cm, zestaw 12szt.</t>
  </si>
  <si>
    <t>FOLIA ALUMINIOWA</t>
  </si>
  <si>
    <t>gramatura (0,75 kg), grubość do 15 µm, szerokość: 29 cm, długość: 60 m,do pieczenia, grillowania, przechowywania i transportu potraw, do zabezpieczania przed wysychaniem i przenikaniem zapachów</t>
  </si>
  <si>
    <t>MARKER DO TABLIC SUCHOŚCIERALNYCH</t>
  </si>
  <si>
    <t>GĄBKA DO TABLIC KREDOWYCH</t>
  </si>
  <si>
    <t>Wymiary:150x100x50mm, ergonomiczna, z trwałego materiału, odporna na zużycie, rożne kolory</t>
  </si>
  <si>
    <t xml:space="preserve">KREDA SZKOLNA BIAŁA </t>
  </si>
  <si>
    <t>KREDA SZKOLNA KOLOROWA</t>
  </si>
  <si>
    <t>KIJ DO MOPA TELESKOPOWY Z GWINTEM 120 cm</t>
  </si>
  <si>
    <t>KIJ DO MOPA TELESKOPOWY Z GWINTEM 150 cm</t>
  </si>
  <si>
    <t>Uniwersalny kij pasujący do wielu typów mopów, ściągaczek i innych narzędzi do sprzątania, wykonany z aluminium, lekki i wytrzymały, możliwość zawieszenia na haczyku</t>
  </si>
  <si>
    <t>KIJ DREWNIANY Z GWINTEM 120 cm</t>
  </si>
  <si>
    <t>KIJ DREWNIANY Z GWINTEM 150 cm</t>
  </si>
  <si>
    <t>Trzonek wykonany z suchego i czyszczonego drewna, pasujący do każdej szczotki i miotły z otworem na gwint, średnica 22 mm</t>
  </si>
  <si>
    <t>KOSZ NA ŚMIECI 15 l</t>
  </si>
  <si>
    <t>KOSZ NA ŚMIECI 25 l</t>
  </si>
  <si>
    <t>Pojemność użytkowa: 200 ml, średnica: 70,30 mm, wysokość: 91,70 mm, możliwość podgrzewania w kuchence mikrofalowej, maksymalna temperatura: 130°C, minimalna temperatura: -18°C, materiał: tworzywo PP - polipropylen, tworzywo PP w 100% nadające się do recyklingu, kolor: transparentny (przeźroczysty), opakowanie 100 szt.</t>
  </si>
  <si>
    <t>pojemność 30 ml, 75 szt.opakowanie, wykonane z wysokiej jakości polipropylenu, przezroczyste, zaokrąglone, wytrzymałe, elastyczne</t>
  </si>
  <si>
    <t>wykonany z bawełny, waga 300g, długość około 35 cm, kolor biały</t>
  </si>
  <si>
    <t>MOP SZNURKOWY XXL ZAPAS</t>
  </si>
  <si>
    <t>WKŁAD DO MOPA PŁASKI</t>
  </si>
  <si>
    <t>wykonany z bawełny, wymiary 40 x 11 cm, odporny na kwasy i ługi,  mocowany do stelaża za pomocą zakładek, przeznaczony do wielokrotnego użytku, trwałość min. 60 prań</t>
  </si>
  <si>
    <t>Szerokość 14.3 cm, głębokość 14.3 cm, wysokość 51 cm, waga netto 0.15 kg, wykonana z tworzywa sztucznego, kolor biały, średnica główki szczotki około 75 mm</t>
  </si>
  <si>
    <t>Papier do pieczenia brązowy, 35cm/50m na tulejce</t>
  </si>
  <si>
    <t>Papier toaletowy Big Rola 100% Celuloza 2 -warstwowa, opakowanie 12 szt.</t>
  </si>
  <si>
    <t>DOZOWNIK DO MYDŁA W PŁYNIE</t>
  </si>
  <si>
    <t>DOZOWNIK NA PAPIER TOALETOWY</t>
  </si>
  <si>
    <t>wykonany z tworzywa sztucznego ABS odporny na uszkodzenia, dopasowany do dużych rolek papieru toaletowego, zabezpieczony przed niepożądanym otwarciem plastikowym kluczykiem.</t>
  </si>
  <si>
    <t>DOZOWNIK DO PAPIERÓW ZZ</t>
  </si>
  <si>
    <t>otwierany z boku, wykonany z tworzywa ABS – odpornego na uderzenia, posiadjący zamknięcie zabezpieczające na plastikowy kluczyk, kolor: biały, pojemność: 500 listków, wysokość: 270 mm, szerokość: 270 mm, głębokość: 130 mm</t>
  </si>
  <si>
    <t>Zamiatacz 30 cm, wkonany z wysokiej jakości drewna bukowego, lakierowany, posiadający gwintowany otwór na kij, włos mieszany</t>
  </si>
  <si>
    <t>Zamiatacz 40 cm, wkonany z wysokiej jakości drewna bukowego, lakierowany, posiadający gwintowany otwór na kij, włos mieszany</t>
  </si>
  <si>
    <t>RĘKAWICE NITRYLOWE BEZPUDROWE M</t>
  </si>
  <si>
    <t>RĘKAWICE NITRYLOWE BEZPUDROWE L</t>
  </si>
  <si>
    <t>RĘKAWICE NITRYLOWE BEZPUDROWE XL</t>
  </si>
  <si>
    <t>mteriał: nitryl, powierzchnia wewnętrzna: bezpudrowa - polimeryzowana, kolor: ciemnoniebieski</t>
  </si>
  <si>
    <t>ŚCIERKA Z MIKROFIBRY, WYM. 30 X 30 CM</t>
  </si>
  <si>
    <t>WORKI NA ŚMIECI 120 L niebieskie</t>
  </si>
  <si>
    <t>pojemność: 120L, opakowanie: 25 sztuk na rolce, kolor: niebieski, grubość: 23 mikrony, mteriał: folia LDPE (gruba), zamknięcie: klasyczne, wymiary: 70 x 105 cm</t>
  </si>
  <si>
    <t>pojemność: 60L, opakowanie: 50 sztuk na rolce, kolor: czarny, grubość: 18 mikronów, materiał: folia LDPE (gruba), zamknięcie: klasyczne</t>
  </si>
  <si>
    <t>worek na odpady 35L, czarny, z folii LDPE,  grubość min. 25mic. pakowany po 50 szt.</t>
  </si>
  <si>
    <t>WORKI DO ODKURZACZA, MODEL PROFI EUROPE 1 - 5 SZT</t>
  </si>
  <si>
    <t>Worki zbierające zabrudzenia i filtrujące powietrze, wykonane z papieru, o pojemności 10 litrów. </t>
  </si>
  <si>
    <t>SZUFELKA I ZMIOTKA</t>
  </si>
  <si>
    <t>Zestaw wykonany z trwałego plastiku, zmiotka z gęstym włosiem, szufelka zaopatrzona w gumową krawędź ułatwiającą zebranie brudu na szufelkę, otwory na uchwytach umożliwiające zawieszenia zestawu w dowolnym miejscu, wymiary szufelki: 22,5 cm x 32,5 cm (szerokość x długość), wymiary szczotki: 6 cm x 29 cm (szerokość x długość)</t>
  </si>
  <si>
    <t>WORKI NA ŚMIECI 120 L  ŻÓŁTE</t>
  </si>
  <si>
    <t>WORKI NA ŚMIECI 120 L  ZIELONE</t>
  </si>
  <si>
    <t>WORKI NA ŚMIECI 120 L  BRĄZOWE</t>
  </si>
  <si>
    <t>SZCZOTKA DO PAJĘCZYN</t>
  </si>
  <si>
    <t>Szczotka umożliwiająca omiatanie pajęczyn na wysokościach. Kompatybilna z kijami teleskopowymi. Rączka wykonana z mocnego plastiku ABS, natomiast włókna szczotki z PP, kolor: szary, waga: 0,22 g.</t>
  </si>
  <si>
    <t>KIJ TELESKOPOWY</t>
  </si>
  <si>
    <t>ŚCIĄGACZKI DO WODY Z KIJEM</t>
  </si>
  <si>
    <t>Zestaw ściągaczka z kijem do usuwania wody z dużych powierzchni podłogowych, składająca się z listwy oraz uchwytu wykonanego z metalu, do którego przymocowana jest specjalna, piankowa guma. Ściągaczka wykonana z materiałów odpornych na korozję, szerokość robocza listwy: 75 cm, szerokość gumowej nakładki: 3 cm, kij aluminiowy 140 cm</t>
  </si>
  <si>
    <t>rękawice zakończone nieuwierającym ściągaczem, powlekane w części chwytnej czarnym lateksem o chropowatej strukturze, rozciągliwe i wytrzymałe, odporne na kurczenie się w kontakcie z wodą, nie krępujące ruchów oraz po odpowiednim doborze rozmiaru rękawice nie odstające od dłoni</t>
  </si>
  <si>
    <t>RĘKAWICE ROBOCZE 10</t>
  </si>
  <si>
    <t>RĘKAWICE ROBOCZE 8</t>
  </si>
  <si>
    <t>RĘKAWICE ROBOCZE 9</t>
  </si>
  <si>
    <t>ŚCIERKI DO SZYB I LUSTER</t>
  </si>
  <si>
    <t>zdolność wchłaniania wody, z mikrofibry, nie pozostawiająca smug i zacieków, maks. temp. prania: 40°C, wymiary: 40x36cm</t>
  </si>
  <si>
    <t>PŁYN DO CZYSZCZENIA MONITORÓW W ZESTAWIE ZE ŚCIERECZKĄ</t>
  </si>
  <si>
    <t xml:space="preserve">do czyszczenia ekranów TV i innych urządzeń wyposażonych w tego rodzaju wyświetlacze, butelka wyposażona w trigger, ściereczka z mikrofibry, opakowanie zawierające 500 ml płynu czyszczącego oraz ściereczkę z mikrofibry w rozmiarze 30x30 cm  </t>
  </si>
  <si>
    <t>SZCZOTKA DO CZYSZCZENIA KALORYFERÓW</t>
  </si>
  <si>
    <t>szczotka do usuwania kurzu i pajęczyn z trudno dostępnych miejsc i wąskich szczelin, szczotka do czyszczenia kaloryferów, żaluzji, żyrandoli, sufitów, obrazów, mebli. Ergonomiczny uchwyt wykonany z tworzywa sztucznego, umożliwiający zawieszenie szczotki na wieszaku, długość całej szczotki: 75 cm, długość samego elementu czyszczącego: 60 cm, średnica: 5 cm, gęsty włoś</t>
  </si>
  <si>
    <t>MOP DO ZAMIATANIA 60 CM</t>
  </si>
  <si>
    <t>MOP DO ZAMIATANIA 80 CM</t>
  </si>
  <si>
    <t>MOP DO ZAMIATANIA 100 CM</t>
  </si>
  <si>
    <t>Mop do zamiatania sucho-mokro 60 kolor niebieski</t>
  </si>
  <si>
    <t>Mop do zamiatania sucho-mokro 80 kolor niebieski</t>
  </si>
  <si>
    <t>Mop do zamiatania sucho-mokro  100 kolor niebieski</t>
  </si>
  <si>
    <t>Mop akrylowy nożycowy</t>
  </si>
  <si>
    <t>POCHŁANIACZ WILGOCI</t>
  </si>
  <si>
    <t>duży pojemnik, wypełniony granulkami pochłaniającymi wilgoć, o wymiarach: 26 x 16 x 14,5 cm, masa pochłaniacza to 1 kg, wykonany z tworzywa w niebieskim i białym kolorze, wypełnienie w postaci granulatu, wykonano z chlorku wapnia, bezzapachowy, granulat wystarczający na 2-5 miesięcy w pomieszczeniach do 50 m², materiał: tworzywo, długość: 26 cm, szerokość: 16 cm, wysokość: 14,5 cm, pojemność: 2,2 l, waga (g): 1280, kolor dominujący: niebieski</t>
  </si>
  <si>
    <t>SZCZOTKA+SZUFELKA NA KIJU NIESKŁADANA - ZESTAW</t>
  </si>
  <si>
    <t>Zestaw składający się z miotły na długim kiju i szufelki stojącej, włosie miotły gęste i trwałe, 
• Materiał: tworzywo sztuczne wysokiej jakości
• Wymiary: ok. 19 x 18,5 x 60 cm</t>
  </si>
  <si>
    <t xml:space="preserve"> wyposażone w wyciskacz do mopa, wiadro z dzióbkiem, wykonany z trwałego plastiku o wysokiej jakości, tworzywo nie kruszące się i nie pękające, pojemność 15l, różne kolory</t>
  </si>
  <si>
    <t>Wiadro z wyciskaczem  do płaskich mopów, wykonane z wysokiej jakości tworzywa, wyżłobiony dzióbek, który ułatwia wylewanie wody, metalowe ucho, pojemność: 10 L, długość: 38 cm, szerokość: 30 cm, wysokość: 29 cm, 38 cm z sitem</t>
  </si>
  <si>
    <t>FILTR DO DZBANKA</t>
  </si>
  <si>
    <t>Płyn do mycia WC. Skutecznie usuwa osady z kamienia i naloty z rdzy,bakteriobójczy, pH (5% roztwór wodny) : 1,7 - 2 , gęstość względna 1,0-1,1 g/cm3, Przykładowy artykuł: "Tytan "lub równoważny. Produkt ma mieć pozwolenie na obrót preparatem biobójczym wydanym przez Ministerstwo Zdrowia</t>
  </si>
  <si>
    <t>Aktywny preparat w postaci żelu do czyszczenia toalety, osadów z kamienia i rdzy, nie zawiera chloru, pH 1,5 -2,5, gęstość względna g/m3 ok. 1,03 +/-0,04g/cm3, lepkość ok. 120 cP. Przykładowy artykuł "Sansed żel do WC" lub równoważny</t>
  </si>
  <si>
    <t>Preparat w postaci krążków żelowych do toalety, z aplikatorem - do przyklejania bezpośrednio na wewnętrznej powierzchni miski ustępowej. Nie mniej niż 35 ml. Preparat zapobiega osadzaniu się kamienia, czyści, odświeża. Zawiera &gt;30% niejonowe środki powierzchniowo czynne, kompozycję zapachową; pH 5-6; Dopuszczalne kompozycje zapachowe: cytrusowe, miętowe, eukaliptusowe, leśne. Przykładowy produkt: "Duck fresh discs" lub równoważny.</t>
  </si>
  <si>
    <t>szt.</t>
  </si>
  <si>
    <t>PŁYN NABŁYSZCZAJĄCY DO PIECÓW KONWEKCYJNO-PAROWYCH 10 L</t>
  </si>
  <si>
    <t>ODKAMIENIACZ DO PIECA KONWEKCYJNEGO 10 L</t>
  </si>
  <si>
    <t>PASTA DO CZYSZCZENIA NACZYŃ ZE STALI NIERDZEWNEJ</t>
  </si>
  <si>
    <t>lepki, kremowy preparat ze ścierniwem, przeznaczony do usuwania najtrudniejszych zabrudzeń z powierzchni sanitarnych i innych. Skutecznie czyści tłuszcz, osady z mydła, wżery, ślady gumy i naloty z kamienia z armatury łazienkowej, kafelków, fug, a także elementów ze stali nierdzewnej. Ma przyjemny sosnowy zapach. Pojemność: 946 ml, pasta czyszcząca typu  "Swish Kling" lub równoważna</t>
  </si>
  <si>
    <t>Płyn nabłyszczający do zmywarek - zapobiega powstawaniu osadów, zacieków i nalotów, przyspiesza wysychanie, chroni przed korozją szkła. Przykładowy produkt: "STALGAST" lub równoważny.</t>
  </si>
  <si>
    <t>Profesjonalny preparat, który stosuje się po myciu, aby usunąć pozostałości i nadać komorze pieca lśniące wykończenie. Jest to środek przeznaczony do użytku w systemach myjących w profesjonalnych urządzeniach gastronomicznych. Jego głównym zadaniem jest nabłyszczenie powierzchni, co zapewnia higienę i estetyczny wygląd pieca. Przykładowy produkt: "STALGAST" lub równoważny.</t>
  </si>
  <si>
    <t>skuteczny środek do usuwania kamienia wapiennego z urządzeń mających kontakt z wodą, np.: piece konwekcyjno-parowe, zmywarki, warniki, zaparzacze, ekspresy do kawy, itp. zapobiega jego ponownemu osadzaniu
skuteczny w niskich temperaturach. Przykładowy produkt: "STALGAST" lub równoważny.</t>
  </si>
  <si>
    <t>PŁYN DO MASZYNOWEGO MYCIA NACZYŃ 10L</t>
  </si>
  <si>
    <t>silnie zasadowy preparat do profesjonalnych zmywarek gastronomicznych, przeznaczony do skutecznego usuwania zanieczyszczeń spożywczych i osadów z naczyń ze stali nierdzewnej, tworzyw sztucznych, porcelany, szkła i sztućców. Charakteryzuje się właściwościami antykorozyjnymi i nie wymaga wstępnego namaczania. Przykładowy produkt: "STALGAST" lub równoważny.</t>
  </si>
  <si>
    <t>Sól do odkamieniacza (solanka) to wysoko oczyszczony chlorek sodu (\(NaCl\)) w formie tabletek, stosowany do regeneracji zmiękczaczy wody. Proces ten polega na wypieraniu jonów wapnia i magnezu z żywicy jonowymiennej przez jony sodu pochodzące z rozpuszczonej soli, co zmiękcza wodę. Tabletki są wygodne w użyciu, nie zbrylają się i rozpuszczają równomiernie, a ich wysoka czystość zapewnia efektywne działanie systemu uzdatniania wody i chroni urządzenia przed kamieniem. </t>
  </si>
  <si>
    <t>SÓL DO ODKAMIENIACZA 25 KG</t>
  </si>
  <si>
    <t>Profesjonalny środek czystości do codziennej pielęgnacji wszelkich posadzek wodoodpornych, po umyciu tworzy kurtynę zapachową, do posadzek z kamienia naturalnego         i innych delikatnych powierzchni, zapewnia dobry efekt myjący, nie pozostawia smug, neutralny dla mytych powierzchni, szybkoschnący, antypoślizgowy. Przykładowy produkt: SEPTA FLOOR POMELO F3 lub równoważny</t>
  </si>
  <si>
    <t>Silny, alkaliczny preparat do okresowego czyszczenia uporczywych zabrudzeń spowodowanych głównie nagromadzeniem się tłuszczu oraz zwęglonych resztek żywności na powierzchni pieców, grilli oraz smażalników. Jest mieszaniną rozpuszczalników, substancji alkalicznych i środków powierzchniowo czynnych, dzięki czemu skutecznie usuwa nawet zwęglone resztki żywności. Przykładowy produkt: "STALGAST" lub równoważny.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</si>
  <si>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</si>
  <si>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</si>
  <si>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</si>
  <si>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</si>
  <si>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</si>
  <si>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</si>
  <si>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</si>
  <si>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</si>
  <si>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</si>
  <si>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</si>
  <si>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</si>
  <si>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</si>
  <si>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</si>
  <si>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</si>
  <si>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</si>
  <si>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</si>
  <si>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</si>
  <si>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</si>
  <si>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</si>
  <si>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</si>
  <si>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</si>
  <si>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</si>
  <si>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</si>
  <si>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</si>
  <si>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</si>
  <si>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</si>
  <si>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</si>
  <si>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</si>
  <si>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</si>
  <si>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</si>
  <si>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</si>
  <si>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</si>
  <si>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</si>
  <si>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100 sztuk kredy, w różnorodnym mixie kolorów, wykonana z najwyższej jakości czystego węglanu wapnia, do rysowania na tablicy czy chodniku, kreda nie pyląca, bezpieczna dla dzieci, spełniająca wszystkie normy jakości</t>
  </si>
  <si>
    <t>Kosz na śmieci z tworzywa sztucznego, pokrywa uchylna, kolor beżowy</t>
  </si>
  <si>
    <t xml:space="preserve"> wykonany z trwałego tworzywa ABS, pojemność zbiornika 1L, posiadający okienko do kontroli poziomu mydła oraz zabezpieczenie zapobiegające wyciekaniu mydła, mocowany za pomocą wkrętów, zamykany na kluczyk.</t>
  </si>
  <si>
    <t>mteriał: nitryl, powierzchnia wewnętrzna: bezpudrowa - polimeryzowana, kolor: czarny</t>
  </si>
  <si>
    <t>SERWETKI GASTRONOMICZNE, OP. 1000 SZT.</t>
  </si>
  <si>
    <t>Serwetka gastronomiczna 15/15cm, różne kolory</t>
  </si>
  <si>
    <t>rolek</t>
  </si>
  <si>
    <t>WORKI NA ŚMIECI 240 L  CZARNE</t>
  </si>
  <si>
    <t>Kij aluminiowy profilowany, przeznaczony do pracy na dużych wysokościach. Odpowiedni do montowania różnego rodzaju końcówek (np. szczotki, nakładki do mycia okien, itp.). Zakończony z jednej strony końcówką z gwintem, z drugiej – rączką wykonaną z tworzywa sztucznego. Możliwość mocowania w dwóch systemach: za pomocą końcówki z gwintem (poprzez wkręcanie), po zdemontowaniu tej końcówki istnieje możliwość zamontowania za pomocą śruby. Możliwość blokowania poszczególnych sekcji drążka w dowolnym ich położeniu, materiał: aluminium, długość max. po rozłożeniu: 4,00 m, długość min. po złożeniu: 1,69 m, średnica zewnętrzna: 3,1 cm, ilość elementów (sekcji): 3, waga: 1.10 kg, rękojeść oraz gwint do mocowania końcówek wykonane z tworzywa sztucznego, ochronna folia - zabezpiecza aluminium przed porysowaniem, pasujący do poz. 48</t>
  </si>
  <si>
    <t>WIADRO Z WYCISKACZEM  DO MOPA OKRĄGŁEGO</t>
  </si>
  <si>
    <t>filtr do dzbanka filtrującego prostokątny. Produkt typu Dafi Unimax lub równoważny</t>
  </si>
  <si>
    <t>par</t>
  </si>
  <si>
    <t>ZAPACHOWY PŁYN DO PODŁÓG DO MASZYNOWEGO MYCIA 5L</t>
  </si>
  <si>
    <t>PŁYN NABŁYSZCZAJĄCY DO ZMYWAREK 10L</t>
  </si>
  <si>
    <t>PŁYN DO MYCIA GRILII, PIEKARNIKÓW I SMAŻALNIKÓW, PIECÓW KONWEKCYJNYCH 10 L</t>
  </si>
  <si>
    <t>PROSZEK DO PRANIA TKANIN  KOLOROWYCH</t>
  </si>
  <si>
    <t>Stały, dobrze przyczepny smar specjalny dla przemysłu spożywczego i przemysłu napojów. Posiada atest USDA-H1. Bez zarzutu pod względem fizjologicznym, neutralny smakowo i zapachowo, neutralny dla piany piwnej, odporny na działanie wody zimnej i gorącej, odporny na działanie roztworów dezynfekujących. Do smarowania łożysk tocznych i ślizgowych.Produkt typu "Turmosynth 2000" lub równoważny, zakres temeratur: - 20 + 120, klasa konsystencji - 3</t>
  </si>
  <si>
    <t xml:space="preserve">zapewnia skuteczne pranie kolorów, skutecznie usuwając plamy dzięki technologii Anti-Residue, która zapobiega pozostawianiu osadów. Zapobiega blaknięciu kolorów i jest wydajny, opakowanie 7,15 kg, 130 prań, przykładowy produkt typu WIZIR PROFESSIONAL lub równoważny </t>
  </si>
  <si>
    <t>PROSZEK DO PRANIA TKANIN BIAŁYCH</t>
  </si>
  <si>
    <t xml:space="preserve">do prania białych tkanin zapewnia głębokie czyszczenie, usuwając trudne plamy, a jednocześnie dba o śnieżną biel i świeży zapach. Jest skuteczny nawet w niskich temperaturach (\(30^{\circ }C\)) i łatwo się rozpuszcza, nie pozostawiając osadu. Jest to produkt zarówno do użytku domowego, jak i profesjonalnego, często z dodatkami zapachowymi, takimi jak "Alpejska Świeżość", opakowanie 7,15 kg, 130 prań,przykładowy produkt typu WIZIR PROFESSIONAL lub równoważny </t>
  </si>
  <si>
    <t xml:space="preserve">MYDŁO W PŁYNIE 5L </t>
  </si>
  <si>
    <t>KOSTKA DO WC BARWIĄCA</t>
  </si>
  <si>
    <t>Dwufazowa kostka zapachowa do WC z zawieszką, odświeżająca, o właściwościach antybakteryjnych i zapobiegająca osadzaniu się kamienia, pozostawiająca świeży, trwały zapach, cytrusowy /kwiatowy /pine /ocean /citrus. Waga minimum 50 g. Kształt koszyczka z regulowaną rączką, dopasowującą się do toalety. Opakowanie - 3 szt. = 150g</t>
  </si>
  <si>
    <t>ODŚWIERZACZ POWIETRZA W SPRAY'U 300 ML</t>
  </si>
  <si>
    <t>Natychmiastowo odświeża pomieszczenie i nadaje zapach w kuchniach i łazienkach pozostawiając przyjemny, świeży zapacH, kombinacja wysokiej jakości substancji zapachowych i wody. Działa natychmiastowo. Przykładowy produkt typu Brise Glade lub równoważny. Różne zapachy.</t>
  </si>
  <si>
    <t>PREPARAT DO UDRAŻNIANIA RUR 1L</t>
  </si>
  <si>
    <t xml:space="preserve">ŻEL DO CZYSZCZENIA KAMIENIA I RDZY </t>
  </si>
  <si>
    <t>żel do czyszczenia, który skutecznie usuwa uporczywe zabrudzenia, takie jak kamień, rdzę, osady z mydła i zacieki wodne, z różnych powierzchni w kuchni i łazience. Jego żelowa formuła wolniej spływa, co zapewnia dłuższy czas działania, a specjalny składnik ochronny zapewnia do 5 razy dłuższy połysk i ochronę przed przyszłym osadzaniem się kamienia. Jest łatwy w użyciu, przeznaczony do wielu powierzchni i działa bez potrzeby szorowania. Opakowanie 420 g.</t>
  </si>
  <si>
    <t>ODKAMIENIACZ W ROZPYLACZU 750 ML</t>
  </si>
  <si>
    <t>płyn szybko usuwa kamień, osady z mydła i brud. Formuła płynu tworzy na powierzchni ochronną powłokę, która zapobiega ponownemu osadzaniu się brudu.Osady z kamienia znikają na długo. Idealny do: umywalek, wanien, kabin prysznicowych, kranów ze stali nierdzewnej, toalet, szkła, kafelków, ociekaczy. Ulepszony spryskiwacz. Do 2 x większa moc i w 100% recyklingowany. Składniki czyszczące Kwasy: cytrynowy, mrówkowy i sulfaminowy – usuwają 100% osadów z kamienia.Substancje powierzchniowo czynne – usuwają brud. Warstwa ochronna Polimery – hamują osadzanie się kamienia. Kompozycja zapachowa – zapewnia przyjemny, owocowy zapach. Stabilizatory Cytrynian sodu – reguluje poziom pH. Woda – substancja rozpuszczająca. Przykładowy produkt CILLIT BANG Zero kamienia lub równoważny.</t>
  </si>
  <si>
    <t>WKŁAD ZAPACHOWY DO URZĄDZENIA ELEKTRONICZNEGO 250 ML</t>
  </si>
  <si>
    <t>Wkład wymienny w pojemniku pod ciśnieniem do elektronicznego, automatycznego odświeżacza powietrza (kompatybilny z dozownikiem elektronicznym AirWick Life Scent,  Fresh Matic). Gama zapachów podstawowa.  Dzięki unikalnym cząsteczkom i formule na bazie wody, skutecznie eliminuje niechciane zapachy przez cały dzień. Wkład zawierający 95% składników pochodzenia naturalnego i wolny od ftalanów, propelentów i barwników. Zapachy kwiat bawełny, białe kwiaty, księżycowa Lilia Otulona Satyną, Świeżość Letniego Poranka, Musujące Róże z Maliną, Delikatny Jaśmin, Orzeźwiająca Bawełna i Kwiat Migdałowca, Drzewo Sandałowe i Zmysłowa Wanilia, Magnolia i Kwiat Wiśni ( Magnolia &amp; CHERRY BLOSSOM ), Jaśmin i Frezja</t>
  </si>
  <si>
    <t>Mydło w płynie z przeznaczeniem do mycia rąk. Dzięki swoim składnikom oraz kompozycji zapachowej myjące i pielęgnujące skórę, dające uczcie czystości i świeżości. Pojemność: 500 ml, naturalne PH skóry, pozostawiające przyjemne uczucie odświeżenia i nawilżenia.
ZAPACHY: Bawełniane, Konwaliowe, Malinowe, Mleko &amp; miód, Jedwabne</t>
  </si>
  <si>
    <t>MYDŁO W PŁYNIE Z DOZOWNIKIEM 500 ML</t>
  </si>
  <si>
    <t>MLECZKO DO CZYSZCZENIA POWIERZCHNI 500 ML</t>
  </si>
  <si>
    <t>Mleczko do czyszczenia stosowane do czyszczenia powierzchni emaliowanych, ceramicznych, chromowanych i tworzyw sztucznych, np.: kuchenek, zlewów, wanien, płytek ceramicznych (za wyjątkiem powierzchni lakierowanych). Gęstość 1,45 (g/cm3 20ºC) pH (25 ºC) 11,0 Waga 0,7 kg, Wymiary 7 × 10 × 27 cm, Linia zapachowa: cytrynowy, oryginal, z wybielaczem. Przykładowy produkt: "Mleczko do czyszczenia CIF Cream " lub równoważny</t>
  </si>
  <si>
    <t>KOSTKA SANITARNA DO PISUARÓW BARWIĄCA</t>
  </si>
  <si>
    <t>Kostka sanitarna do używania wewnątrz pisuarów bez koszyczka - nie mniej niż 30 g, zapachowa</t>
  </si>
  <si>
    <t>PŁYN DO DEZYNFEKCJI SANITARIATÓW 5L</t>
  </si>
  <si>
    <t>silny, zagęszczony środek czyszcząco-dezynfekujący, który zabija \(99,9\%\) bakterii, wirusów i grzybów. Skutecznie czyści, wybiela i dezynfekuje toalety, ale nadaje się również do czyszczenia innych powierzchni sanitarnych, takich jak umywalki, wanny, prysznice czy podłogi. Dzięki swojej gęstej konsystencji długo przylegający do powierzchni, zapobiegając osadzaniu się kamienia i pozostawiając na nich ochronną warstwę, która hamuje rozwój zarazków. Przykładowy artykuł "Domestos Pine Fresh zielony" lub równoważny</t>
  </si>
  <si>
    <t xml:space="preserve">PŁYN DO MYCIA PODŁÓG 1L </t>
  </si>
  <si>
    <t>PŁYN CZYSZCZĄCY ODTŁUSZCZAJACY 5 L</t>
  </si>
  <si>
    <t>Płyn czyszczący o wysokich właściwościach odtłuszczających. Idealnie nadaje się do czyszczenia kuchenek, pieców, okapów, grillów, naczyń, silników, mocno zabrudzonych podłóg etc. Bez trudu usuwa również tłuste plamy z ubrań. Produkt typu Meglio lub równoważny</t>
  </si>
  <si>
    <t>&lt;5% anionowe środki powierzchniowo czynne, niejonowe środki powierzchniowo czynne, kompozycje zapachowe, Limonene, Linalool, Citronellol, Hexyl Cinnamal, Butylphenyl Methylpropional, Glutaral, Methylchloroisothiazolinone, Methylisothiazolinone, Octylisothiazolinone, do skutecznego czyszczenia powierzchni, łącząc przyjemny zapach polnych kwiatów z właściwościami myjącymi. Dzięki formule, płyn skutecznie usuwa zabrudzenia, pozostawiając powierzchnie świeże i pachnące. Produkt jest przeznaczony do użytku w gospodarstwie domowym, nadając się do różnych powierzchni.</t>
  </si>
  <si>
    <t>PŁYN DO DEZYNFEKCJI SANITARIATÓ 750 ML</t>
  </si>
  <si>
    <t>PŁYN DO MYCIA WC 700 ML</t>
  </si>
  <si>
    <t>ŻEL DO WC 700 ML BEZ CHLORU</t>
  </si>
  <si>
    <t>ŻELOWE KRĄŻKI</t>
  </si>
  <si>
    <t>Preparat przeznaczony do skutecznego usuwania zapachu moczu z podłoży twardych i miękkich. Sam pozostawia przyjemny, długo utrzymujący się zapach. Bardzo wydajny. Produkt typu AD107 lub równoważny</t>
  </si>
  <si>
    <t>PREPARAT DO USUWANIA ZAPACHÓW MOCZU 5l</t>
  </si>
  <si>
    <t>PŁYN DO USUWANIA GUMY, NAKLEJEK, TŁUSZCZU 0,5 L</t>
  </si>
  <si>
    <t>Bardzo mocny, profesjonalny zmywacz do usuwania trudnych zabrudzeń typu: stare etykiety,
naklejki, resztki zaschniętego kleju, wdeptaną lub wtartą gumę do żucia, plamy atramentu, tuszu i olejów, sadzę, smołę i inne nierozpuszczalne w wodzie silne zabrudzenia. Usuwa zabrudzenia z takich powierzchni jak drzwi, okna, szyby, PCV, powierzchnie z tworzyw sztucznych, ze szkła, ceramiki, kamienia, tekstyli oraz innych podobnych. 0,5L. Praparat typu FORLUX UTZ lub równoważny</t>
  </si>
  <si>
    <t>PŁYN DO MYCIA PODŁÓG ODTŁUSZCZAJĄCY, KONCENTRAT 1L</t>
  </si>
  <si>
    <t>Skoncentrowany preparat do usuwania tłuszczu i oleju z podłóg, ścian, maszyn, okapy, piekarniki, kanały samochodowe, tłuste powierzchnie. Niskopieniący, nie zawiera rozpuszczalników. Bardzo skuteczny zarówno w usuwaniu tłuszczów zwierzęcych, jak i roślinnych. Do mycia ręcznego i maszynowego. Sposób użycia: roztwór 2%-1:1, pH koncentratu: 8,5-9. Produkt typu Liquid 701 lub równoważny</t>
  </si>
  <si>
    <t>PŁYN DO MYCIA SZYB, LUSTER DO SZKŁA 1L</t>
  </si>
  <si>
    <t>Specjalistyczny preparat czyszczący do szkła i tworzyw sztucznych o szybkim i skutecznym działaniu. Na bazie alkoholu, nie zostawia smug, szybko wysycha. Do stosowania ręcznego, pH koncentratu: 9,5-10. Produkt typu Liquid 405 lub równoważny.</t>
  </si>
  <si>
    <t>PŁYN DO MYCIA SZYB, LUSTER DO SZKŁA 10L</t>
  </si>
  <si>
    <t>uniwersalny płyn do mycia i czyszczenia wszystkich zmywalnych powierzchniach, np. linoleum, kamieni czy płytek. Perfekcyjnie myjący i pozostawiający nieskazitelną czystość i blask. Posiada piękny kwiatowy zapach, który długo się utrzymuje.Różne zapachy. Produkt typu Ajax lub równowazny.</t>
  </si>
  <si>
    <t>PŁYN DO MYCIA PODŁÓG 1L</t>
  </si>
  <si>
    <t>PŁYN DO MYCIA PODŁÓG 5L</t>
  </si>
  <si>
    <t>PŁYN WYBIELAJĄCY DO TKANIN 1 L</t>
  </si>
  <si>
    <t>Wysokiej jakości wybielacz o płynnej formule, który kompleksowo czyści białe tkaniny i powierzchnie. Wybielacz może pełnić rolę zarówno dodatku do prania, jak i być środkiem używanym bezpośrednio do czyszczenia powierzchni np.podłóg czy wanny. Skład:Podchloryn sodu (\(&lt;5\%\))Wodorotlenek sodu (\(&lt;1\%\))Węglan sodu (\(&lt;5\%\)). produkt typu ACE lub równoważny. Zapach: regular, cytrynowy, lawenda.</t>
  </si>
  <si>
    <t>spray do czyszczenia powierzchni drewnianych. Chroni powierzchnie i nadaje im połysk
Poprawia wygląd większości twardych powierzchni, usuwając z nich kurz i odciski
Poprawia wygląd większości twardych powierzchni, usuwając z nich kurz, odciski oraz zapewniając ochronną, błyszczącą powłokę bez zostawiania wosku. Szybko i łatwo nadaje blask na powierzchniach twardych, m.in. drewnie, skórze, granicie, stali nierdzewnej, panelach i kwarcu*. Nadaj piękny połysk i odświeżający zapach. Zapach uniwersalny oraz.Produkt typu PRONTO lub równoważny.</t>
  </si>
  <si>
    <t>środek czyszczący o dużej koncentracji, zastosowanie do: piekarnik, okapy, mikrofalówki, meble kuchenne, kominki, grille, okna, fugi, meble plastikowe, żelazka, felgi, kosiarki, tapicerka, sprzęty biurowe, obuwie sportowe, plamy na odzież oraz wszystkie tłuste i trudne do usunięcia zabrudzenia. Usuwa tłuszcz i brud, świeży cytrynowy zapach. Uniwersalny i łatwy w użyciu. Skutecznie eliminuje najcięższe zabrudzenia
Butelka stworzona w 50% z recyklowanego plastiku, w 100% recyklowalna. Produkt typu Meglio lub równoważny.</t>
  </si>
  <si>
    <t>PŁYN DO PŁUKANIA TKANIN 2,7L</t>
  </si>
  <si>
    <t>Płyn do zmiękczania tkanin z nową formułą mikrokapsułek zapachowych. Zapewniający świeżość i zapach tkanin przez 24/7.Delikatna formuła płynu o kremowej konsystencji zapewniająca niesamowitą miękkość ubrań, chroni włókna i ułatwia prasowanie. Sprawia, że tkaniny mniej się elektryzują. Produkt typu Silan lub równoważny. Rózne zapachy.</t>
  </si>
  <si>
    <t>płynny środek przeznaczony do mycia naczyń w zmywarkach przemysłowych jedno i wielokomorowych, który zapewni:
- szybkie, dokładne, skuteczne usuwanie osadów z kawy, herbaty, resztek jedzenia,
- długotrwałą redukcję nawarstwiania się skrobii na mytych naczyniach,
- skuteczną ochronę przed tworzeniem się osadów wapiennych,
- skuteczność mycia dla każdej twardości wody,
- mycie naczyń wykonanych z różnego rodzaju materiałów, a w szczególności z porcelany, szkła, stali szlachetnej, tworzyw sztucznych,
produkt powinien:
- posiadać anionowe środki powierzchniowo czynne &lt; 5%,
- nie zawierać chloru;
produkt powinien spełniać wymagania dotyczące biodegradowalności, bezpieczeństwa i zawartosci detergentów określone obowiązujacyjmi przepisami prawa, ze szczególnym uwględnieniem Rozporzadzenie (WE) 648/2004);
1 opakowanie = 10.000 ml. Produkt typu Ludwik lub równoważny. Różne zapachy.</t>
  </si>
  <si>
    <t>PŁYN DO MYCIA GLAZURY I TERAKOTY 750 ML</t>
  </si>
  <si>
    <t>Kompleksowa pielęgnacja płytek, gresu, terakoty, glazury oraz podłóg winylowych LVT i PVC. Nie tylko doskonale czyści, ale również dogłębnie pielęgnuje, odnawia i chroni podłogi, przedłużając ich żywotność. Piękny zapach. Technologia maskowania mikrorys (TMM) to innowacyjny system, który skutecznie redukuje widoczność mikrorys na powierzchni podłóg. Aktywna formuła gwarantuje skuteczne mycie bez smug i chroni przed osadzeniem się brudu. Alkohol wspomaga usuwanie brudu oraz powoduje szybkie odparowywanie, zapewniając mycie bez smug i zacieków. Skoncentrowana konsystencja to większa wydajność i efektywność działania. Produkt typu Sidolux lub równoważny.</t>
  </si>
  <si>
    <t>UNIWERSALNY PŁYN DO MYCIA PODŁÓG 1L</t>
  </si>
  <si>
    <t>Płyn uniwersalny do mycia dzięki systemowi ,,SODA POWER" skuteczny do codziennych zabrudzeń, nie pozostawiający smug, z formułą Aroma Fresh zapewniającą długotrwałą świeżośc i piękny zapach. 96% składników naturalnych, zawierający naturalne olejki eteryczne. Produkt typu Sidolux lub równoważny. Zapach mydło marsylskie, kwiat japońskiej wisni, kwiat orchidei.</t>
  </si>
  <si>
    <t>ZMYWACZ DO PODŁÓG 0,5L</t>
  </si>
  <si>
    <t xml:space="preserve">Preparat do systematycznego usuwania powłok nabłyszczających.  Do powierzchni takich jak linoleum, panele, podłogi drewniane, kamień i terakota.
Właściwości produktu:
- doskonałe myje i czyści;
- usuwa stare warstwy polimerowe po nabłyszczacach
- jest bezpieczny dla wszystkich rodzajów powierzchni. Podukt typu Cleanlux lub równoważny.
</t>
  </si>
  <si>
    <t>PASTA DO PODŁÓG DREWNIANYCH 5L</t>
  </si>
  <si>
    <t>PASTA DO PODŁÓG DREWNIANYCH 1L</t>
  </si>
  <si>
    <t>PASTA DO PODŁÓG Z PVC                   I LINOLEUM 1L</t>
  </si>
  <si>
    <t>PASTA DO PODŁÓG Z PVC                   I LINOLEUM 5L</t>
  </si>
  <si>
    <t>środek przeznaczony do ochrony i nabłyszczania podłoży z linoleum, PCV itp. stosowany w zawodowej działalności usługowej. Nadaje czyszczonym powierzchniom wysoki połysk bez konieczności polerowania. Skutecznie chroni przed brudem oraz zabezpiecza podłogi przed zarysowaniem. Produkt typu GLOSS PROTECT – PCV lub równoważny
Dane techniczne:
Wygląd: mleczna dyspersja
Zapach: charakterystyczny, kwiatowy
Gęstość w 20 st. C [g/cm³]: 1,00 – 1,04</t>
  </si>
  <si>
    <t>środek przeznaczony do ochrony i nabłyszczania podłoży z linoleum, PCV itp. stosowany w zawodowej działalności usługowej. Nadaje czyszczonym powierzchniom wysoki połysk bez konieczności polerowania. Skutecznie chroni przed brudem oraz zabezpiecza podłogi przed zarysowaniem. Produkt typu GLOSS PROTECT – PCV lub równoważny
Dane techniczne:
Wygląd: mleczna dyspersja
Zapach: charakterystyczny, kwiatowy
Gęstość w 20 st. C [g/cm³]: 1,00 – 1,05</t>
  </si>
  <si>
    <t>Środek na bazie wysokiej jakości dyspersji polimerowej do konserwacji powierzchni narażonych na zniszczenia tj. podłóg  drewnianych lakierowanych oraz laminowanych paneli podłogowych. Drewno i panele- środek do konserwacji i nabłyszczania:
- nadaje wysoki połysk bez konieczności polerowania,
- wypełnia pory i chroni  przed zarysowaniem,
- zabezpiecza  przed przenikaniem wilgoci,
- ściera się bezpyłowo.
Środek tworzący równomierną, gładką powłokę o wysokim połysku. Wysoka twardość powłoki polimerowej powodująca, że środek cechuje się wysoką odpornością na zarysowania. Dane techniczne:
- wygląd: mleczna dyspersja,
- zapach: charakterystyczny, przyjemny,
- gęstość w 20 C[g/cm3]: 1,01 – 1,03,
- pH koncentratu: 7,0 - 8,0
- LZO kat. A/e W/B 130g/l (2010) prod. zaw. max 56,2 g/l. Produkt typu Gloss Protect Drewno lub równoważny.</t>
  </si>
  <si>
    <t>ŚRODEK USUWAJĄCY WYMIOCINY 240 g</t>
  </si>
  <si>
    <t>Absorbujący środek czyszczaco dezodorujący w nagłych wypadkach, czyszczący wymiociny, treści pokarmowe, płyny ustrojowe i rozlane substancje codziennego użytku. Szybki w działaniu, wysoko chłonny, wydajny w użyciu, bakteriostatyczny, skuteczny na szczepy bakterii gram+ i gram-, natychmiast usuwający nieprzyjemny zapach. Produkt posiadający badania czystości mikrobiologicznej Sanepidu. produkt typu Sanitaire lub równoważny.</t>
  </si>
  <si>
    <t>Zmywaki kuchenne, opakowanie po 5 zmywaków w różnych kolorach, każdy z nich posiadający zieloną włókninę, która ułatwia usuwanie cięższych zabrudzeń. Rozmiar gąbki min. 9,5x7cmx3cm</t>
  </si>
  <si>
    <t>marker do białych i ceramicznych tablic, wypełniony tuszem na bazie alkoholu, przyspieszającym wysychanie,  łatwo-usuwalny z powierzchni tablicy, okrągła końcówka, gładko i lekko piszący linią o grubości 1,9 mm, 4 kolory: czarny, czerwony, zielony, niebieski</t>
  </si>
  <si>
    <t>Biała kreda szkolna o kwadratowym przekroju i wysokich właściwościach kryjących, niełamliwa, bardzo łatwo ścierająca się z tablicy,wykonana na bazie naturalnych i nieszkodliwych minerałów, do stosowana niezależnie od przedziału wiekowego, kreda musi posiadać atest PZH, opakowanie 50 szt.</t>
  </si>
  <si>
    <t>wykonany z mikrofibry, wymiary 40 x 12,5 cm, łatwo absorbujący wodę, do wszystkich rodzajów podłóg, grube włókna, waga 94g</t>
  </si>
  <si>
    <t>szt</t>
  </si>
  <si>
    <t>WIADRO Z WYCISKACZEM DO MOPA PŁASKIEGO</t>
  </si>
  <si>
    <t>przeznaczony do usuwaniua zatorów w instalacjach kanalizacyjnych. Specjalnie skonfigurowane składniki żelu działają kompleksowo, skutecznie rozpuszczając nawet najtrudniejsze zanieczyszczenia, skutecznie udrażnia rury i syfony, działa nawet przez stojącą wodę, rozpuszcza tłuszcz, włosy, papier, odpadki kuchenne, osadza się na ściankach rur, likwidując nieprzyjemne zapachy, doskonały zarówno w kuchni, jak i łazience</t>
  </si>
  <si>
    <r>
      <t xml:space="preserve">Znak sprawy: </t>
    </r>
    <r>
      <rPr>
        <sz val="11"/>
        <color theme="1"/>
        <rFont val="Calibri"/>
        <family val="2"/>
        <scheme val="minor"/>
      </rPr>
      <t>ZO/PSP1/01/2025</t>
    </r>
  </si>
  <si>
    <r>
      <t xml:space="preserve">OFEROWANY PRODUKT                              </t>
    </r>
    <r>
      <rPr>
        <sz val="11"/>
        <color theme="1"/>
        <rFont val="Calibri"/>
        <family val="2"/>
        <scheme val="minor"/>
      </rPr>
      <t>(nazwa handlowa, producent)</t>
    </r>
  </si>
  <si>
    <r>
      <t>Neutralne pH sprawia, że </t>
    </r>
    <r>
      <rPr>
        <sz val="11"/>
        <color rgb="FF040C28"/>
        <rFont val="Calibri"/>
        <family val="2"/>
        <scheme val="minor"/>
      </rPr>
      <t>mydło</t>
    </r>
    <r>
      <rPr>
        <sz val="11"/>
        <color rgb="FF1F1F1F"/>
        <rFont val="Calibri"/>
        <family val="2"/>
        <scheme val="minor"/>
      </rPr>
      <t> w </t>
    </r>
    <r>
      <rPr>
        <sz val="11"/>
        <color rgb="FF040C28"/>
        <rFont val="Calibri"/>
        <family val="2"/>
        <scheme val="minor"/>
      </rPr>
      <t>płynie</t>
    </r>
    <r>
      <rPr>
        <sz val="11"/>
        <color rgb="FF1F1F1F"/>
        <rFont val="Calibri"/>
        <family val="2"/>
        <scheme val="minor"/>
      </rPr>
      <t> nie wykazuje żadnego działania drażniącego, a obecna w składzie gliceryna, posiada własności nawilżające i natłuszczające, które pozytywnie wpływają na gładkość i elastyczność skóry dłoni. </t>
    </r>
    <r>
      <rPr>
        <sz val="11"/>
        <color rgb="FF040C28"/>
        <rFont val="Calibri"/>
        <family val="2"/>
        <scheme val="minor"/>
      </rPr>
      <t>Mydło</t>
    </r>
    <r>
      <rPr>
        <sz val="11"/>
        <color rgb="FF1F1F1F"/>
        <rFont val="Calibri"/>
        <family val="2"/>
        <scheme val="minor"/>
      </rPr>
      <t> jest zagęszczone, a dzięki temu bardzo wydajne w użytkowaniu, obficie się pieni, różne zapachy</t>
    </r>
  </si>
  <si>
    <t>PŁYN DO MYCIA NACZYŃ 5L</t>
  </si>
  <si>
    <t>SMAR DO KOTŁA - 400g</t>
  </si>
  <si>
    <t>KUBKI WIELORAZOWE</t>
  </si>
  <si>
    <t>Papier toaletowy Big Rola Szara, opakowanie 12 szt., długość rolki około 105 m</t>
  </si>
  <si>
    <t>Ręcznik kuchenny Midi 100% Celuloza 2 warstwowy 110 M długości „niepylący”, 12 rolek w opakowaniu</t>
  </si>
  <si>
    <t>Ręcznik ZZ biały 4000 listków 25×23, 20 opakowań w pudełku</t>
  </si>
  <si>
    <t>Ścierka do podłogi z włókniny bawełnanej. Bardzo dobrze usuwa brud, wchłania wodę nie pozostawiając zacieków i smug. Idelana do wszelkich prac porządkowych. Dzięki naturalnej strukturze ścierka jest bardzo mocna i trwała, co zapewnia jej długotrwałą i efektywną żywotność. Zabezpeczona przed strzępieniem. Gramatura: 250g/m2.</t>
  </si>
  <si>
    <t>ŚCIERKA Z MIKROFAZY, WYM. 60 X 70 CM</t>
  </si>
  <si>
    <t xml:space="preserve">Ścierka z mikrofazy 60x70 cm w kolorze zielonym, narzędzie do skutecznego sprzątania i pielęgnacji powierzchni. Wykonana z 100% mikrofibry, z wysoką zawartością poliestru (80%) i poliamidu (20%), zapewnia doskonałą chłonność oraz trwałość. Jej gruba i mięsista konsystencja sprawia, że jest wyjątkowo miękka w dotyku, co znacząco podnosi komfort użytkowania. Zastosowana mikrofibra jest w stanie wchłonąć do 500% swojej wagi w wodzie, co czyni ją perfekcyjnym wyborem do różnych zadań domowych.
Wysoka odporność na ścieranie, możliwość prania w temperaturze do 95°C., bezpieczne suszenie w temperaturze do 100°C.
</t>
  </si>
  <si>
    <t xml:space="preserve">chłonne ściereczki z mikrofibry o wymiarach 30 x 30 cm i gramaturze 220g/m2.
Chłonne i bezpieczne dla delikatnych  powierzchni </t>
  </si>
  <si>
    <t>pojemność: 120L, opakowanie: 10 sztuk na rolce, kolor: żółty, grubość: 80 mikrony, mteriał: folia LDPE (gruba), zamknięcie: klasyczne, wymiary: 70 x 110 cm</t>
  </si>
  <si>
    <t>pojemność: 120L, opakowanie: 25 sztuk na rolce, kolor: zielony, grubość: 23 mikrony, mteriał: folia LDPE (gruba), zamknięcie: klasyczne, wymiary: 70 x 110 cm</t>
  </si>
  <si>
    <t>pojemność: 120L, opakowanie: 10 sztuk na rolce, kolor: brązowy, grubość: 23 mikrony, mteriał: folia LDPE (gruba), zamknięcie: klasyczne, wymiary: 70 x 110 cm</t>
  </si>
  <si>
    <t>Worki na śmieci odpady 240 l, czarne LDPE 35 mikr
Szerokość: 90 cm. Wysokość: 140 cm. Pojemność: 240l. Grubość: 35 mikronów, 10 szt. na rolce</t>
  </si>
  <si>
    <t>MOP NOŻYCOWY-zestaw</t>
  </si>
  <si>
    <t>PODSUMOWANIE:</t>
  </si>
  <si>
    <t>Wartość netto:</t>
  </si>
  <si>
    <t>Wartość VAT:</t>
  </si>
  <si>
    <t>Wartość brutto:</t>
  </si>
  <si>
    <t>Słownie:</t>
  </si>
  <si>
    <t>Sporządził i sprawdził pod wszględem merytorycznym i rachunkowym:</t>
  </si>
  <si>
    <t>________________________________________</t>
  </si>
  <si>
    <t>data i podpis Wykonawcy</t>
  </si>
  <si>
    <t>DOSTAWA CHEMII GOSPODARCZEJ</t>
  </si>
  <si>
    <t>DOSTAWA CHEMII SPECJALISTYCZNEJ</t>
  </si>
  <si>
    <t>DOSTAWA ARTYKUŁÓW GOSPODARCZYCH</t>
  </si>
  <si>
    <t>ODTŁUSZCZACZ UNIWERSALNY 750ML</t>
  </si>
  <si>
    <t>ŚRODEK PŁYN SPRAY DO CZYSZCZENIA MEBLI DREWNIANYCH 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</si>
</sst>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#,##0.00\ &quot;zł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1D35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rgb="FF1A1A1A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62B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2121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1D35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0" fontId="0" fillId="2" borderId="10" xfId="0" applyFont="1" applyFill="1" applyBorder="1"/>
    <xf numFmtId="0" fontId="0" fillId="2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right" wrapText="1"/>
    </xf>
    <xf numFmtId="44" fontId="3" fillId="0" borderId="13" xfId="0" applyNumberFormat="1" applyFont="1" applyBorder="1" applyAlignment="1">
      <alignment vertical="center" wrapText="1"/>
    </xf>
    <xf numFmtId="44" fontId="3" fillId="0" borderId="3" xfId="0" applyNumberFormat="1" applyFont="1" applyBorder="1" applyAlignment="1">
      <alignment vertical="center" wrapText="1"/>
    </xf>
    <xf numFmtId="0" fontId="10" fillId="6" borderId="3" xfId="0" applyFont="1" applyFill="1" applyBorder="1" applyAlignment="1">
      <alignment horizontal="right" wrapText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44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26" fillId="3" borderId="1" xfId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9" fontId="26" fillId="3" borderId="13" xfId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protection locked="0"/>
    </xf>
    <xf numFmtId="0" fontId="3" fillId="3" borderId="11" xfId="0" applyFont="1" applyFill="1" applyBorder="1" applyAlignment="1" applyProtection="1">
      <protection locked="0"/>
    </xf>
    <xf numFmtId="0" fontId="3" fillId="6" borderId="14" xfId="0" applyFont="1" applyFill="1" applyBorder="1" applyAlignment="1" applyProtection="1">
      <alignment horizontal="right"/>
      <protection locked="0"/>
    </xf>
    <xf numFmtId="0" fontId="0" fillId="0" borderId="11" xfId="0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21" fillId="3" borderId="1" xfId="0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left" vertical="center" wrapText="1"/>
    </xf>
    <xf numFmtId="0" fontId="0" fillId="3" borderId="11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left" vertical="center" wrapText="1"/>
    </xf>
    <xf numFmtId="0" fontId="16" fillId="3" borderId="1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vertical="center" wrapText="1"/>
    </xf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0" fontId="0" fillId="2" borderId="9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/>
    </xf>
    <xf numFmtId="0" fontId="22" fillId="2" borderId="2" xfId="0" applyFont="1" applyFill="1" applyBorder="1" applyAlignment="1" applyProtection="1">
      <alignment horizontal="center"/>
    </xf>
    <xf numFmtId="0" fontId="22" fillId="2" borderId="8" xfId="0" applyFont="1" applyFill="1" applyBorder="1" applyAlignment="1" applyProtection="1">
      <alignment horizontal="center"/>
    </xf>
    <xf numFmtId="44" fontId="0" fillId="0" borderId="1" xfId="0" applyNumberFormat="1" applyFont="1" applyBorder="1" applyProtection="1"/>
    <xf numFmtId="0" fontId="0" fillId="6" borderId="1" xfId="0" applyFont="1" applyFill="1" applyBorder="1" applyProtection="1"/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0" fontId="25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2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3" xfId="0" applyFont="1" applyFill="1" applyBorder="1" applyAlignment="1" applyProtection="1">
      <alignment horizontal="center" vertical="center" wrapText="1"/>
      <protection locked="0"/>
    </xf>
    <xf numFmtId="10" fontId="25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0" fontId="27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22" fillId="3" borderId="1" xfId="0" applyNumberFormat="1" applyFont="1" applyFill="1" applyBorder="1" applyAlignment="1" applyProtection="1">
      <alignment horizontal="center" vertical="center"/>
      <protection locked="0"/>
    </xf>
    <xf numFmtId="10" fontId="22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9" xfId="0" applyFill="1" applyBorder="1" applyAlignment="1" applyProtection="1">
      <alignment wrapText="1"/>
    </xf>
    <xf numFmtId="0" fontId="0" fillId="2" borderId="10" xfId="0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wrapText="1"/>
    </xf>
    <xf numFmtId="0" fontId="24" fillId="3" borderId="1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vertical="center" wrapText="1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164" fontId="2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left" vertical="center" wrapText="1"/>
    </xf>
    <xf numFmtId="0" fontId="16" fillId="3" borderId="11" xfId="0" applyNumberFormat="1" applyFont="1" applyFill="1" applyBorder="1" applyAlignment="1" applyProtection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vertical="center" wrapText="1"/>
    </xf>
    <xf numFmtId="0" fontId="16" fillId="3" borderId="11" xfId="0" applyNumberFormat="1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16" fillId="3" borderId="1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9" fillId="3" borderId="13" xfId="0" applyFont="1" applyFill="1" applyBorder="1" applyAlignment="1" applyProtection="1">
      <alignment horizontal="left" vertical="center" wrapText="1"/>
    </xf>
    <xf numFmtId="0" fontId="16" fillId="3" borderId="11" xfId="0" applyFont="1" applyFill="1" applyBorder="1" applyAlignment="1" applyProtection="1">
      <alignment vertical="center" wrapText="1"/>
    </xf>
    <xf numFmtId="0" fontId="16" fillId="3" borderId="11" xfId="0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164" fontId="19" fillId="0" borderId="1" xfId="0" applyNumberFormat="1" applyFont="1" applyBorder="1" applyProtection="1"/>
    <xf numFmtId="0" fontId="0" fillId="5" borderId="1" xfId="0" applyFill="1" applyBorder="1" applyProtection="1"/>
    <xf numFmtId="164" fontId="3" fillId="0" borderId="1" xfId="0" applyNumberFormat="1" applyFont="1" applyBorder="1" applyProtection="1"/>
    <xf numFmtId="0" fontId="0" fillId="0" borderId="0" xfId="0" applyAlignment="1" applyProtection="1">
      <alignment wrapText="1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6" borderId="1" xfId="0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right"/>
      <protection locked="0"/>
    </xf>
    <xf numFmtId="0" fontId="3" fillId="6" borderId="11" xfId="0" applyFont="1" applyFill="1" applyBorder="1" applyAlignment="1" applyProtection="1">
      <alignment horizontal="right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right"/>
      <protection locked="0"/>
    </xf>
    <xf numFmtId="0" fontId="10" fillId="6" borderId="12" xfId="0" applyFont="1" applyFill="1" applyBorder="1" applyAlignment="1" applyProtection="1">
      <alignment horizontal="right"/>
    </xf>
    <xf numFmtId="0" fontId="10" fillId="6" borderId="14" xfId="0" applyFont="1" applyFill="1" applyBorder="1" applyAlignment="1" applyProtection="1">
      <alignment horizontal="right"/>
    </xf>
    <xf numFmtId="0" fontId="10" fillId="6" borderId="11" xfId="0" applyFont="1" applyFill="1" applyBorder="1" applyAlignment="1" applyProtection="1">
      <alignment horizontal="right"/>
    </xf>
    <xf numFmtId="0" fontId="10" fillId="2" borderId="6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7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right"/>
    </xf>
    <xf numFmtId="0" fontId="10" fillId="2" borderId="5" xfId="0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>
      <alignment horizontal="right"/>
    </xf>
    <xf numFmtId="0" fontId="10" fillId="2" borderId="7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9" fillId="0" borderId="6" xfId="0" applyFont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7" fillId="2" borderId="6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2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48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Styl tabeli 1" pivot="0" count="0" xr9:uid="{38A92206-1BE1-4CFA-A5E1-3DFFA6F8415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88A96-AE49-45BC-9DD0-5926A725DDFD}" name="Tabela1" displayName="Tabela1" ref="A9:K49" totalsRowShown="0" headerRowDxfId="47" dataDxfId="45" headerRowBorderDxfId="46" tableBorderDxfId="44" totalsRowBorderDxfId="43">
  <autoFilter ref="A9:K49" xr:uid="{3D788A96-AE49-45BC-9DD0-5926A725DDFD}"/>
  <sortState xmlns:xlrd2="http://schemas.microsoft.com/office/spreadsheetml/2017/richdata2" ref="A10:K49">
    <sortCondition ref="B9:B49"/>
  </sortState>
  <tableColumns count="11">
    <tableColumn id="1" xr3:uid="{1D243CAD-C42E-462C-B150-39D7AA885ACB}" name="1." dataDxfId="42"/>
    <tableColumn id="2" xr3:uid="{4963C155-E95F-458F-80A4-CEF4762B2149}" name="2." dataDxfId="41"/>
    <tableColumn id="3" xr3:uid="{A90CB97E-2230-404F-AF0C-A416381C6BDC}" name="3." dataDxfId="40"/>
    <tableColumn id="4" xr3:uid="{2B3FA6F6-9557-44B5-A8DF-F05A019238DD}" name="4." dataDxfId="39"/>
    <tableColumn id="5" xr3:uid="{0BCA05BD-B859-4603-A70C-67D548EDC75F}" name="5." dataDxfId="38"/>
    <tableColumn id="6" xr3:uid="{3209CFBA-A308-48D4-8EE2-DC2C7213D990}" name="6." dataDxfId="37"/>
    <tableColumn id="7" xr3:uid="{F921E250-DD0E-441E-8254-FF3432DF5943}" name="7." dataDxfId="36"/>
    <tableColumn id="8" xr3:uid="{D8BA2F7C-DB07-4F2F-B93F-6C727C65F95E}" name="8." dataDxfId="35"/>
    <tableColumn id="9" xr3:uid="{D32120FD-9819-4BAD-A8B0-E5804A1B9CF2}" name="9." dataDxfId="34" dataCellStyle="Procentowy"/>
    <tableColumn id="10" xr3:uid="{389964EE-C7C0-430A-A2B9-9449647FE710}" name="10." dataDxfId="33"/>
    <tableColumn id="11" xr3:uid="{02E3F4F8-44F0-4996-BB5C-0C13AFC55189}" name="11." dataDxfId="32"/>
  </tableColumns>
  <tableStyleInfo name="Styl tabe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A9:K18" insertRowShift="1" totalsRowShown="0" headerRowDxfId="31" dataDxfId="29" headerRowBorderDxfId="30" tableBorderDxfId="28" totalsRowBorderDxfId="27">
  <autoFilter ref="A9:K18" xr:uid="{00000000-0009-0000-0100-000008000000}"/>
  <sortState xmlns:xlrd2="http://schemas.microsoft.com/office/spreadsheetml/2017/richdata2" ref="A10:K18">
    <sortCondition ref="B9:B18"/>
  </sortState>
  <tableColumns count="11">
    <tableColumn id="1" xr3:uid="{00000000-0010-0000-0000-000001000000}" name="1." dataDxfId="26"/>
    <tableColumn id="2" xr3:uid="{00000000-0010-0000-0000-000002000000}" name="2." dataDxfId="25"/>
    <tableColumn id="3" xr3:uid="{00000000-0010-0000-0000-000003000000}" name="3." dataDxfId="24"/>
    <tableColumn id="4" xr3:uid="{00000000-0010-0000-0000-000004000000}" name="4." dataDxfId="23"/>
    <tableColumn id="5" xr3:uid="{00000000-0010-0000-0000-000005000000}" name="5." dataDxfId="22"/>
    <tableColumn id="6" xr3:uid="{00000000-0010-0000-0000-000006000000}" name="6." dataDxfId="21"/>
    <tableColumn id="7" xr3:uid="{00000000-0010-0000-0000-000007000000}" name="7." dataDxfId="20"/>
    <tableColumn id="8" xr3:uid="{00000000-0010-0000-0000-000008000000}" name="8." dataDxfId="19">
      <calculatedColumnFormula>PRODUCT(G10,D10)</calculatedColumnFormula>
    </tableColumn>
    <tableColumn id="9" xr3:uid="{00000000-0010-0000-0000-000009000000}" name="9." dataDxfId="18" dataCellStyle="Procentowy"/>
    <tableColumn id="10" xr3:uid="{00000000-0010-0000-0000-00000A000000}" name="10." dataDxfId="17">
      <calculatedColumnFormula>PRODUCT(I10,H10)</calculatedColumnFormula>
    </tableColumn>
    <tableColumn id="11" xr3:uid="{00000000-0010-0000-0000-00000B000000}" name="11." dataDxfId="16">
      <calculatedColumnFormula>SUM(J10,H10)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7" displayName="Tabela7" ref="A9:K73" insertRowShift="1" totalsRowShown="0" headerRowDxfId="15" dataDxfId="13" headerRowBorderDxfId="14" tableBorderDxfId="12" totalsRowBorderDxfId="11">
  <autoFilter ref="A9:K73" xr:uid="{00000000-0009-0000-0100-000007000000}"/>
  <sortState xmlns:xlrd2="http://schemas.microsoft.com/office/spreadsheetml/2017/richdata2" ref="A10:K73">
    <sortCondition ref="B9:B73"/>
  </sortState>
  <tableColumns count="11">
    <tableColumn id="1" xr3:uid="{00000000-0010-0000-0100-000001000000}" name="1." dataDxfId="10"/>
    <tableColumn id="2" xr3:uid="{00000000-0010-0000-0100-000002000000}" name="2." dataDxfId="9"/>
    <tableColumn id="3" xr3:uid="{00000000-0010-0000-0100-000003000000}" name="3." dataDxfId="8"/>
    <tableColumn id="4" xr3:uid="{00000000-0010-0000-0100-000004000000}" name="4." dataDxfId="7"/>
    <tableColumn id="5" xr3:uid="{00000000-0010-0000-0100-000005000000}" name="5." dataDxfId="6"/>
    <tableColumn id="6" xr3:uid="{00000000-0010-0000-0100-000006000000}" name="6." dataDxfId="5"/>
    <tableColumn id="7" xr3:uid="{00000000-0010-0000-0100-000007000000}" name="7." dataDxfId="4"/>
    <tableColumn id="8" xr3:uid="{00000000-0010-0000-0100-000008000000}" name="8." dataDxfId="3">
      <calculatedColumnFormula>PRODUCT(D10,G10)</calculatedColumnFormula>
    </tableColumn>
    <tableColumn id="9" xr3:uid="{00000000-0010-0000-0100-000009000000}" name="9." dataDxfId="2" dataCellStyle="Procentowy"/>
    <tableColumn id="10" xr3:uid="{00000000-0010-0000-0100-00000A000000}" name="10." dataDxfId="1">
      <calculatedColumnFormula>PRODUCT(I10,H10)</calculatedColumnFormula>
    </tableColumn>
    <tableColumn id="11" xr3:uid="{00000000-0010-0000-0100-00000B000000}" name="11." dataDxfId="0">
      <calculatedColumnFormula>SUM(J10,H10)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zoomScale="70" zoomScaleNormal="70" workbookViewId="0">
      <selection activeCell="A51" sqref="A51:C51"/>
    </sheetView>
  </sheetViews>
  <sheetFormatPr defaultRowHeight="15" x14ac:dyDescent="0.25"/>
  <cols>
    <col min="2" max="2" width="34" customWidth="1"/>
    <col min="3" max="3" width="76.140625" customWidth="1"/>
    <col min="6" max="6" width="27.140625" customWidth="1"/>
    <col min="7" max="7" width="15" customWidth="1"/>
    <col min="8" max="8" width="12.85546875" customWidth="1"/>
    <col min="10" max="10" width="11" customWidth="1"/>
    <col min="11" max="11" width="13.7109375" customWidth="1"/>
    <col min="12" max="12" width="57.28515625" customWidth="1"/>
  </cols>
  <sheetData>
    <row r="1" spans="1:12" x14ac:dyDescent="0.25">
      <c r="A1" s="130"/>
      <c r="B1" s="131"/>
      <c r="C1" s="131"/>
      <c r="D1" s="131"/>
      <c r="E1" s="131"/>
      <c r="F1" s="131"/>
      <c r="G1" s="131"/>
      <c r="H1" s="134" t="s">
        <v>42</v>
      </c>
      <c r="I1" s="134"/>
      <c r="J1" s="134"/>
      <c r="K1" s="135"/>
    </row>
    <row r="2" spans="1:12" x14ac:dyDescent="0.25">
      <c r="A2" s="132"/>
      <c r="B2" s="133"/>
      <c r="C2" s="133"/>
      <c r="D2" s="133"/>
      <c r="E2" s="133"/>
      <c r="F2" s="133"/>
      <c r="G2" s="133"/>
      <c r="H2" s="136" t="s">
        <v>283</v>
      </c>
      <c r="I2" s="136"/>
      <c r="J2" s="136"/>
      <c r="K2" s="137"/>
    </row>
    <row r="3" spans="1:12" x14ac:dyDescent="0.25">
      <c r="A3" s="138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2" x14ac:dyDescent="0.25">
      <c r="A4" s="141"/>
      <c r="B4" s="139"/>
      <c r="C4" s="139"/>
      <c r="D4" s="139"/>
      <c r="E4" s="139"/>
      <c r="F4" s="139"/>
      <c r="G4" s="139"/>
      <c r="H4" s="139"/>
      <c r="I4" s="139"/>
      <c r="J4" s="139"/>
      <c r="K4" s="140"/>
    </row>
    <row r="5" spans="1:12" x14ac:dyDescent="0.25">
      <c r="A5" s="127" t="s">
        <v>61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2" x14ac:dyDescent="0.25">
      <c r="A6" s="127" t="s">
        <v>309</v>
      </c>
      <c r="B6" s="128"/>
      <c r="C6" s="128"/>
      <c r="D6" s="128"/>
      <c r="E6" s="128"/>
      <c r="F6" s="128"/>
      <c r="G6" s="128"/>
      <c r="H6" s="128"/>
      <c r="I6" s="128"/>
      <c r="J6" s="128"/>
      <c r="K6" s="129"/>
    </row>
    <row r="7" spans="1:12" x14ac:dyDescent="0.25">
      <c r="A7" s="4"/>
      <c r="B7" s="5"/>
      <c r="C7" s="5"/>
      <c r="D7" s="5"/>
      <c r="E7" s="5"/>
      <c r="F7" s="5"/>
      <c r="G7" s="6"/>
      <c r="H7" s="5"/>
      <c r="I7" s="5"/>
      <c r="J7" s="5"/>
      <c r="K7" s="7"/>
    </row>
    <row r="8" spans="1:12" ht="45" x14ac:dyDescent="0.25">
      <c r="A8" s="34" t="s">
        <v>0</v>
      </c>
      <c r="B8" s="34" t="s">
        <v>1</v>
      </c>
      <c r="C8" s="34" t="s">
        <v>57</v>
      </c>
      <c r="D8" s="34" t="s">
        <v>3</v>
      </c>
      <c r="E8" s="34" t="s">
        <v>4</v>
      </c>
      <c r="F8" s="34" t="s">
        <v>284</v>
      </c>
      <c r="G8" s="34" t="s">
        <v>5</v>
      </c>
      <c r="H8" s="34" t="s">
        <v>6</v>
      </c>
      <c r="I8" s="34" t="s">
        <v>7</v>
      </c>
      <c r="J8" s="34" t="s">
        <v>8</v>
      </c>
      <c r="K8" s="34" t="s">
        <v>9</v>
      </c>
    </row>
    <row r="9" spans="1:12" x14ac:dyDescent="0.25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19</v>
      </c>
      <c r="K9" s="33" t="s">
        <v>20</v>
      </c>
    </row>
    <row r="10" spans="1:12" ht="75" x14ac:dyDescent="0.25">
      <c r="A10" s="32">
        <v>1</v>
      </c>
      <c r="B10" s="9" t="s">
        <v>215</v>
      </c>
      <c r="C10" s="16" t="s">
        <v>216</v>
      </c>
      <c r="D10" s="11" t="s">
        <v>147</v>
      </c>
      <c r="E10" s="12">
        <v>200</v>
      </c>
      <c r="F10" s="80"/>
      <c r="G10" s="42">
        <v>0</v>
      </c>
      <c r="H10" s="42">
        <f>PRODUCT(G10,E10)</f>
        <v>0</v>
      </c>
      <c r="I10" s="81"/>
      <c r="J10" s="42">
        <f>PRODUCT(I10,H10)</f>
        <v>0</v>
      </c>
      <c r="K10" s="82">
        <f>SUM(H10,J10)</f>
        <v>0</v>
      </c>
      <c r="L10" s="2"/>
    </row>
    <row r="11" spans="1:12" ht="30" x14ac:dyDescent="0.25">
      <c r="A11" s="32">
        <v>2</v>
      </c>
      <c r="B11" s="21" t="s">
        <v>230</v>
      </c>
      <c r="C11" s="16" t="s">
        <v>231</v>
      </c>
      <c r="D11" s="11" t="s">
        <v>147</v>
      </c>
      <c r="E11" s="12">
        <v>200</v>
      </c>
      <c r="F11" s="80"/>
      <c r="G11" s="42">
        <v>0</v>
      </c>
      <c r="H11" s="42">
        <f t="shared" ref="H11:H48" si="0">PRODUCT(G11,E11)</f>
        <v>0</v>
      </c>
      <c r="I11" s="81"/>
      <c r="J11" s="42">
        <f t="shared" ref="J11:J48" si="1">PRODUCT(I11,H11)</f>
        <v>0</v>
      </c>
      <c r="K11" s="82">
        <f t="shared" ref="K11:K48" si="2">SUM(H11,J11)</f>
        <v>0</v>
      </c>
    </row>
    <row r="12" spans="1:12" ht="90" x14ac:dyDescent="0.25">
      <c r="A12" s="32">
        <v>3</v>
      </c>
      <c r="B12" s="19" t="s">
        <v>228</v>
      </c>
      <c r="C12" s="20" t="s">
        <v>229</v>
      </c>
      <c r="D12" s="11" t="s">
        <v>147</v>
      </c>
      <c r="E12" s="12">
        <v>60</v>
      </c>
      <c r="F12" s="80"/>
      <c r="G12" s="42">
        <v>0</v>
      </c>
      <c r="H12" s="42">
        <f t="shared" si="0"/>
        <v>0</v>
      </c>
      <c r="I12" s="81"/>
      <c r="J12" s="42">
        <f t="shared" si="1"/>
        <v>0</v>
      </c>
      <c r="K12" s="82">
        <f t="shared" si="2"/>
        <v>0</v>
      </c>
    </row>
    <row r="13" spans="1:12" ht="75" x14ac:dyDescent="0.25">
      <c r="A13" s="32">
        <v>4</v>
      </c>
      <c r="B13" s="14" t="s">
        <v>214</v>
      </c>
      <c r="C13" s="15" t="s">
        <v>285</v>
      </c>
      <c r="D13" s="11" t="s">
        <v>147</v>
      </c>
      <c r="E13" s="12">
        <v>60</v>
      </c>
      <c r="F13" s="80"/>
      <c r="G13" s="42">
        <v>0</v>
      </c>
      <c r="H13" s="42">
        <f t="shared" si="0"/>
        <v>0</v>
      </c>
      <c r="I13" s="81"/>
      <c r="J13" s="42">
        <f t="shared" si="1"/>
        <v>0</v>
      </c>
      <c r="K13" s="82">
        <f t="shared" si="2"/>
        <v>0</v>
      </c>
    </row>
    <row r="14" spans="1:12" ht="75" x14ac:dyDescent="0.25">
      <c r="A14" s="32">
        <v>5</v>
      </c>
      <c r="B14" s="19" t="s">
        <v>227</v>
      </c>
      <c r="C14" s="20" t="s">
        <v>226</v>
      </c>
      <c r="D14" s="11" t="s">
        <v>147</v>
      </c>
      <c r="E14" s="12">
        <v>100</v>
      </c>
      <c r="F14" s="80"/>
      <c r="G14" s="42">
        <v>0</v>
      </c>
      <c r="H14" s="42">
        <f t="shared" si="0"/>
        <v>0</v>
      </c>
      <c r="I14" s="81"/>
      <c r="J14" s="42">
        <f t="shared" si="1"/>
        <v>0</v>
      </c>
      <c r="K14" s="82">
        <f t="shared" si="2"/>
        <v>0</v>
      </c>
    </row>
    <row r="15" spans="1:12" ht="165" x14ac:dyDescent="0.25">
      <c r="A15" s="32">
        <v>6</v>
      </c>
      <c r="B15" s="9" t="s">
        <v>222</v>
      </c>
      <c r="C15" s="18" t="s">
        <v>223</v>
      </c>
      <c r="D15" s="11" t="s">
        <v>147</v>
      </c>
      <c r="E15" s="12">
        <v>60</v>
      </c>
      <c r="F15" s="80"/>
      <c r="G15" s="42">
        <v>0</v>
      </c>
      <c r="H15" s="42">
        <f t="shared" si="0"/>
        <v>0</v>
      </c>
      <c r="I15" s="81"/>
      <c r="J15" s="42">
        <f t="shared" si="1"/>
        <v>0</v>
      </c>
      <c r="K15" s="82">
        <f t="shared" si="2"/>
        <v>0</v>
      </c>
    </row>
    <row r="16" spans="1:12" ht="60" x14ac:dyDescent="0.25">
      <c r="A16" s="32">
        <v>7</v>
      </c>
      <c r="B16" s="9" t="s">
        <v>217</v>
      </c>
      <c r="C16" s="17" t="s">
        <v>218</v>
      </c>
      <c r="D16" s="11" t="s">
        <v>147</v>
      </c>
      <c r="E16" s="12">
        <v>50</v>
      </c>
      <c r="F16" s="80"/>
      <c r="G16" s="42">
        <v>0</v>
      </c>
      <c r="H16" s="42">
        <f t="shared" si="0"/>
        <v>0</v>
      </c>
      <c r="I16" s="81"/>
      <c r="J16" s="42">
        <f t="shared" si="1"/>
        <v>0</v>
      </c>
      <c r="K16" s="82">
        <f t="shared" si="2"/>
        <v>0</v>
      </c>
    </row>
    <row r="17" spans="1:11" ht="120" x14ac:dyDescent="0.25">
      <c r="A17" s="32">
        <v>8</v>
      </c>
      <c r="B17" s="14" t="s">
        <v>312</v>
      </c>
      <c r="C17" s="13" t="s">
        <v>257</v>
      </c>
      <c r="D17" s="11" t="s">
        <v>147</v>
      </c>
      <c r="E17" s="12">
        <v>25</v>
      </c>
      <c r="F17" s="80"/>
      <c r="G17" s="42">
        <v>0</v>
      </c>
      <c r="H17" s="42">
        <f t="shared" si="0"/>
        <v>0</v>
      </c>
      <c r="I17" s="81"/>
      <c r="J17" s="42">
        <f t="shared" si="1"/>
        <v>0</v>
      </c>
      <c r="K17" s="82">
        <f t="shared" si="2"/>
        <v>0</v>
      </c>
    </row>
    <row r="18" spans="1:11" ht="255" x14ac:dyDescent="0.25">
      <c r="A18" s="32">
        <v>9</v>
      </c>
      <c r="B18" s="14" t="s">
        <v>268</v>
      </c>
      <c r="C18" s="13" t="s">
        <v>273</v>
      </c>
      <c r="D18" s="11" t="s">
        <v>280</v>
      </c>
      <c r="E18" s="12">
        <v>40</v>
      </c>
      <c r="F18" s="80"/>
      <c r="G18" s="42">
        <v>0</v>
      </c>
      <c r="H18" s="42">
        <f t="shared" si="0"/>
        <v>0</v>
      </c>
      <c r="I18" s="81"/>
      <c r="J18" s="42">
        <f t="shared" si="1"/>
        <v>0</v>
      </c>
      <c r="K18" s="82">
        <f t="shared" si="2"/>
        <v>0</v>
      </c>
    </row>
    <row r="19" spans="1:11" ht="255" x14ac:dyDescent="0.25">
      <c r="A19" s="32">
        <v>10</v>
      </c>
      <c r="B19" s="14" t="s">
        <v>267</v>
      </c>
      <c r="C19" s="13" t="s">
        <v>273</v>
      </c>
      <c r="D19" s="11" t="s">
        <v>280</v>
      </c>
      <c r="E19" s="12">
        <v>30</v>
      </c>
      <c r="F19" s="80"/>
      <c r="G19" s="42">
        <v>0</v>
      </c>
      <c r="H19" s="42">
        <f t="shared" si="0"/>
        <v>0</v>
      </c>
      <c r="I19" s="81"/>
      <c r="J19" s="42">
        <f t="shared" si="1"/>
        <v>0</v>
      </c>
      <c r="K19" s="82">
        <f t="shared" si="2"/>
        <v>0</v>
      </c>
    </row>
    <row r="20" spans="1:11" ht="135" x14ac:dyDescent="0.25">
      <c r="A20" s="32">
        <v>11</v>
      </c>
      <c r="B20" s="14" t="s">
        <v>269</v>
      </c>
      <c r="C20" s="13" t="s">
        <v>271</v>
      </c>
      <c r="D20" s="11" t="s">
        <v>280</v>
      </c>
      <c r="E20" s="12">
        <v>30</v>
      </c>
      <c r="F20" s="80"/>
      <c r="G20" s="42">
        <v>0</v>
      </c>
      <c r="H20" s="42">
        <f t="shared" si="0"/>
        <v>0</v>
      </c>
      <c r="I20" s="81"/>
      <c r="J20" s="42">
        <f t="shared" si="1"/>
        <v>0</v>
      </c>
      <c r="K20" s="82">
        <f t="shared" si="2"/>
        <v>0</v>
      </c>
    </row>
    <row r="21" spans="1:11" ht="135" x14ac:dyDescent="0.25">
      <c r="A21" s="32">
        <v>12</v>
      </c>
      <c r="B21" s="14" t="s">
        <v>270</v>
      </c>
      <c r="C21" s="13" t="s">
        <v>272</v>
      </c>
      <c r="D21" s="11" t="s">
        <v>280</v>
      </c>
      <c r="E21" s="12">
        <v>15</v>
      </c>
      <c r="F21" s="80"/>
      <c r="G21" s="42">
        <v>0</v>
      </c>
      <c r="H21" s="42">
        <f t="shared" si="0"/>
        <v>0</v>
      </c>
      <c r="I21" s="81"/>
      <c r="J21" s="42">
        <f t="shared" si="1"/>
        <v>0</v>
      </c>
      <c r="K21" s="82">
        <f t="shared" si="2"/>
        <v>0</v>
      </c>
    </row>
    <row r="22" spans="1:11" ht="60" x14ac:dyDescent="0.25">
      <c r="A22" s="32">
        <v>13</v>
      </c>
      <c r="B22" s="9" t="s">
        <v>235</v>
      </c>
      <c r="C22" s="24" t="s">
        <v>236</v>
      </c>
      <c r="D22" s="22" t="s">
        <v>147</v>
      </c>
      <c r="E22" s="23">
        <v>10</v>
      </c>
      <c r="F22" s="83"/>
      <c r="G22" s="42">
        <v>0</v>
      </c>
      <c r="H22" s="42">
        <f t="shared" si="0"/>
        <v>0</v>
      </c>
      <c r="I22" s="84"/>
      <c r="J22" s="42">
        <f t="shared" si="1"/>
        <v>0</v>
      </c>
      <c r="K22" s="82">
        <f t="shared" si="2"/>
        <v>0</v>
      </c>
    </row>
    <row r="23" spans="1:11" ht="105" x14ac:dyDescent="0.25">
      <c r="A23" s="32">
        <v>14</v>
      </c>
      <c r="B23" s="21" t="s">
        <v>238</v>
      </c>
      <c r="C23" s="16" t="s">
        <v>233</v>
      </c>
      <c r="D23" s="22" t="s">
        <v>147</v>
      </c>
      <c r="E23" s="23">
        <v>60</v>
      </c>
      <c r="F23" s="83"/>
      <c r="G23" s="42">
        <v>0</v>
      </c>
      <c r="H23" s="42">
        <f t="shared" si="0"/>
        <v>0</v>
      </c>
      <c r="I23" s="84"/>
      <c r="J23" s="42">
        <f t="shared" si="1"/>
        <v>0</v>
      </c>
      <c r="K23" s="82">
        <f t="shared" si="2"/>
        <v>0</v>
      </c>
    </row>
    <row r="24" spans="1:11" ht="105" x14ac:dyDescent="0.25">
      <c r="A24" s="32">
        <v>15</v>
      </c>
      <c r="B24" s="21" t="s">
        <v>232</v>
      </c>
      <c r="C24" s="16" t="s">
        <v>233</v>
      </c>
      <c r="D24" s="22" t="s">
        <v>147</v>
      </c>
      <c r="E24" s="23">
        <v>30</v>
      </c>
      <c r="F24" s="83"/>
      <c r="G24" s="42">
        <v>0</v>
      </c>
      <c r="H24" s="42">
        <f t="shared" si="0"/>
        <v>0</v>
      </c>
      <c r="I24" s="84"/>
      <c r="J24" s="42">
        <f t="shared" si="1"/>
        <v>0</v>
      </c>
      <c r="K24" s="82">
        <f t="shared" si="2"/>
        <v>0</v>
      </c>
    </row>
    <row r="25" spans="1:11" ht="135" x14ac:dyDescent="0.25">
      <c r="A25" s="32">
        <v>16</v>
      </c>
      <c r="B25" s="27" t="s">
        <v>261</v>
      </c>
      <c r="C25" s="16" t="s">
        <v>262</v>
      </c>
      <c r="D25" s="22" t="s">
        <v>147</v>
      </c>
      <c r="E25" s="23">
        <v>60</v>
      </c>
      <c r="F25" s="83"/>
      <c r="G25" s="42">
        <v>0</v>
      </c>
      <c r="H25" s="42">
        <f t="shared" si="0"/>
        <v>0</v>
      </c>
      <c r="I25" s="84"/>
      <c r="J25" s="42">
        <f t="shared" si="1"/>
        <v>0</v>
      </c>
      <c r="K25" s="82">
        <f t="shared" si="2"/>
        <v>0</v>
      </c>
    </row>
    <row r="26" spans="1:11" ht="240" x14ac:dyDescent="0.25">
      <c r="A26" s="32">
        <v>17</v>
      </c>
      <c r="B26" s="29" t="s">
        <v>286</v>
      </c>
      <c r="C26" s="18" t="s">
        <v>260</v>
      </c>
      <c r="D26" s="30" t="s">
        <v>147</v>
      </c>
      <c r="E26" s="31">
        <v>20</v>
      </c>
      <c r="F26" s="85"/>
      <c r="G26" s="42">
        <v>0</v>
      </c>
      <c r="H26" s="42">
        <f t="shared" si="0"/>
        <v>0</v>
      </c>
      <c r="I26" s="86"/>
      <c r="J26" s="42">
        <f t="shared" si="1"/>
        <v>0</v>
      </c>
      <c r="K26" s="82">
        <f t="shared" si="2"/>
        <v>0</v>
      </c>
    </row>
    <row r="27" spans="1:11" ht="60" x14ac:dyDescent="0.25">
      <c r="A27" s="32">
        <v>18</v>
      </c>
      <c r="B27" s="9" t="s">
        <v>252</v>
      </c>
      <c r="C27" s="13" t="s">
        <v>251</v>
      </c>
      <c r="D27" s="11" t="s">
        <v>147</v>
      </c>
      <c r="E27" s="12">
        <v>50</v>
      </c>
      <c r="F27" s="80"/>
      <c r="G27" s="42">
        <v>0</v>
      </c>
      <c r="H27" s="42">
        <f t="shared" si="0"/>
        <v>0</v>
      </c>
      <c r="I27" s="81"/>
      <c r="J27" s="42">
        <f t="shared" si="1"/>
        <v>0</v>
      </c>
      <c r="K27" s="82">
        <f t="shared" si="2"/>
        <v>0</v>
      </c>
    </row>
    <row r="28" spans="1:11" ht="120" x14ac:dyDescent="0.25">
      <c r="A28" s="32">
        <v>19</v>
      </c>
      <c r="B28" s="9" t="s">
        <v>234</v>
      </c>
      <c r="C28" s="18" t="s">
        <v>237</v>
      </c>
      <c r="D28" s="22" t="s">
        <v>147</v>
      </c>
      <c r="E28" s="23">
        <v>60</v>
      </c>
      <c r="F28" s="83"/>
      <c r="G28" s="42">
        <v>0</v>
      </c>
      <c r="H28" s="42">
        <f t="shared" si="0"/>
        <v>0</v>
      </c>
      <c r="I28" s="84"/>
      <c r="J28" s="42">
        <f t="shared" si="1"/>
        <v>0</v>
      </c>
      <c r="K28" s="82">
        <f t="shared" si="2"/>
        <v>0</v>
      </c>
    </row>
    <row r="29" spans="1:11" ht="60" x14ac:dyDescent="0.25">
      <c r="A29" s="32">
        <v>20</v>
      </c>
      <c r="B29" s="9" t="s">
        <v>253</v>
      </c>
      <c r="C29" s="13" t="s">
        <v>251</v>
      </c>
      <c r="D29" s="22" t="s">
        <v>147</v>
      </c>
      <c r="E29" s="23">
        <v>30</v>
      </c>
      <c r="F29" s="83"/>
      <c r="G29" s="42">
        <v>0</v>
      </c>
      <c r="H29" s="42">
        <f t="shared" si="0"/>
        <v>0</v>
      </c>
      <c r="I29" s="84"/>
      <c r="J29" s="42">
        <f t="shared" si="1"/>
        <v>0</v>
      </c>
      <c r="K29" s="82">
        <f t="shared" si="2"/>
        <v>0</v>
      </c>
    </row>
    <row r="30" spans="1:11" ht="75" x14ac:dyDescent="0.25">
      <c r="A30" s="32">
        <v>21</v>
      </c>
      <c r="B30" s="14" t="s">
        <v>246</v>
      </c>
      <c r="C30" s="26" t="s">
        <v>247</v>
      </c>
      <c r="D30" s="22" t="s">
        <v>147</v>
      </c>
      <c r="E30" s="23">
        <v>30</v>
      </c>
      <c r="F30" s="83"/>
      <c r="G30" s="42">
        <v>0</v>
      </c>
      <c r="H30" s="42">
        <f t="shared" si="0"/>
        <v>0</v>
      </c>
      <c r="I30" s="84"/>
      <c r="J30" s="42">
        <f t="shared" si="1"/>
        <v>0</v>
      </c>
      <c r="K30" s="82">
        <f t="shared" si="2"/>
        <v>0</v>
      </c>
    </row>
    <row r="31" spans="1:11" ht="60" x14ac:dyDescent="0.25">
      <c r="A31" s="32">
        <v>22</v>
      </c>
      <c r="B31" s="14" t="s">
        <v>250</v>
      </c>
      <c r="C31" s="13" t="s">
        <v>249</v>
      </c>
      <c r="D31" s="22" t="s">
        <v>147</v>
      </c>
      <c r="E31" s="23">
        <v>15</v>
      </c>
      <c r="F31" s="83"/>
      <c r="G31" s="42">
        <v>0</v>
      </c>
      <c r="H31" s="42">
        <f t="shared" si="0"/>
        <v>0</v>
      </c>
      <c r="I31" s="84"/>
      <c r="J31" s="42">
        <f t="shared" si="1"/>
        <v>0</v>
      </c>
      <c r="K31" s="82">
        <f t="shared" si="2"/>
        <v>0</v>
      </c>
    </row>
    <row r="32" spans="1:11" ht="60" x14ac:dyDescent="0.25">
      <c r="A32" s="32">
        <v>23</v>
      </c>
      <c r="B32" s="14" t="s">
        <v>248</v>
      </c>
      <c r="C32" s="13" t="s">
        <v>249</v>
      </c>
      <c r="D32" s="22" t="s">
        <v>147</v>
      </c>
      <c r="E32" s="23">
        <v>40</v>
      </c>
      <c r="F32" s="83"/>
      <c r="G32" s="42">
        <v>0</v>
      </c>
      <c r="H32" s="42">
        <f t="shared" si="0"/>
        <v>0</v>
      </c>
      <c r="I32" s="84"/>
      <c r="J32" s="42">
        <f t="shared" si="1"/>
        <v>0</v>
      </c>
      <c r="K32" s="82">
        <f t="shared" si="2"/>
        <v>0</v>
      </c>
    </row>
    <row r="33" spans="1:11" ht="75" x14ac:dyDescent="0.25">
      <c r="A33" s="32">
        <v>24</v>
      </c>
      <c r="B33" s="21" t="s">
        <v>239</v>
      </c>
      <c r="C33" s="16" t="s">
        <v>144</v>
      </c>
      <c r="D33" s="22" t="s">
        <v>147</v>
      </c>
      <c r="E33" s="23">
        <v>60</v>
      </c>
      <c r="F33" s="83"/>
      <c r="G33" s="42">
        <v>0</v>
      </c>
      <c r="H33" s="42">
        <f t="shared" si="0"/>
        <v>0</v>
      </c>
      <c r="I33" s="84"/>
      <c r="J33" s="42">
        <f t="shared" si="1"/>
        <v>0</v>
      </c>
      <c r="K33" s="82">
        <f t="shared" si="2"/>
        <v>0</v>
      </c>
    </row>
    <row r="34" spans="1:11" ht="75" x14ac:dyDescent="0.25">
      <c r="A34" s="32">
        <v>25</v>
      </c>
      <c r="B34" s="9" t="s">
        <v>258</v>
      </c>
      <c r="C34" s="13" t="s">
        <v>259</v>
      </c>
      <c r="D34" s="22" t="s">
        <v>280</v>
      </c>
      <c r="E34" s="23">
        <v>5</v>
      </c>
      <c r="F34" s="83"/>
      <c r="G34" s="42">
        <v>0</v>
      </c>
      <c r="H34" s="42">
        <f t="shared" si="0"/>
        <v>0</v>
      </c>
      <c r="I34" s="84"/>
      <c r="J34" s="42">
        <f t="shared" si="1"/>
        <v>0</v>
      </c>
      <c r="K34" s="82">
        <f t="shared" si="2"/>
        <v>0</v>
      </c>
    </row>
    <row r="35" spans="1:11" ht="105" x14ac:dyDescent="0.25">
      <c r="A35" s="32">
        <v>26</v>
      </c>
      <c r="B35" s="14" t="s">
        <v>244</v>
      </c>
      <c r="C35" s="13" t="s">
        <v>245</v>
      </c>
      <c r="D35" s="22" t="s">
        <v>147</v>
      </c>
      <c r="E35" s="23">
        <v>30</v>
      </c>
      <c r="F35" s="83"/>
      <c r="G35" s="42">
        <v>0</v>
      </c>
      <c r="H35" s="42">
        <f t="shared" si="0"/>
        <v>0</v>
      </c>
      <c r="I35" s="84"/>
      <c r="J35" s="42">
        <f t="shared" si="1"/>
        <v>0</v>
      </c>
      <c r="K35" s="82">
        <f t="shared" si="2"/>
        <v>0</v>
      </c>
    </row>
    <row r="36" spans="1:11" ht="90" x14ac:dyDescent="0.25">
      <c r="A36" s="32">
        <v>27</v>
      </c>
      <c r="B36" s="9" t="s">
        <v>254</v>
      </c>
      <c r="C36" s="13" t="s">
        <v>255</v>
      </c>
      <c r="D36" s="22" t="s">
        <v>147</v>
      </c>
      <c r="E36" s="23">
        <v>50</v>
      </c>
      <c r="F36" s="83"/>
      <c r="G36" s="42">
        <v>0</v>
      </c>
      <c r="H36" s="42">
        <f t="shared" si="0"/>
        <v>0</v>
      </c>
      <c r="I36" s="84"/>
      <c r="J36" s="42">
        <f t="shared" si="1"/>
        <v>0</v>
      </c>
      <c r="K36" s="82">
        <f t="shared" si="2"/>
        <v>0</v>
      </c>
    </row>
    <row r="37" spans="1:11" ht="90" x14ac:dyDescent="0.25">
      <c r="A37" s="32">
        <v>28</v>
      </c>
      <c r="B37" s="9" t="s">
        <v>219</v>
      </c>
      <c r="C37" s="16" t="s">
        <v>282</v>
      </c>
      <c r="D37" s="22" t="s">
        <v>147</v>
      </c>
      <c r="E37" s="23">
        <v>15</v>
      </c>
      <c r="F37" s="83"/>
      <c r="G37" s="42">
        <v>0</v>
      </c>
      <c r="H37" s="42">
        <f t="shared" si="0"/>
        <v>0</v>
      </c>
      <c r="I37" s="84"/>
      <c r="J37" s="42">
        <f t="shared" si="1"/>
        <v>0</v>
      </c>
      <c r="K37" s="82">
        <f t="shared" si="2"/>
        <v>0</v>
      </c>
    </row>
    <row r="38" spans="1:11" ht="45" x14ac:dyDescent="0.25">
      <c r="A38" s="32">
        <v>29</v>
      </c>
      <c r="B38" s="25" t="s">
        <v>243</v>
      </c>
      <c r="C38" s="18" t="s">
        <v>242</v>
      </c>
      <c r="D38" s="22" t="s">
        <v>147</v>
      </c>
      <c r="E38" s="23">
        <v>30</v>
      </c>
      <c r="F38" s="83"/>
      <c r="G38" s="42">
        <v>0</v>
      </c>
      <c r="H38" s="42">
        <f t="shared" si="0"/>
        <v>0</v>
      </c>
      <c r="I38" s="84"/>
      <c r="J38" s="42">
        <f t="shared" si="1"/>
        <v>0</v>
      </c>
      <c r="K38" s="82">
        <f t="shared" si="2"/>
        <v>0</v>
      </c>
    </row>
    <row r="39" spans="1:11" ht="60" x14ac:dyDescent="0.25">
      <c r="A39" s="32">
        <v>30</v>
      </c>
      <c r="B39" s="9" t="s">
        <v>209</v>
      </c>
      <c r="C39" s="10" t="s">
        <v>211</v>
      </c>
      <c r="D39" s="22" t="s">
        <v>147</v>
      </c>
      <c r="E39" s="23">
        <v>5</v>
      </c>
      <c r="F39" s="83"/>
      <c r="G39" s="42">
        <v>0</v>
      </c>
      <c r="H39" s="42">
        <f t="shared" si="0"/>
        <v>0</v>
      </c>
      <c r="I39" s="84"/>
      <c r="J39" s="42">
        <f t="shared" si="1"/>
        <v>0</v>
      </c>
      <c r="K39" s="82">
        <f t="shared" si="2"/>
        <v>0</v>
      </c>
    </row>
    <row r="40" spans="1:11" ht="90" x14ac:dyDescent="0.25">
      <c r="A40" s="32">
        <v>31</v>
      </c>
      <c r="B40" s="9" t="s">
        <v>212</v>
      </c>
      <c r="C40" s="13" t="s">
        <v>213</v>
      </c>
      <c r="D40" s="22" t="s">
        <v>147</v>
      </c>
      <c r="E40" s="23">
        <v>5</v>
      </c>
      <c r="F40" s="83"/>
      <c r="G40" s="42">
        <v>0</v>
      </c>
      <c r="H40" s="42">
        <f t="shared" si="0"/>
        <v>0</v>
      </c>
      <c r="I40" s="84"/>
      <c r="J40" s="42">
        <f t="shared" si="1"/>
        <v>0</v>
      </c>
      <c r="K40" s="82">
        <f t="shared" si="2"/>
        <v>0</v>
      </c>
    </row>
    <row r="41" spans="1:11" ht="120" x14ac:dyDescent="0.25">
      <c r="A41" s="32">
        <v>32</v>
      </c>
      <c r="B41" s="14" t="s">
        <v>313</v>
      </c>
      <c r="C41" s="13" t="s">
        <v>256</v>
      </c>
      <c r="D41" s="22" t="s">
        <v>147</v>
      </c>
      <c r="E41" s="23">
        <v>130</v>
      </c>
      <c r="F41" s="83"/>
      <c r="G41" s="42">
        <v>0</v>
      </c>
      <c r="H41" s="42">
        <f t="shared" si="0"/>
        <v>0</v>
      </c>
      <c r="I41" s="84"/>
      <c r="J41" s="42">
        <f t="shared" si="1"/>
        <v>0</v>
      </c>
      <c r="K41" s="82">
        <f t="shared" si="2"/>
        <v>0</v>
      </c>
    </row>
    <row r="42" spans="1:11" ht="90" x14ac:dyDescent="0.25">
      <c r="A42" s="32">
        <v>33</v>
      </c>
      <c r="B42" s="9" t="s">
        <v>274</v>
      </c>
      <c r="C42" s="13" t="s">
        <v>275</v>
      </c>
      <c r="D42" s="22" t="s">
        <v>147</v>
      </c>
      <c r="E42" s="23">
        <v>25</v>
      </c>
      <c r="F42" s="83"/>
      <c r="G42" s="42">
        <v>0</v>
      </c>
      <c r="H42" s="42">
        <f t="shared" si="0"/>
        <v>0</v>
      </c>
      <c r="I42" s="84"/>
      <c r="J42" s="42">
        <f t="shared" si="1"/>
        <v>0</v>
      </c>
      <c r="K42" s="82">
        <f t="shared" si="2"/>
        <v>0</v>
      </c>
    </row>
    <row r="43" spans="1:11" ht="75" x14ac:dyDescent="0.25">
      <c r="A43" s="32">
        <v>34</v>
      </c>
      <c r="B43" s="14" t="s">
        <v>263</v>
      </c>
      <c r="C43" s="13" t="s">
        <v>264</v>
      </c>
      <c r="D43" s="22" t="s">
        <v>147</v>
      </c>
      <c r="E43" s="23">
        <v>60</v>
      </c>
      <c r="F43" s="83"/>
      <c r="G43" s="42">
        <v>0</v>
      </c>
      <c r="H43" s="42">
        <f t="shared" si="0"/>
        <v>0</v>
      </c>
      <c r="I43" s="84"/>
      <c r="J43" s="42">
        <f t="shared" si="1"/>
        <v>0</v>
      </c>
      <c r="K43" s="82">
        <f t="shared" si="2"/>
        <v>0</v>
      </c>
    </row>
    <row r="44" spans="1:11" ht="150" x14ac:dyDescent="0.25">
      <c r="A44" s="32">
        <v>35</v>
      </c>
      <c r="B44" s="9" t="s">
        <v>224</v>
      </c>
      <c r="C44" s="16" t="s">
        <v>225</v>
      </c>
      <c r="D44" s="22" t="s">
        <v>147</v>
      </c>
      <c r="E44" s="23">
        <v>50</v>
      </c>
      <c r="F44" s="83"/>
      <c r="G44" s="42">
        <v>0</v>
      </c>
      <c r="H44" s="42">
        <f t="shared" si="0"/>
        <v>0</v>
      </c>
      <c r="I44" s="84"/>
      <c r="J44" s="42">
        <f t="shared" si="1"/>
        <v>0</v>
      </c>
      <c r="K44" s="82">
        <f t="shared" si="2"/>
        <v>0</v>
      </c>
    </row>
    <row r="45" spans="1:11" ht="135" x14ac:dyDescent="0.25">
      <c r="A45" s="32">
        <v>36</v>
      </c>
      <c r="B45" s="14" t="s">
        <v>265</v>
      </c>
      <c r="C45" s="28" t="s">
        <v>266</v>
      </c>
      <c r="D45" s="22" t="s">
        <v>147</v>
      </c>
      <c r="E45" s="23">
        <v>100</v>
      </c>
      <c r="F45" s="83"/>
      <c r="G45" s="42">
        <v>0</v>
      </c>
      <c r="H45" s="42">
        <f t="shared" si="0"/>
        <v>0</v>
      </c>
      <c r="I45" s="84"/>
      <c r="J45" s="42">
        <f t="shared" si="1"/>
        <v>0</v>
      </c>
      <c r="K45" s="82">
        <f t="shared" si="2"/>
        <v>0</v>
      </c>
    </row>
    <row r="46" spans="1:11" ht="90" x14ac:dyDescent="0.25">
      <c r="A46" s="32">
        <v>37</v>
      </c>
      <c r="B46" s="9" t="s">
        <v>220</v>
      </c>
      <c r="C46" s="10" t="s">
        <v>221</v>
      </c>
      <c r="D46" s="22" t="s">
        <v>147</v>
      </c>
      <c r="E46" s="23">
        <v>60</v>
      </c>
      <c r="F46" s="83"/>
      <c r="G46" s="42">
        <v>0</v>
      </c>
      <c r="H46" s="42">
        <f t="shared" si="0"/>
        <v>0</v>
      </c>
      <c r="I46" s="84"/>
      <c r="J46" s="42">
        <f t="shared" si="1"/>
        <v>0</v>
      </c>
      <c r="K46" s="82">
        <f t="shared" si="2"/>
        <v>0</v>
      </c>
    </row>
    <row r="47" spans="1:11" ht="45" x14ac:dyDescent="0.25">
      <c r="A47" s="32">
        <v>38</v>
      </c>
      <c r="B47" s="21" t="s">
        <v>240</v>
      </c>
      <c r="C47" s="16" t="s">
        <v>145</v>
      </c>
      <c r="D47" s="22" t="s">
        <v>147</v>
      </c>
      <c r="E47" s="23">
        <v>60</v>
      </c>
      <c r="F47" s="83"/>
      <c r="G47" s="42">
        <v>0</v>
      </c>
      <c r="H47" s="42">
        <f t="shared" si="0"/>
        <v>0</v>
      </c>
      <c r="I47" s="84"/>
      <c r="J47" s="42">
        <f t="shared" si="1"/>
        <v>0</v>
      </c>
      <c r="K47" s="82">
        <f t="shared" si="2"/>
        <v>0</v>
      </c>
    </row>
    <row r="48" spans="1:11" ht="90" x14ac:dyDescent="0.25">
      <c r="A48" s="32">
        <v>39</v>
      </c>
      <c r="B48" s="21" t="s">
        <v>241</v>
      </c>
      <c r="C48" s="16" t="s">
        <v>146</v>
      </c>
      <c r="D48" s="22" t="s">
        <v>147</v>
      </c>
      <c r="E48" s="23">
        <v>30</v>
      </c>
      <c r="F48" s="83"/>
      <c r="G48" s="42">
        <v>0</v>
      </c>
      <c r="H48" s="42">
        <f t="shared" si="0"/>
        <v>0</v>
      </c>
      <c r="I48" s="84"/>
      <c r="J48" s="42">
        <f t="shared" si="1"/>
        <v>0</v>
      </c>
      <c r="K48" s="82">
        <f t="shared" si="2"/>
        <v>0</v>
      </c>
    </row>
    <row r="49" spans="1:11" x14ac:dyDescent="0.25">
      <c r="A49" s="40" t="s">
        <v>56</v>
      </c>
      <c r="B49" s="36"/>
      <c r="C49" s="36"/>
      <c r="D49" s="36"/>
      <c r="E49" s="36"/>
      <c r="F49" s="36"/>
      <c r="G49" s="37"/>
      <c r="H49" s="38">
        <f>SUM(H10:H48)</f>
        <v>0</v>
      </c>
      <c r="I49" s="35"/>
      <c r="J49" s="38">
        <f>SUM(J10:J48)</f>
        <v>0</v>
      </c>
      <c r="K49" s="39">
        <f>SUM(K10:K48)</f>
        <v>0</v>
      </c>
    </row>
    <row r="51" spans="1:11" x14ac:dyDescent="0.25">
      <c r="A51" s="149" t="s">
        <v>301</v>
      </c>
      <c r="B51" s="149"/>
      <c r="C51" s="149"/>
      <c r="F51" s="150"/>
      <c r="G51" s="150"/>
      <c r="H51" s="150"/>
      <c r="I51" s="150"/>
      <c r="J51" s="150"/>
      <c r="K51" s="150"/>
    </row>
    <row r="52" spans="1:11" x14ac:dyDescent="0.25">
      <c r="A52" s="151" t="s">
        <v>302</v>
      </c>
      <c r="B52" s="152"/>
      <c r="C52" s="46">
        <f>SUM(H10:H48)</f>
        <v>0</v>
      </c>
      <c r="F52" s="150"/>
      <c r="G52" s="150"/>
      <c r="H52" s="150"/>
      <c r="I52" s="150"/>
      <c r="J52" s="150"/>
      <c r="K52" s="150"/>
    </row>
    <row r="53" spans="1:11" x14ac:dyDescent="0.25">
      <c r="A53" s="47"/>
      <c r="B53" s="48" t="s">
        <v>305</v>
      </c>
      <c r="C53" s="49"/>
      <c r="F53" s="150"/>
      <c r="G53" s="150"/>
      <c r="H53" s="150"/>
      <c r="I53" s="150"/>
      <c r="J53" s="150"/>
      <c r="K53" s="150"/>
    </row>
    <row r="54" spans="1:11" x14ac:dyDescent="0.25">
      <c r="A54" s="50"/>
      <c r="B54" s="51"/>
      <c r="C54" s="52"/>
      <c r="F54" s="150"/>
      <c r="G54" s="150"/>
      <c r="H54" s="150"/>
      <c r="I54" s="150"/>
      <c r="J54" s="150"/>
      <c r="K54" s="150"/>
    </row>
    <row r="55" spans="1:11" x14ac:dyDescent="0.25">
      <c r="A55" s="151" t="s">
        <v>303</v>
      </c>
      <c r="B55" s="152"/>
      <c r="C55" s="46">
        <f>SUM(J10:J48)</f>
        <v>0</v>
      </c>
      <c r="F55" s="150"/>
      <c r="G55" s="150"/>
      <c r="H55" s="150"/>
      <c r="I55" s="150"/>
      <c r="J55" s="150"/>
      <c r="K55" s="150"/>
    </row>
    <row r="56" spans="1:11" x14ac:dyDescent="0.25">
      <c r="A56" s="153"/>
      <c r="B56" s="153"/>
      <c r="C56" s="154"/>
      <c r="F56" s="150"/>
      <c r="G56" s="150"/>
      <c r="H56" s="150"/>
      <c r="I56" s="150"/>
      <c r="J56" s="150"/>
      <c r="K56" s="150"/>
    </row>
    <row r="57" spans="1:11" x14ac:dyDescent="0.25">
      <c r="A57" s="155" t="s">
        <v>304</v>
      </c>
      <c r="B57" s="152"/>
      <c r="C57" s="46">
        <f>SUM(K10:K48)</f>
        <v>0</v>
      </c>
      <c r="F57" s="150"/>
      <c r="G57" s="150"/>
      <c r="H57" s="150"/>
      <c r="I57" s="150"/>
      <c r="J57" s="150"/>
      <c r="K57" s="150"/>
    </row>
    <row r="58" spans="1:11" x14ac:dyDescent="0.25">
      <c r="A58" s="53"/>
      <c r="B58" s="48" t="s">
        <v>305</v>
      </c>
      <c r="C58" s="54"/>
      <c r="F58" s="150"/>
      <c r="G58" s="150"/>
      <c r="H58" s="150"/>
      <c r="I58" s="150"/>
      <c r="J58" s="150"/>
      <c r="K58" s="150"/>
    </row>
    <row r="59" spans="1:11" x14ac:dyDescent="0.25">
      <c r="A59" s="142"/>
      <c r="B59" s="143"/>
      <c r="C59" s="144"/>
      <c r="F59" s="145" t="s">
        <v>307</v>
      </c>
      <c r="G59" s="145"/>
      <c r="H59" s="145"/>
      <c r="I59" s="145"/>
      <c r="J59" s="145"/>
      <c r="K59" s="145"/>
    </row>
    <row r="60" spans="1:11" ht="38.25" customHeight="1" x14ac:dyDescent="0.25">
      <c r="A60" s="146" t="s">
        <v>306</v>
      </c>
      <c r="B60" s="146"/>
      <c r="C60" s="49"/>
      <c r="F60" s="147" t="s">
        <v>308</v>
      </c>
      <c r="G60" s="148"/>
      <c r="H60" s="148"/>
      <c r="I60" s="148"/>
      <c r="J60" s="148"/>
      <c r="K60" s="148"/>
    </row>
  </sheetData>
  <sheetProtection algorithmName="SHA-512" hashValue="/PwB3wcrBRilVMlWG/g0czzQhbRPbdy6zkSbaRNnCkFk/Kh8VkiYE3EXIaBTwMdBEXxUEhBVYztf9mlXhK51rQ==" saltValue="PLvaAjEmspKKieK2z70M0Q==" spinCount="100000" sheet="1" formatCells="0" selectLockedCells="1"/>
  <mergeCells count="16">
    <mergeCell ref="A59:C59"/>
    <mergeCell ref="F59:K59"/>
    <mergeCell ref="A60:B60"/>
    <mergeCell ref="F60:K60"/>
    <mergeCell ref="A51:C51"/>
    <mergeCell ref="F51:K58"/>
    <mergeCell ref="A52:B52"/>
    <mergeCell ref="A55:B55"/>
    <mergeCell ref="A56:C56"/>
    <mergeCell ref="A57:B57"/>
    <mergeCell ref="A6:K6"/>
    <mergeCell ref="A1:G2"/>
    <mergeCell ref="H1:K1"/>
    <mergeCell ref="H2:K2"/>
    <mergeCell ref="A3:K4"/>
    <mergeCell ref="A5:K5"/>
  </mergeCells>
  <phoneticPr fontId="5" type="noConversion"/>
  <pageMargins left="0.31496062992125984" right="0.11811023622047245" top="0.74803149606299213" bottom="0.74803149606299213" header="0.31496062992125984" footer="0.31496062992125984"/>
  <pageSetup paperSize="9" scale="6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zoomScale="70" zoomScaleNormal="70" workbookViewId="0">
      <selection activeCell="G10" sqref="G10"/>
    </sheetView>
  </sheetViews>
  <sheetFormatPr defaultRowHeight="15" x14ac:dyDescent="0.25"/>
  <cols>
    <col min="2" max="2" width="30.7109375" customWidth="1"/>
    <col min="3" max="3" width="60.140625" customWidth="1"/>
    <col min="4" max="4" width="15.28515625" customWidth="1"/>
    <col min="5" max="5" width="14.140625" customWidth="1"/>
    <col min="6" max="6" width="22.28515625" customWidth="1"/>
    <col min="7" max="7" width="15.28515625" style="1" customWidth="1"/>
    <col min="8" max="8" width="15.7109375" customWidth="1"/>
    <col min="10" max="10" width="12.5703125" customWidth="1"/>
    <col min="11" max="11" width="13.5703125" customWidth="1"/>
    <col min="12" max="12" width="41.140625" customWidth="1"/>
  </cols>
  <sheetData>
    <row r="1" spans="1:12" x14ac:dyDescent="0.25">
      <c r="A1" s="170"/>
      <c r="B1" s="171"/>
      <c r="C1" s="171"/>
      <c r="D1" s="171"/>
      <c r="E1" s="171"/>
      <c r="F1" s="171"/>
      <c r="G1" s="171"/>
      <c r="H1" s="166" t="s">
        <v>42</v>
      </c>
      <c r="I1" s="166"/>
      <c r="J1" s="166"/>
      <c r="K1" s="167"/>
    </row>
    <row r="2" spans="1:12" x14ac:dyDescent="0.25">
      <c r="A2" s="172"/>
      <c r="B2" s="173"/>
      <c r="C2" s="173"/>
      <c r="D2" s="173"/>
      <c r="E2" s="173"/>
      <c r="F2" s="173"/>
      <c r="G2" s="173"/>
      <c r="H2" s="168" t="s">
        <v>283</v>
      </c>
      <c r="I2" s="168"/>
      <c r="J2" s="168"/>
      <c r="K2" s="169"/>
    </row>
    <row r="3" spans="1:12" x14ac:dyDescent="0.25">
      <c r="A3" s="159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2" x14ac:dyDescent="0.25">
      <c r="A4" s="162"/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63" t="s">
        <v>60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</row>
    <row r="6" spans="1:12" x14ac:dyDescent="0.25">
      <c r="A6" s="163" t="s">
        <v>310</v>
      </c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2" ht="37.5" customHeight="1" x14ac:dyDescent="0.25">
      <c r="A7" s="69"/>
      <c r="B7" s="70"/>
      <c r="C7" s="70"/>
      <c r="D7" s="70"/>
      <c r="E7" s="70"/>
      <c r="F7" s="70"/>
      <c r="G7" s="71"/>
      <c r="H7" s="70"/>
      <c r="I7" s="70"/>
      <c r="J7" s="70"/>
      <c r="K7" s="72"/>
    </row>
    <row r="8" spans="1:12" ht="45" x14ac:dyDescent="0.25">
      <c r="A8" s="73" t="s">
        <v>0</v>
      </c>
      <c r="B8" s="73" t="s">
        <v>1</v>
      </c>
      <c r="C8" s="73" t="s">
        <v>2</v>
      </c>
      <c r="D8" s="73" t="s">
        <v>3</v>
      </c>
      <c r="E8" s="73" t="s">
        <v>4</v>
      </c>
      <c r="F8" s="74" t="s">
        <v>284</v>
      </c>
      <c r="G8" s="74" t="s">
        <v>5</v>
      </c>
      <c r="H8" s="74" t="s">
        <v>6</v>
      </c>
      <c r="I8" s="74" t="s">
        <v>7</v>
      </c>
      <c r="J8" s="74" t="s">
        <v>8</v>
      </c>
      <c r="K8" s="74" t="s">
        <v>9</v>
      </c>
      <c r="L8" s="1"/>
    </row>
    <row r="9" spans="1:12" x14ac:dyDescent="0.25">
      <c r="A9" s="75" t="s">
        <v>10</v>
      </c>
      <c r="B9" s="76" t="s">
        <v>11</v>
      </c>
      <c r="C9" s="76" t="s">
        <v>12</v>
      </c>
      <c r="D9" s="76" t="s">
        <v>13</v>
      </c>
      <c r="E9" s="76" t="s">
        <v>14</v>
      </c>
      <c r="F9" s="76" t="s">
        <v>15</v>
      </c>
      <c r="G9" s="76" t="s">
        <v>16</v>
      </c>
      <c r="H9" s="76" t="s">
        <v>17</v>
      </c>
      <c r="I9" s="76" t="s">
        <v>18</v>
      </c>
      <c r="J9" s="76" t="s">
        <v>19</v>
      </c>
      <c r="K9" s="77" t="s">
        <v>20</v>
      </c>
    </row>
    <row r="10" spans="1:12" ht="90" x14ac:dyDescent="0.25">
      <c r="A10" s="55" t="s">
        <v>10</v>
      </c>
      <c r="B10" s="56" t="s">
        <v>149</v>
      </c>
      <c r="C10" s="57" t="s">
        <v>154</v>
      </c>
      <c r="D10" s="58">
        <v>2</v>
      </c>
      <c r="E10" s="58" t="s">
        <v>64</v>
      </c>
      <c r="F10" s="87"/>
      <c r="G10" s="87">
        <v>0</v>
      </c>
      <c r="H10" s="87">
        <f t="shared" ref="H10:H18" si="0">PRODUCT(G10,D10)</f>
        <v>0</v>
      </c>
      <c r="I10" s="88"/>
      <c r="J10" s="87">
        <f t="shared" ref="J10:J18" si="1">PRODUCT(I10,H10)</f>
        <v>0</v>
      </c>
      <c r="K10" s="87">
        <f t="shared" ref="K10:K18" si="2">SUM(J10,H10)</f>
        <v>0</v>
      </c>
    </row>
    <row r="11" spans="1:12" ht="105" x14ac:dyDescent="0.25">
      <c r="A11" s="55" t="s">
        <v>11</v>
      </c>
      <c r="B11" s="59" t="s">
        <v>150</v>
      </c>
      <c r="C11" s="57" t="s">
        <v>151</v>
      </c>
      <c r="D11" s="58">
        <v>10</v>
      </c>
      <c r="E11" s="58" t="s">
        <v>147</v>
      </c>
      <c r="F11" s="87"/>
      <c r="G11" s="87">
        <v>0</v>
      </c>
      <c r="H11" s="87">
        <f t="shared" si="0"/>
        <v>0</v>
      </c>
      <c r="I11" s="88"/>
      <c r="J11" s="87">
        <f t="shared" si="1"/>
        <v>0</v>
      </c>
      <c r="K11" s="87">
        <f t="shared" si="2"/>
        <v>0</v>
      </c>
      <c r="L11" s="3"/>
    </row>
    <row r="12" spans="1:12" ht="105" x14ac:dyDescent="0.25">
      <c r="A12" s="55" t="s">
        <v>12</v>
      </c>
      <c r="B12" s="60" t="s">
        <v>155</v>
      </c>
      <c r="C12" s="61" t="s">
        <v>156</v>
      </c>
      <c r="D12" s="58">
        <v>7</v>
      </c>
      <c r="E12" s="58" t="s">
        <v>64</v>
      </c>
      <c r="F12" s="87"/>
      <c r="G12" s="87">
        <v>0</v>
      </c>
      <c r="H12" s="87">
        <f t="shared" si="0"/>
        <v>0</v>
      </c>
      <c r="I12" s="88"/>
      <c r="J12" s="87">
        <f t="shared" si="1"/>
        <v>0</v>
      </c>
      <c r="K12" s="87">
        <f t="shared" si="2"/>
        <v>0</v>
      </c>
    </row>
    <row r="13" spans="1:12" ht="120" x14ac:dyDescent="0.25">
      <c r="A13" s="55" t="s">
        <v>13</v>
      </c>
      <c r="B13" s="56" t="s">
        <v>208</v>
      </c>
      <c r="C13" s="62" t="s">
        <v>160</v>
      </c>
      <c r="D13" s="58">
        <v>5</v>
      </c>
      <c r="E13" s="58" t="s">
        <v>64</v>
      </c>
      <c r="F13" s="87"/>
      <c r="G13" s="87">
        <v>0</v>
      </c>
      <c r="H13" s="87">
        <f t="shared" si="0"/>
        <v>0</v>
      </c>
      <c r="I13" s="88"/>
      <c r="J13" s="87">
        <f t="shared" si="1"/>
        <v>0</v>
      </c>
      <c r="K13" s="87">
        <f t="shared" si="2"/>
        <v>0</v>
      </c>
    </row>
    <row r="14" spans="1:12" ht="105" x14ac:dyDescent="0.25">
      <c r="A14" s="55" t="s">
        <v>14</v>
      </c>
      <c r="B14" s="56" t="s">
        <v>148</v>
      </c>
      <c r="C14" s="63" t="s">
        <v>153</v>
      </c>
      <c r="D14" s="58">
        <v>5</v>
      </c>
      <c r="E14" s="58" t="s">
        <v>64</v>
      </c>
      <c r="F14" s="87"/>
      <c r="G14" s="87">
        <v>0</v>
      </c>
      <c r="H14" s="87">
        <f t="shared" si="0"/>
        <v>0</v>
      </c>
      <c r="I14" s="88"/>
      <c r="J14" s="87">
        <f t="shared" si="1"/>
        <v>0</v>
      </c>
      <c r="K14" s="87">
        <f t="shared" si="2"/>
        <v>0</v>
      </c>
    </row>
    <row r="15" spans="1:12" ht="60" x14ac:dyDescent="0.25">
      <c r="A15" s="55" t="s">
        <v>15</v>
      </c>
      <c r="B15" s="60" t="s">
        <v>207</v>
      </c>
      <c r="C15" s="57" t="s">
        <v>152</v>
      </c>
      <c r="D15" s="64">
        <v>5</v>
      </c>
      <c r="E15" s="58" t="s">
        <v>64</v>
      </c>
      <c r="F15" s="87"/>
      <c r="G15" s="87">
        <v>0</v>
      </c>
      <c r="H15" s="87">
        <f t="shared" si="0"/>
        <v>0</v>
      </c>
      <c r="I15" s="88"/>
      <c r="J15" s="87">
        <f t="shared" si="1"/>
        <v>0</v>
      </c>
      <c r="K15" s="87">
        <f t="shared" si="2"/>
        <v>0</v>
      </c>
    </row>
    <row r="16" spans="1:12" ht="120" x14ac:dyDescent="0.25">
      <c r="A16" s="55" t="s">
        <v>16</v>
      </c>
      <c r="B16" s="65" t="s">
        <v>287</v>
      </c>
      <c r="C16" s="63" t="s">
        <v>210</v>
      </c>
      <c r="D16" s="66">
        <v>3</v>
      </c>
      <c r="E16" s="67" t="s">
        <v>147</v>
      </c>
      <c r="F16" s="87"/>
      <c r="G16" s="87">
        <v>0</v>
      </c>
      <c r="H16" s="87">
        <f t="shared" si="0"/>
        <v>0</v>
      </c>
      <c r="I16" s="88"/>
      <c r="J16" s="87">
        <f t="shared" si="1"/>
        <v>0</v>
      </c>
      <c r="K16" s="87">
        <f t="shared" si="2"/>
        <v>0</v>
      </c>
    </row>
    <row r="17" spans="1:11" ht="120" x14ac:dyDescent="0.25">
      <c r="A17" s="55" t="s">
        <v>17</v>
      </c>
      <c r="B17" s="60" t="s">
        <v>158</v>
      </c>
      <c r="C17" s="57" t="s">
        <v>157</v>
      </c>
      <c r="D17" s="64">
        <v>8</v>
      </c>
      <c r="E17" s="58" t="s">
        <v>147</v>
      </c>
      <c r="F17" s="87"/>
      <c r="G17" s="87">
        <v>0</v>
      </c>
      <c r="H17" s="87">
        <f t="shared" si="0"/>
        <v>0</v>
      </c>
      <c r="I17" s="88"/>
      <c r="J17" s="87">
        <f t="shared" si="1"/>
        <v>0</v>
      </c>
      <c r="K17" s="87">
        <f t="shared" si="2"/>
        <v>0</v>
      </c>
    </row>
    <row r="18" spans="1:11" ht="105" x14ac:dyDescent="0.25">
      <c r="A18" s="55" t="s">
        <v>18</v>
      </c>
      <c r="B18" s="68" t="s">
        <v>206</v>
      </c>
      <c r="C18" s="57" t="s">
        <v>159</v>
      </c>
      <c r="D18" s="58">
        <v>5</v>
      </c>
      <c r="E18" s="58" t="s">
        <v>64</v>
      </c>
      <c r="F18" s="87"/>
      <c r="G18" s="87">
        <v>0</v>
      </c>
      <c r="H18" s="87">
        <f t="shared" si="0"/>
        <v>0</v>
      </c>
      <c r="I18" s="88"/>
      <c r="J18" s="87">
        <f t="shared" si="1"/>
        <v>0</v>
      </c>
      <c r="K18" s="87">
        <f t="shared" si="2"/>
        <v>0</v>
      </c>
    </row>
    <row r="19" spans="1:11" ht="54.75" customHeight="1" x14ac:dyDescent="0.25">
      <c r="A19" s="156" t="s">
        <v>56</v>
      </c>
      <c r="B19" s="157"/>
      <c r="C19" s="157"/>
      <c r="D19" s="157"/>
      <c r="E19" s="157"/>
      <c r="F19" s="157"/>
      <c r="G19" s="158"/>
      <c r="H19" s="78">
        <f>SUM(Tabela8[8.])</f>
        <v>0</v>
      </c>
      <c r="I19" s="79"/>
      <c r="J19" s="78">
        <f>SUM(Tabela8[10.])</f>
        <v>0</v>
      </c>
      <c r="K19" s="78">
        <f>SUM(Tabela8[11.])</f>
        <v>0</v>
      </c>
    </row>
    <row r="20" spans="1:11" ht="38.450000000000003" customHeight="1" x14ac:dyDescent="0.25"/>
    <row r="21" spans="1:11" x14ac:dyDescent="0.25">
      <c r="A21" s="149" t="s">
        <v>301</v>
      </c>
      <c r="B21" s="149"/>
      <c r="C21" s="149"/>
      <c r="F21" s="150"/>
      <c r="G21" s="150"/>
      <c r="H21" s="150"/>
      <c r="I21" s="150"/>
      <c r="J21" s="150"/>
      <c r="K21" s="150"/>
    </row>
    <row r="22" spans="1:11" x14ac:dyDescent="0.25">
      <c r="A22" s="151" t="s">
        <v>302</v>
      </c>
      <c r="B22" s="152"/>
      <c r="C22" s="46">
        <f>SUM(Tabela8[8.])</f>
        <v>0</v>
      </c>
      <c r="F22" s="150"/>
      <c r="G22" s="150"/>
      <c r="H22" s="150"/>
      <c r="I22" s="150"/>
      <c r="J22" s="150"/>
      <c r="K22" s="150"/>
    </row>
    <row r="23" spans="1:11" x14ac:dyDescent="0.25">
      <c r="A23" s="47"/>
      <c r="B23" s="48" t="s">
        <v>305</v>
      </c>
      <c r="C23" s="49"/>
      <c r="F23" s="150"/>
      <c r="G23" s="150"/>
      <c r="H23" s="150"/>
      <c r="I23" s="150"/>
      <c r="J23" s="150"/>
      <c r="K23" s="150"/>
    </row>
    <row r="24" spans="1:11" x14ac:dyDescent="0.25">
      <c r="A24" s="50"/>
      <c r="B24" s="51"/>
      <c r="C24" s="52"/>
      <c r="F24" s="150"/>
      <c r="G24" s="150"/>
      <c r="H24" s="150"/>
      <c r="I24" s="150"/>
      <c r="J24" s="150"/>
      <c r="K24" s="150"/>
    </row>
    <row r="25" spans="1:11" x14ac:dyDescent="0.25">
      <c r="A25" s="151" t="s">
        <v>303</v>
      </c>
      <c r="B25" s="152"/>
      <c r="C25" s="46">
        <f>SUM(Tabela8[10.])</f>
        <v>0</v>
      </c>
      <c r="F25" s="150"/>
      <c r="G25" s="150"/>
      <c r="H25" s="150"/>
      <c r="I25" s="150"/>
      <c r="J25" s="150"/>
      <c r="K25" s="150"/>
    </row>
    <row r="26" spans="1:11" x14ac:dyDescent="0.25">
      <c r="A26" s="153"/>
      <c r="B26" s="153"/>
      <c r="C26" s="154"/>
      <c r="F26" s="150"/>
      <c r="G26" s="150"/>
      <c r="H26" s="150"/>
      <c r="I26" s="150"/>
      <c r="J26" s="150"/>
      <c r="K26" s="150"/>
    </row>
    <row r="27" spans="1:11" x14ac:dyDescent="0.25">
      <c r="A27" s="155" t="s">
        <v>304</v>
      </c>
      <c r="B27" s="152"/>
      <c r="C27" s="46">
        <f>SUM(Tabela8[11.])</f>
        <v>0</v>
      </c>
      <c r="F27" s="150"/>
      <c r="G27" s="150"/>
      <c r="H27" s="150"/>
      <c r="I27" s="150"/>
      <c r="J27" s="150"/>
      <c r="K27" s="150"/>
    </row>
    <row r="28" spans="1:11" x14ac:dyDescent="0.25">
      <c r="A28" s="53"/>
      <c r="B28" s="48" t="s">
        <v>305</v>
      </c>
      <c r="C28" s="54"/>
      <c r="F28" s="150"/>
      <c r="G28" s="150"/>
      <c r="H28" s="150"/>
      <c r="I28" s="150"/>
      <c r="J28" s="150"/>
      <c r="K28" s="150"/>
    </row>
    <row r="29" spans="1:11" x14ac:dyDescent="0.25">
      <c r="A29" s="142"/>
      <c r="B29" s="143"/>
      <c r="C29" s="144"/>
      <c r="F29" s="145" t="s">
        <v>307</v>
      </c>
      <c r="G29" s="145"/>
      <c r="H29" s="145"/>
      <c r="I29" s="145"/>
      <c r="J29" s="145"/>
      <c r="K29" s="145"/>
    </row>
    <row r="30" spans="1:11" ht="38.25" customHeight="1" x14ac:dyDescent="0.25">
      <c r="A30" s="146" t="s">
        <v>306</v>
      </c>
      <c r="B30" s="146"/>
      <c r="C30" s="49"/>
      <c r="F30" s="147" t="s">
        <v>308</v>
      </c>
      <c r="G30" s="148"/>
      <c r="H30" s="148"/>
      <c r="I30" s="148"/>
      <c r="J30" s="148"/>
      <c r="K30" s="148"/>
    </row>
  </sheetData>
  <sheetProtection algorithmName="SHA-512" hashValue="sKjtGOMkINnpvef56FEibHN/3M0HFjAjnZ7Sm7somEZSMkJnOqK5qb81hBaEzm0Ca0B4ow0qgoOVPAFmIYo+rw==" saltValue="yE1xMybujyNoUEFPBsBbsA==" spinCount="100000" sheet="1" formatCells="0" selectLockedCells="1"/>
  <mergeCells count="17">
    <mergeCell ref="A29:C29"/>
    <mergeCell ref="F29:K29"/>
    <mergeCell ref="A30:B30"/>
    <mergeCell ref="F30:K30"/>
    <mergeCell ref="A21:C21"/>
    <mergeCell ref="F21:K28"/>
    <mergeCell ref="A22:B22"/>
    <mergeCell ref="A25:B25"/>
    <mergeCell ref="A26:C26"/>
    <mergeCell ref="A27:B27"/>
    <mergeCell ref="A19:G19"/>
    <mergeCell ref="A3:K4"/>
    <mergeCell ref="A5:K5"/>
    <mergeCell ref="H1:K1"/>
    <mergeCell ref="H2:K2"/>
    <mergeCell ref="A6:K6"/>
    <mergeCell ref="A1:G2"/>
  </mergeCells>
  <phoneticPr fontId="5" type="noConversion"/>
  <pageMargins left="0.7" right="0.7" top="0.75" bottom="0.75" header="0.3" footer="0.3"/>
  <pageSetup paperSize="9" scale="60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5"/>
  <sheetViews>
    <sheetView tabSelected="1" zoomScale="70" zoomScaleNormal="70" workbookViewId="0">
      <selection activeCell="I10" sqref="I10"/>
    </sheetView>
  </sheetViews>
  <sheetFormatPr defaultRowHeight="15" x14ac:dyDescent="0.25"/>
  <cols>
    <col min="1" max="1" width="9.140625" style="89"/>
    <col min="2" max="2" width="36.5703125" style="89" customWidth="1"/>
    <col min="3" max="3" width="64.5703125" style="126" customWidth="1"/>
    <col min="4" max="5" width="9.140625" style="89"/>
    <col min="6" max="6" width="24.42578125" style="89" customWidth="1"/>
    <col min="7" max="7" width="15.5703125" style="89" customWidth="1"/>
    <col min="8" max="8" width="14.85546875" style="89" customWidth="1"/>
    <col min="9" max="9" width="9.140625" style="89"/>
    <col min="10" max="10" width="12.5703125" style="89" customWidth="1"/>
    <col min="11" max="11" width="15.140625" style="89" customWidth="1"/>
    <col min="12" max="12" width="15.5703125" style="89" customWidth="1"/>
    <col min="13" max="16384" width="9.140625" style="89"/>
  </cols>
  <sheetData>
    <row r="1" spans="1:20" x14ac:dyDescent="0.25">
      <c r="A1" s="176"/>
      <c r="B1" s="177"/>
      <c r="C1" s="177"/>
      <c r="D1" s="177"/>
      <c r="E1" s="177"/>
      <c r="F1" s="177"/>
      <c r="G1" s="177"/>
      <c r="H1" s="180" t="s">
        <v>42</v>
      </c>
      <c r="I1" s="180"/>
      <c r="J1" s="180"/>
      <c r="K1" s="181"/>
    </row>
    <row r="2" spans="1:20" x14ac:dyDescent="0.25">
      <c r="A2" s="178"/>
      <c r="B2" s="179"/>
      <c r="C2" s="179"/>
      <c r="D2" s="179"/>
      <c r="E2" s="179"/>
      <c r="F2" s="179"/>
      <c r="G2" s="179"/>
      <c r="H2" s="182" t="s">
        <v>59</v>
      </c>
      <c r="I2" s="182"/>
      <c r="J2" s="182"/>
      <c r="K2" s="183"/>
    </row>
    <row r="3" spans="1:20" x14ac:dyDescent="0.25">
      <c r="A3" s="184" t="s">
        <v>41</v>
      </c>
      <c r="B3" s="185"/>
      <c r="C3" s="185"/>
      <c r="D3" s="185"/>
      <c r="E3" s="185"/>
      <c r="F3" s="185"/>
      <c r="G3" s="185"/>
      <c r="H3" s="185"/>
      <c r="I3" s="185"/>
      <c r="J3" s="185"/>
      <c r="K3" s="186"/>
    </row>
    <row r="4" spans="1:20" x14ac:dyDescent="0.25">
      <c r="A4" s="187"/>
      <c r="B4" s="185"/>
      <c r="C4" s="185"/>
      <c r="D4" s="185"/>
      <c r="E4" s="185"/>
      <c r="F4" s="185"/>
      <c r="G4" s="185"/>
      <c r="H4" s="185"/>
      <c r="I4" s="185"/>
      <c r="J4" s="185"/>
      <c r="K4" s="186"/>
    </row>
    <row r="5" spans="1:20" x14ac:dyDescent="0.25">
      <c r="A5" s="188" t="s">
        <v>43</v>
      </c>
      <c r="B5" s="189"/>
      <c r="C5" s="189"/>
      <c r="D5" s="189"/>
      <c r="E5" s="189"/>
      <c r="F5" s="189"/>
      <c r="G5" s="189"/>
      <c r="H5" s="189"/>
      <c r="I5" s="189"/>
      <c r="J5" s="189"/>
      <c r="K5" s="190"/>
    </row>
    <row r="6" spans="1:20" x14ac:dyDescent="0.25">
      <c r="A6" s="188" t="s">
        <v>311</v>
      </c>
      <c r="B6" s="189"/>
      <c r="C6" s="189"/>
      <c r="D6" s="189"/>
      <c r="E6" s="189"/>
      <c r="F6" s="189"/>
      <c r="G6" s="189"/>
      <c r="H6" s="189"/>
      <c r="I6" s="189"/>
      <c r="J6" s="189"/>
      <c r="K6" s="190"/>
    </row>
    <row r="7" spans="1:20" x14ac:dyDescent="0.25">
      <c r="A7" s="90"/>
      <c r="B7" s="91"/>
      <c r="C7" s="92"/>
      <c r="D7" s="91"/>
      <c r="E7" s="91"/>
      <c r="F7" s="91"/>
      <c r="G7" s="92"/>
      <c r="H7" s="91"/>
      <c r="I7" s="91"/>
      <c r="J7" s="91"/>
      <c r="K7" s="93"/>
    </row>
    <row r="8" spans="1:20" ht="56.25" customHeight="1" x14ac:dyDescent="0.25">
      <c r="A8" s="94" t="s">
        <v>0</v>
      </c>
      <c r="B8" s="94" t="s">
        <v>1</v>
      </c>
      <c r="C8" s="95" t="s">
        <v>58</v>
      </c>
      <c r="D8" s="94" t="s">
        <v>3</v>
      </c>
      <c r="E8" s="94" t="s">
        <v>4</v>
      </c>
      <c r="F8" s="95" t="s">
        <v>40</v>
      </c>
      <c r="G8" s="95" t="s">
        <v>5</v>
      </c>
      <c r="H8" s="95" t="s">
        <v>6</v>
      </c>
      <c r="I8" s="95" t="s">
        <v>7</v>
      </c>
      <c r="J8" s="95" t="s">
        <v>8</v>
      </c>
      <c r="K8" s="95" t="s">
        <v>9</v>
      </c>
      <c r="L8" s="96"/>
    </row>
    <row r="9" spans="1:20" x14ac:dyDescent="0.25">
      <c r="A9" s="97" t="s">
        <v>10</v>
      </c>
      <c r="B9" s="97" t="s">
        <v>11</v>
      </c>
      <c r="C9" s="98" t="s">
        <v>12</v>
      </c>
      <c r="D9" s="97" t="s">
        <v>13</v>
      </c>
      <c r="E9" s="97" t="s">
        <v>14</v>
      </c>
      <c r="F9" s="97" t="s">
        <v>15</v>
      </c>
      <c r="G9" s="97" t="s">
        <v>16</v>
      </c>
      <c r="H9" s="97" t="s">
        <v>17</v>
      </c>
      <c r="I9" s="97" t="s">
        <v>18</v>
      </c>
      <c r="J9" s="97" t="s">
        <v>19</v>
      </c>
      <c r="K9" s="97" t="s">
        <v>20</v>
      </c>
    </row>
    <row r="10" spans="1:20" ht="60" x14ac:dyDescent="0.25">
      <c r="A10" s="99" t="s">
        <v>10</v>
      </c>
      <c r="B10" s="65" t="s">
        <v>92</v>
      </c>
      <c r="C10" s="100" t="s">
        <v>196</v>
      </c>
      <c r="D10" s="101">
        <v>15</v>
      </c>
      <c r="E10" s="67" t="s">
        <v>147</v>
      </c>
      <c r="F10" s="41"/>
      <c r="G10" s="42">
        <v>0</v>
      </c>
      <c r="H10" s="42">
        <f t="shared" ref="H10" si="0">PRODUCT(D10,G10)</f>
        <v>0</v>
      </c>
      <c r="I10" s="43"/>
      <c r="J10" s="42">
        <f>PRODUCT(I10,H10)</f>
        <v>0</v>
      </c>
      <c r="K10" s="42">
        <f>SUM(J10,H10)</f>
        <v>0</v>
      </c>
      <c r="L10" s="102"/>
      <c r="N10" s="103"/>
    </row>
    <row r="11" spans="1:20" ht="60" x14ac:dyDescent="0.25">
      <c r="A11" s="99" t="s">
        <v>11</v>
      </c>
      <c r="B11" s="65" t="s">
        <v>95</v>
      </c>
      <c r="C11" s="104" t="s">
        <v>96</v>
      </c>
      <c r="D11" s="101">
        <v>10</v>
      </c>
      <c r="E11" s="67" t="s">
        <v>147</v>
      </c>
      <c r="F11" s="41"/>
      <c r="G11" s="42">
        <v>0</v>
      </c>
      <c r="H11" s="42">
        <f t="shared" ref="H11:H73" si="1">PRODUCT(D11,G11)</f>
        <v>0</v>
      </c>
      <c r="I11" s="43"/>
      <c r="J11" s="42">
        <f t="shared" ref="J11:J73" si="2">PRODUCT(I11,H11)</f>
        <v>0</v>
      </c>
      <c r="K11" s="42">
        <f t="shared" ref="K11:K73" si="3">SUM(J11,H11)</f>
        <v>0</v>
      </c>
      <c r="L11" s="102"/>
    </row>
    <row r="12" spans="1:20" ht="45" x14ac:dyDescent="0.25">
      <c r="A12" s="99" t="s">
        <v>12</v>
      </c>
      <c r="B12" s="65" t="s">
        <v>93</v>
      </c>
      <c r="C12" s="104" t="s">
        <v>94</v>
      </c>
      <c r="D12" s="101">
        <v>20</v>
      </c>
      <c r="E12" s="67" t="s">
        <v>147</v>
      </c>
      <c r="F12" s="41"/>
      <c r="G12" s="42">
        <v>0</v>
      </c>
      <c r="H12" s="42">
        <f t="shared" si="1"/>
        <v>0</v>
      </c>
      <c r="I12" s="43"/>
      <c r="J12" s="42">
        <f t="shared" si="2"/>
        <v>0</v>
      </c>
      <c r="K12" s="42">
        <f t="shared" si="3"/>
        <v>0</v>
      </c>
      <c r="L12" s="102"/>
    </row>
    <row r="13" spans="1:20" ht="60" x14ac:dyDescent="0.25">
      <c r="A13" s="99" t="s">
        <v>13</v>
      </c>
      <c r="B13" s="65" t="s">
        <v>47</v>
      </c>
      <c r="C13" s="100" t="s">
        <v>67</v>
      </c>
      <c r="D13" s="105">
        <v>20</v>
      </c>
      <c r="E13" s="106" t="s">
        <v>45</v>
      </c>
      <c r="F13" s="44"/>
      <c r="G13" s="42">
        <v>0</v>
      </c>
      <c r="H13" s="42">
        <f t="shared" si="1"/>
        <v>0</v>
      </c>
      <c r="I13" s="43"/>
      <c r="J13" s="42">
        <f t="shared" si="2"/>
        <v>0</v>
      </c>
      <c r="K13" s="42">
        <f t="shared" si="3"/>
        <v>0</v>
      </c>
      <c r="L13" s="102"/>
    </row>
    <row r="14" spans="1:20" ht="30" x14ac:dyDescent="0.25">
      <c r="A14" s="99" t="s">
        <v>14</v>
      </c>
      <c r="B14" s="107" t="s">
        <v>143</v>
      </c>
      <c r="C14" s="104" t="s">
        <v>204</v>
      </c>
      <c r="D14" s="108">
        <v>20</v>
      </c>
      <c r="E14" s="109" t="s">
        <v>147</v>
      </c>
      <c r="F14" s="41"/>
      <c r="G14" s="42">
        <v>0</v>
      </c>
      <c r="H14" s="42">
        <f t="shared" si="1"/>
        <v>0</v>
      </c>
      <c r="I14" s="43"/>
      <c r="J14" s="42">
        <f t="shared" si="2"/>
        <v>0</v>
      </c>
      <c r="K14" s="42">
        <f t="shared" si="3"/>
        <v>0</v>
      </c>
      <c r="L14" s="102"/>
    </row>
    <row r="15" spans="1:20" ht="45" x14ac:dyDescent="0.25">
      <c r="A15" s="99" t="s">
        <v>15</v>
      </c>
      <c r="B15" s="107" t="s">
        <v>68</v>
      </c>
      <c r="C15" s="110" t="s">
        <v>69</v>
      </c>
      <c r="D15" s="111">
        <v>5</v>
      </c>
      <c r="E15" s="112" t="s">
        <v>147</v>
      </c>
      <c r="F15" s="44"/>
      <c r="G15" s="42">
        <v>0</v>
      </c>
      <c r="H15" s="42">
        <f t="shared" si="1"/>
        <v>0</v>
      </c>
      <c r="I15" s="43"/>
      <c r="J15" s="42">
        <f t="shared" si="2"/>
        <v>0</v>
      </c>
      <c r="K15" s="42">
        <f t="shared" si="3"/>
        <v>0</v>
      </c>
      <c r="L15" s="102"/>
      <c r="T15" s="89">
        <v>2</v>
      </c>
    </row>
    <row r="16" spans="1:20" ht="45" x14ac:dyDescent="0.25">
      <c r="A16" s="99" t="s">
        <v>16</v>
      </c>
      <c r="B16" s="107" t="s">
        <v>46</v>
      </c>
      <c r="C16" s="104" t="s">
        <v>276</v>
      </c>
      <c r="D16" s="111">
        <v>20</v>
      </c>
      <c r="E16" s="112" t="s">
        <v>45</v>
      </c>
      <c r="F16" s="44"/>
      <c r="G16" s="42">
        <v>0</v>
      </c>
      <c r="H16" s="42">
        <f t="shared" si="1"/>
        <v>0</v>
      </c>
      <c r="I16" s="43"/>
      <c r="J16" s="42">
        <f t="shared" si="2"/>
        <v>0</v>
      </c>
      <c r="K16" s="42">
        <f t="shared" si="3"/>
        <v>0</v>
      </c>
      <c r="L16" s="102"/>
    </row>
    <row r="17" spans="1:15" ht="30" x14ac:dyDescent="0.25">
      <c r="A17" s="99" t="s">
        <v>17</v>
      </c>
      <c r="B17" s="107" t="s">
        <v>71</v>
      </c>
      <c r="C17" s="110" t="s">
        <v>72</v>
      </c>
      <c r="D17" s="108">
        <v>15</v>
      </c>
      <c r="E17" s="109" t="s">
        <v>147</v>
      </c>
      <c r="F17" s="41"/>
      <c r="G17" s="42">
        <v>0</v>
      </c>
      <c r="H17" s="42">
        <f t="shared" si="1"/>
        <v>0</v>
      </c>
      <c r="I17" s="43"/>
      <c r="J17" s="42">
        <f t="shared" si="2"/>
        <v>0</v>
      </c>
      <c r="K17" s="42">
        <f t="shared" si="3"/>
        <v>0</v>
      </c>
      <c r="L17" s="102"/>
    </row>
    <row r="18" spans="1:15" ht="45" x14ac:dyDescent="0.25">
      <c r="A18" s="99" t="s">
        <v>18</v>
      </c>
      <c r="B18" s="65" t="s">
        <v>65</v>
      </c>
      <c r="C18" s="104" t="s">
        <v>66</v>
      </c>
      <c r="D18" s="105">
        <v>40</v>
      </c>
      <c r="E18" s="106" t="s">
        <v>147</v>
      </c>
      <c r="F18" s="44"/>
      <c r="G18" s="42">
        <v>0</v>
      </c>
      <c r="H18" s="42">
        <f t="shared" si="1"/>
        <v>0</v>
      </c>
      <c r="I18" s="43"/>
      <c r="J18" s="42">
        <f t="shared" si="2"/>
        <v>0</v>
      </c>
      <c r="K18" s="42">
        <f t="shared" si="3"/>
        <v>0</v>
      </c>
      <c r="L18" s="102"/>
    </row>
    <row r="19" spans="1:15" ht="45" x14ac:dyDescent="0.25">
      <c r="A19" s="99" t="s">
        <v>19</v>
      </c>
      <c r="B19" s="65" t="s">
        <v>75</v>
      </c>
      <c r="C19" s="104" t="s">
        <v>77</v>
      </c>
      <c r="D19" s="111">
        <v>20</v>
      </c>
      <c r="E19" s="112" t="s">
        <v>147</v>
      </c>
      <c r="F19" s="44"/>
      <c r="G19" s="42">
        <v>0</v>
      </c>
      <c r="H19" s="42">
        <f t="shared" si="1"/>
        <v>0</v>
      </c>
      <c r="I19" s="43"/>
      <c r="J19" s="42">
        <f t="shared" si="2"/>
        <v>0</v>
      </c>
      <c r="K19" s="42">
        <f t="shared" si="3"/>
        <v>0</v>
      </c>
      <c r="L19" s="102"/>
    </row>
    <row r="20" spans="1:15" ht="45" x14ac:dyDescent="0.25">
      <c r="A20" s="99" t="s">
        <v>20</v>
      </c>
      <c r="B20" s="65" t="s">
        <v>76</v>
      </c>
      <c r="C20" s="100" t="s">
        <v>77</v>
      </c>
      <c r="D20" s="101">
        <v>5</v>
      </c>
      <c r="E20" s="67" t="s">
        <v>147</v>
      </c>
      <c r="F20" s="41"/>
      <c r="G20" s="42">
        <v>0</v>
      </c>
      <c r="H20" s="42">
        <f t="shared" si="1"/>
        <v>0</v>
      </c>
      <c r="I20" s="43"/>
      <c r="J20" s="42">
        <f t="shared" si="2"/>
        <v>0</v>
      </c>
      <c r="K20" s="42">
        <f t="shared" si="3"/>
        <v>0</v>
      </c>
      <c r="L20" s="102"/>
    </row>
    <row r="21" spans="1:15" ht="30" x14ac:dyDescent="0.25">
      <c r="A21" s="99" t="s">
        <v>21</v>
      </c>
      <c r="B21" s="65" t="s">
        <v>78</v>
      </c>
      <c r="C21" s="104" t="s">
        <v>80</v>
      </c>
      <c r="D21" s="111">
        <v>20</v>
      </c>
      <c r="E21" s="112" t="s">
        <v>147</v>
      </c>
      <c r="F21" s="44"/>
      <c r="G21" s="42">
        <v>0</v>
      </c>
      <c r="H21" s="42">
        <f t="shared" si="1"/>
        <v>0</v>
      </c>
      <c r="I21" s="43"/>
      <c r="J21" s="42">
        <f t="shared" si="2"/>
        <v>0</v>
      </c>
      <c r="K21" s="42">
        <f t="shared" si="3"/>
        <v>0</v>
      </c>
      <c r="L21" s="102"/>
    </row>
    <row r="22" spans="1:15" ht="30" x14ac:dyDescent="0.25">
      <c r="A22" s="99" t="s">
        <v>22</v>
      </c>
      <c r="B22" s="65" t="s">
        <v>79</v>
      </c>
      <c r="C22" s="104" t="s">
        <v>80</v>
      </c>
      <c r="D22" s="101">
        <v>5</v>
      </c>
      <c r="E22" s="67" t="s">
        <v>147</v>
      </c>
      <c r="F22" s="41"/>
      <c r="G22" s="42">
        <v>0</v>
      </c>
      <c r="H22" s="42">
        <f t="shared" si="1"/>
        <v>0</v>
      </c>
      <c r="I22" s="43"/>
      <c r="J22" s="42">
        <f t="shared" si="2"/>
        <v>0</v>
      </c>
      <c r="K22" s="42">
        <f t="shared" si="3"/>
        <v>0</v>
      </c>
      <c r="L22" s="102"/>
    </row>
    <row r="23" spans="1:15" ht="210" x14ac:dyDescent="0.25">
      <c r="A23" s="99" t="s">
        <v>23</v>
      </c>
      <c r="B23" s="65" t="s">
        <v>117</v>
      </c>
      <c r="C23" s="104" t="s">
        <v>202</v>
      </c>
      <c r="D23" s="108">
        <v>15</v>
      </c>
      <c r="E23" s="109" t="s">
        <v>147</v>
      </c>
      <c r="F23" s="41"/>
      <c r="G23" s="42">
        <v>0</v>
      </c>
      <c r="H23" s="42">
        <f t="shared" si="1"/>
        <v>0</v>
      </c>
      <c r="I23" s="43"/>
      <c r="J23" s="42">
        <f t="shared" si="2"/>
        <v>0</v>
      </c>
      <c r="K23" s="42">
        <f t="shared" si="3"/>
        <v>0</v>
      </c>
      <c r="L23" s="102"/>
    </row>
    <row r="24" spans="1:15" s="114" customFormat="1" ht="30" x14ac:dyDescent="0.25">
      <c r="A24" s="99" t="s">
        <v>24</v>
      </c>
      <c r="B24" s="65" t="s">
        <v>81</v>
      </c>
      <c r="C24" s="104" t="s">
        <v>195</v>
      </c>
      <c r="D24" s="105">
        <v>10</v>
      </c>
      <c r="E24" s="106" t="s">
        <v>147</v>
      </c>
      <c r="F24" s="44"/>
      <c r="G24" s="42">
        <v>0</v>
      </c>
      <c r="H24" s="42">
        <f t="shared" si="1"/>
        <v>0</v>
      </c>
      <c r="I24" s="43"/>
      <c r="J24" s="42">
        <f t="shared" si="2"/>
        <v>0</v>
      </c>
      <c r="K24" s="42">
        <f t="shared" si="3"/>
        <v>0</v>
      </c>
      <c r="L24" s="113"/>
    </row>
    <row r="25" spans="1:15" ht="30" x14ac:dyDescent="0.25">
      <c r="A25" s="99" t="s">
        <v>25</v>
      </c>
      <c r="B25" s="65" t="s">
        <v>82</v>
      </c>
      <c r="C25" s="104" t="s">
        <v>195</v>
      </c>
      <c r="D25" s="108">
        <v>20</v>
      </c>
      <c r="E25" s="109" t="s">
        <v>147</v>
      </c>
      <c r="F25" s="41"/>
      <c r="G25" s="42">
        <v>0</v>
      </c>
      <c r="H25" s="42">
        <f t="shared" si="1"/>
        <v>0</v>
      </c>
      <c r="I25" s="43"/>
      <c r="J25" s="42">
        <f t="shared" si="2"/>
        <v>0</v>
      </c>
      <c r="K25" s="42">
        <f t="shared" si="3"/>
        <v>0</v>
      </c>
      <c r="L25" s="102"/>
    </row>
    <row r="26" spans="1:15" ht="75" x14ac:dyDescent="0.25">
      <c r="A26" s="99" t="s">
        <v>26</v>
      </c>
      <c r="B26" s="65" t="s">
        <v>73</v>
      </c>
      <c r="C26" s="104" t="s">
        <v>278</v>
      </c>
      <c r="D26" s="101">
        <v>10</v>
      </c>
      <c r="E26" s="67" t="s">
        <v>45</v>
      </c>
      <c r="F26" s="41"/>
      <c r="G26" s="42">
        <v>0</v>
      </c>
      <c r="H26" s="42">
        <f t="shared" si="1"/>
        <v>0</v>
      </c>
      <c r="I26" s="43"/>
      <c r="J26" s="42">
        <f t="shared" si="2"/>
        <v>0</v>
      </c>
      <c r="K26" s="42">
        <f t="shared" si="3"/>
        <v>0</v>
      </c>
      <c r="L26" s="102"/>
    </row>
    <row r="27" spans="1:15" ht="60" x14ac:dyDescent="0.25">
      <c r="A27" s="99" t="s">
        <v>27</v>
      </c>
      <c r="B27" s="107" t="s">
        <v>74</v>
      </c>
      <c r="C27" s="104" t="s">
        <v>194</v>
      </c>
      <c r="D27" s="108">
        <v>2</v>
      </c>
      <c r="E27" s="109" t="s">
        <v>45</v>
      </c>
      <c r="F27" s="41"/>
      <c r="G27" s="42">
        <v>0</v>
      </c>
      <c r="H27" s="42">
        <f t="shared" si="1"/>
        <v>0</v>
      </c>
      <c r="I27" s="43"/>
      <c r="J27" s="42">
        <f t="shared" si="2"/>
        <v>0</v>
      </c>
      <c r="K27" s="42">
        <f t="shared" si="3"/>
        <v>0</v>
      </c>
      <c r="L27" s="102"/>
    </row>
    <row r="28" spans="1:15" ht="30" x14ac:dyDescent="0.25">
      <c r="A28" s="99" t="s">
        <v>28</v>
      </c>
      <c r="B28" s="107" t="s">
        <v>62</v>
      </c>
      <c r="C28" s="104" t="s">
        <v>84</v>
      </c>
      <c r="D28" s="108">
        <v>5</v>
      </c>
      <c r="E28" s="109" t="s">
        <v>147</v>
      </c>
      <c r="F28" s="41"/>
      <c r="G28" s="42">
        <v>0</v>
      </c>
      <c r="H28" s="42">
        <f t="shared" si="1"/>
        <v>0</v>
      </c>
      <c r="I28" s="43"/>
      <c r="J28" s="42">
        <f t="shared" si="2"/>
        <v>0</v>
      </c>
      <c r="K28" s="42">
        <f t="shared" si="3"/>
        <v>0</v>
      </c>
      <c r="L28" s="102"/>
    </row>
    <row r="29" spans="1:15" ht="90" x14ac:dyDescent="0.25">
      <c r="A29" s="99" t="s">
        <v>29</v>
      </c>
      <c r="B29" s="65" t="s">
        <v>288</v>
      </c>
      <c r="C29" s="104" t="s">
        <v>83</v>
      </c>
      <c r="D29" s="105">
        <v>10</v>
      </c>
      <c r="E29" s="106" t="s">
        <v>147</v>
      </c>
      <c r="F29" s="44"/>
      <c r="G29" s="42">
        <v>0</v>
      </c>
      <c r="H29" s="42">
        <f t="shared" si="1"/>
        <v>0</v>
      </c>
      <c r="I29" s="43"/>
      <c r="J29" s="42">
        <f t="shared" si="2"/>
        <v>0</v>
      </c>
      <c r="K29" s="42">
        <f t="shared" si="3"/>
        <v>0</v>
      </c>
      <c r="L29" s="102"/>
    </row>
    <row r="30" spans="1:15" ht="60" x14ac:dyDescent="0.25">
      <c r="A30" s="99" t="s">
        <v>30</v>
      </c>
      <c r="B30" s="65" t="s">
        <v>70</v>
      </c>
      <c r="C30" s="104" t="s">
        <v>277</v>
      </c>
      <c r="D30" s="101">
        <v>50</v>
      </c>
      <c r="E30" s="67" t="s">
        <v>45</v>
      </c>
      <c r="F30" s="41"/>
      <c r="G30" s="42">
        <v>0</v>
      </c>
      <c r="H30" s="42">
        <f t="shared" si="1"/>
        <v>0</v>
      </c>
      <c r="I30" s="43"/>
      <c r="J30" s="42">
        <f t="shared" si="2"/>
        <v>0</v>
      </c>
      <c r="K30" s="42">
        <f t="shared" si="3"/>
        <v>0</v>
      </c>
      <c r="L30" s="102"/>
    </row>
    <row r="31" spans="1:15" x14ac:dyDescent="0.25">
      <c r="A31" s="99" t="s">
        <v>31</v>
      </c>
      <c r="B31" s="65" t="s">
        <v>132</v>
      </c>
      <c r="C31" s="104" t="s">
        <v>135</v>
      </c>
      <c r="D31" s="108">
        <v>10</v>
      </c>
      <c r="E31" s="109" t="s">
        <v>147</v>
      </c>
      <c r="F31" s="41"/>
      <c r="G31" s="42">
        <v>0</v>
      </c>
      <c r="H31" s="42">
        <f t="shared" si="1"/>
        <v>0</v>
      </c>
      <c r="I31" s="43"/>
      <c r="J31" s="42">
        <f t="shared" si="2"/>
        <v>0</v>
      </c>
      <c r="K31" s="42">
        <f t="shared" si="3"/>
        <v>0</v>
      </c>
      <c r="L31" s="115"/>
      <c r="M31" s="116"/>
      <c r="N31" s="116"/>
      <c r="O31" s="116"/>
    </row>
    <row r="32" spans="1:15" x14ac:dyDescent="0.25">
      <c r="A32" s="99" t="s">
        <v>32</v>
      </c>
      <c r="B32" s="65" t="s">
        <v>130</v>
      </c>
      <c r="C32" s="100" t="s">
        <v>133</v>
      </c>
      <c r="D32" s="101">
        <v>10</v>
      </c>
      <c r="E32" s="67" t="s">
        <v>147</v>
      </c>
      <c r="F32" s="41"/>
      <c r="G32" s="42">
        <v>0</v>
      </c>
      <c r="H32" s="42">
        <f t="shared" si="1"/>
        <v>0</v>
      </c>
      <c r="I32" s="43"/>
      <c r="J32" s="42">
        <f t="shared" si="2"/>
        <v>0</v>
      </c>
      <c r="K32" s="42">
        <f t="shared" si="3"/>
        <v>0</v>
      </c>
      <c r="L32" s="115"/>
      <c r="M32" s="116"/>
      <c r="N32" s="116"/>
      <c r="O32" s="116"/>
    </row>
    <row r="33" spans="1:12" x14ac:dyDescent="0.25">
      <c r="A33" s="99" t="s">
        <v>33</v>
      </c>
      <c r="B33" s="65" t="s">
        <v>131</v>
      </c>
      <c r="C33" s="104" t="s">
        <v>134</v>
      </c>
      <c r="D33" s="101">
        <v>10</v>
      </c>
      <c r="E33" s="67" t="s">
        <v>147</v>
      </c>
      <c r="F33" s="41"/>
      <c r="G33" s="42">
        <v>0</v>
      </c>
      <c r="H33" s="42">
        <f t="shared" si="1"/>
        <v>0</v>
      </c>
      <c r="I33" s="43"/>
      <c r="J33" s="42">
        <f t="shared" si="2"/>
        <v>0</v>
      </c>
      <c r="K33" s="42">
        <f t="shared" si="3"/>
        <v>0</v>
      </c>
      <c r="L33" s="115"/>
    </row>
    <row r="34" spans="1:12" x14ac:dyDescent="0.25">
      <c r="A34" s="99" t="s">
        <v>34</v>
      </c>
      <c r="B34" s="107" t="s">
        <v>300</v>
      </c>
      <c r="C34" s="117" t="s">
        <v>136</v>
      </c>
      <c r="D34" s="108">
        <v>3</v>
      </c>
      <c r="E34" s="109" t="s">
        <v>147</v>
      </c>
      <c r="F34" s="41"/>
      <c r="G34" s="42">
        <v>0</v>
      </c>
      <c r="H34" s="42">
        <f t="shared" si="1"/>
        <v>0</v>
      </c>
      <c r="I34" s="43"/>
      <c r="J34" s="42">
        <f t="shared" si="2"/>
        <v>0</v>
      </c>
      <c r="K34" s="42">
        <f t="shared" si="3"/>
        <v>0</v>
      </c>
      <c r="L34" s="102"/>
    </row>
    <row r="35" spans="1:12" x14ac:dyDescent="0.25">
      <c r="A35" s="99" t="s">
        <v>35</v>
      </c>
      <c r="B35" s="107" t="s">
        <v>86</v>
      </c>
      <c r="C35" s="104" t="s">
        <v>85</v>
      </c>
      <c r="D35" s="111">
        <v>40</v>
      </c>
      <c r="E35" s="112" t="s">
        <v>147</v>
      </c>
      <c r="F35" s="44"/>
      <c r="G35" s="42">
        <v>0</v>
      </c>
      <c r="H35" s="42">
        <f t="shared" si="1"/>
        <v>0</v>
      </c>
      <c r="I35" s="43"/>
      <c r="J35" s="42">
        <f t="shared" si="2"/>
        <v>0</v>
      </c>
      <c r="K35" s="42">
        <f t="shared" si="3"/>
        <v>0</v>
      </c>
      <c r="L35" s="102"/>
    </row>
    <row r="36" spans="1:12" x14ac:dyDescent="0.25">
      <c r="A36" s="99" t="s">
        <v>36</v>
      </c>
      <c r="B36" s="107" t="s">
        <v>48</v>
      </c>
      <c r="C36" s="104" t="s">
        <v>90</v>
      </c>
      <c r="D36" s="111">
        <v>5</v>
      </c>
      <c r="E36" s="112" t="s">
        <v>147</v>
      </c>
      <c r="F36" s="44"/>
      <c r="G36" s="42">
        <v>0</v>
      </c>
      <c r="H36" s="42">
        <f t="shared" si="1"/>
        <v>0</v>
      </c>
      <c r="I36" s="43"/>
      <c r="J36" s="42">
        <f t="shared" si="2"/>
        <v>0</v>
      </c>
      <c r="K36" s="42">
        <f t="shared" si="3"/>
        <v>0</v>
      </c>
      <c r="L36" s="102"/>
    </row>
    <row r="37" spans="1:12" ht="30" x14ac:dyDescent="0.25">
      <c r="A37" s="99" t="s">
        <v>37</v>
      </c>
      <c r="B37" s="65" t="s">
        <v>49</v>
      </c>
      <c r="C37" s="104" t="s">
        <v>91</v>
      </c>
      <c r="D37" s="105">
        <v>30</v>
      </c>
      <c r="E37" s="106" t="s">
        <v>45</v>
      </c>
      <c r="F37" s="44"/>
      <c r="G37" s="42">
        <v>0</v>
      </c>
      <c r="H37" s="42">
        <f t="shared" si="1"/>
        <v>0</v>
      </c>
      <c r="I37" s="43"/>
      <c r="J37" s="42">
        <f t="shared" si="2"/>
        <v>0</v>
      </c>
      <c r="K37" s="42">
        <f t="shared" si="3"/>
        <v>0</v>
      </c>
      <c r="L37" s="102"/>
    </row>
    <row r="38" spans="1:12" x14ac:dyDescent="0.25">
      <c r="A38" s="99" t="s">
        <v>38</v>
      </c>
      <c r="B38" s="65" t="s">
        <v>49</v>
      </c>
      <c r="C38" s="117" t="s">
        <v>289</v>
      </c>
      <c r="D38" s="108">
        <v>150</v>
      </c>
      <c r="E38" s="109" t="s">
        <v>45</v>
      </c>
      <c r="F38" s="41"/>
      <c r="G38" s="42">
        <v>0</v>
      </c>
      <c r="H38" s="42">
        <f t="shared" si="1"/>
        <v>0</v>
      </c>
      <c r="I38" s="43"/>
      <c r="J38" s="42">
        <f t="shared" si="2"/>
        <v>0</v>
      </c>
      <c r="K38" s="42">
        <f t="shared" si="3"/>
        <v>0</v>
      </c>
      <c r="L38" s="102"/>
    </row>
    <row r="39" spans="1:12" ht="60" x14ac:dyDescent="0.25">
      <c r="A39" s="99" t="s">
        <v>39</v>
      </c>
      <c r="B39" s="65" t="s">
        <v>126</v>
      </c>
      <c r="C39" s="104" t="s">
        <v>127</v>
      </c>
      <c r="D39" s="108">
        <v>30</v>
      </c>
      <c r="E39" s="109" t="s">
        <v>147</v>
      </c>
      <c r="F39" s="41"/>
      <c r="G39" s="42">
        <v>0</v>
      </c>
      <c r="H39" s="42">
        <f t="shared" si="1"/>
        <v>0</v>
      </c>
      <c r="I39" s="43"/>
      <c r="J39" s="42">
        <f t="shared" si="2"/>
        <v>0</v>
      </c>
      <c r="K39" s="42">
        <f t="shared" si="3"/>
        <v>0</v>
      </c>
      <c r="L39" s="102"/>
    </row>
    <row r="40" spans="1:12" ht="105" x14ac:dyDescent="0.25">
      <c r="A40" s="99" t="s">
        <v>44</v>
      </c>
      <c r="B40" s="65" t="s">
        <v>137</v>
      </c>
      <c r="C40" s="100" t="s">
        <v>138</v>
      </c>
      <c r="D40" s="101">
        <v>30</v>
      </c>
      <c r="E40" s="109" t="s">
        <v>147</v>
      </c>
      <c r="F40" s="41"/>
      <c r="G40" s="42">
        <v>0</v>
      </c>
      <c r="H40" s="42">
        <f t="shared" si="1"/>
        <v>0</v>
      </c>
      <c r="I40" s="43"/>
      <c r="J40" s="42">
        <f t="shared" si="2"/>
        <v>0</v>
      </c>
      <c r="K40" s="42">
        <f t="shared" si="3"/>
        <v>0</v>
      </c>
      <c r="L40" s="102"/>
    </row>
    <row r="41" spans="1:12" ht="30" x14ac:dyDescent="0.25">
      <c r="A41" s="99" t="s">
        <v>161</v>
      </c>
      <c r="B41" s="65" t="s">
        <v>51</v>
      </c>
      <c r="C41" s="104" t="s">
        <v>290</v>
      </c>
      <c r="D41" s="105">
        <v>50</v>
      </c>
      <c r="E41" s="106" t="s">
        <v>45</v>
      </c>
      <c r="F41" s="44"/>
      <c r="G41" s="42">
        <v>0</v>
      </c>
      <c r="H41" s="42">
        <f t="shared" si="1"/>
        <v>0</v>
      </c>
      <c r="I41" s="43"/>
      <c r="J41" s="42">
        <f t="shared" si="2"/>
        <v>0</v>
      </c>
      <c r="K41" s="42">
        <f t="shared" si="3"/>
        <v>0</v>
      </c>
      <c r="L41" s="102"/>
    </row>
    <row r="42" spans="1:12" x14ac:dyDescent="0.25">
      <c r="A42" s="99" t="s">
        <v>162</v>
      </c>
      <c r="B42" s="65" t="s">
        <v>50</v>
      </c>
      <c r="C42" s="118" t="s">
        <v>291</v>
      </c>
      <c r="D42" s="105">
        <v>80</v>
      </c>
      <c r="E42" s="106" t="s">
        <v>45</v>
      </c>
      <c r="F42" s="44"/>
      <c r="G42" s="42">
        <v>0</v>
      </c>
      <c r="H42" s="42">
        <f t="shared" si="1"/>
        <v>0</v>
      </c>
      <c r="I42" s="43"/>
      <c r="J42" s="42">
        <f t="shared" si="2"/>
        <v>0</v>
      </c>
      <c r="K42" s="42">
        <f t="shared" si="3"/>
        <v>0</v>
      </c>
      <c r="L42" s="102"/>
    </row>
    <row r="43" spans="1:12" ht="30" x14ac:dyDescent="0.25">
      <c r="A43" s="99" t="s">
        <v>163</v>
      </c>
      <c r="B43" s="65" t="s">
        <v>100</v>
      </c>
      <c r="C43" s="104" t="s">
        <v>102</v>
      </c>
      <c r="D43" s="108">
        <v>5</v>
      </c>
      <c r="E43" s="109" t="s">
        <v>45</v>
      </c>
      <c r="F43" s="41"/>
      <c r="G43" s="42">
        <v>0</v>
      </c>
      <c r="H43" s="42">
        <f t="shared" si="1"/>
        <v>0</v>
      </c>
      <c r="I43" s="43"/>
      <c r="J43" s="42">
        <f t="shared" si="2"/>
        <v>0</v>
      </c>
      <c r="K43" s="42">
        <f t="shared" si="3"/>
        <v>0</v>
      </c>
      <c r="L43" s="102"/>
    </row>
    <row r="44" spans="1:12" ht="30" x14ac:dyDescent="0.25">
      <c r="A44" s="99" t="s">
        <v>164</v>
      </c>
      <c r="B44" s="65" t="s">
        <v>99</v>
      </c>
      <c r="C44" s="104" t="s">
        <v>197</v>
      </c>
      <c r="D44" s="105">
        <v>40</v>
      </c>
      <c r="E44" s="106" t="s">
        <v>45</v>
      </c>
      <c r="F44" s="44"/>
      <c r="G44" s="42">
        <v>0</v>
      </c>
      <c r="H44" s="42">
        <f t="shared" si="1"/>
        <v>0</v>
      </c>
      <c r="I44" s="43"/>
      <c r="J44" s="42">
        <f t="shared" si="2"/>
        <v>0</v>
      </c>
      <c r="K44" s="42">
        <f t="shared" si="3"/>
        <v>0</v>
      </c>
      <c r="L44" s="174"/>
    </row>
    <row r="45" spans="1:12" ht="153" customHeight="1" x14ac:dyDescent="0.25">
      <c r="A45" s="99" t="s">
        <v>165</v>
      </c>
      <c r="B45" s="65" t="s">
        <v>101</v>
      </c>
      <c r="C45" s="104" t="s">
        <v>102</v>
      </c>
      <c r="D45" s="101">
        <v>3</v>
      </c>
      <c r="E45" s="67" t="s">
        <v>45</v>
      </c>
      <c r="F45" s="41"/>
      <c r="G45" s="42">
        <v>0</v>
      </c>
      <c r="H45" s="42">
        <f t="shared" si="1"/>
        <v>0</v>
      </c>
      <c r="I45" s="43"/>
      <c r="J45" s="42">
        <f t="shared" si="2"/>
        <v>0</v>
      </c>
      <c r="K45" s="42">
        <f t="shared" si="3"/>
        <v>0</v>
      </c>
      <c r="L45" s="174"/>
    </row>
    <row r="46" spans="1:12" ht="75" x14ac:dyDescent="0.25">
      <c r="A46" s="99" t="s">
        <v>166</v>
      </c>
      <c r="B46" s="65" t="s">
        <v>121</v>
      </c>
      <c r="C46" s="104" t="s">
        <v>120</v>
      </c>
      <c r="D46" s="108">
        <v>10</v>
      </c>
      <c r="E46" s="109" t="s">
        <v>205</v>
      </c>
      <c r="F46" s="41"/>
      <c r="G46" s="42">
        <v>0</v>
      </c>
      <c r="H46" s="42">
        <f t="shared" si="1"/>
        <v>0</v>
      </c>
      <c r="I46" s="43"/>
      <c r="J46" s="42">
        <f t="shared" si="2"/>
        <v>0</v>
      </c>
      <c r="K46" s="42">
        <f t="shared" si="3"/>
        <v>0</v>
      </c>
      <c r="L46" s="174"/>
    </row>
    <row r="47" spans="1:12" ht="75" x14ac:dyDescent="0.25">
      <c r="A47" s="99" t="s">
        <v>167</v>
      </c>
      <c r="B47" s="65" t="s">
        <v>122</v>
      </c>
      <c r="C47" s="100" t="s">
        <v>120</v>
      </c>
      <c r="D47" s="101">
        <v>30</v>
      </c>
      <c r="E47" s="67" t="s">
        <v>205</v>
      </c>
      <c r="F47" s="41"/>
      <c r="G47" s="42">
        <v>0</v>
      </c>
      <c r="H47" s="42">
        <f t="shared" si="1"/>
        <v>0</v>
      </c>
      <c r="I47" s="43"/>
      <c r="J47" s="42">
        <f t="shared" si="2"/>
        <v>0</v>
      </c>
      <c r="K47" s="42">
        <f t="shared" si="3"/>
        <v>0</v>
      </c>
      <c r="L47" s="102"/>
    </row>
    <row r="48" spans="1:12" ht="75" x14ac:dyDescent="0.25">
      <c r="A48" s="99" t="s">
        <v>168</v>
      </c>
      <c r="B48" s="65" t="s">
        <v>123</v>
      </c>
      <c r="C48" s="104" t="s">
        <v>120</v>
      </c>
      <c r="D48" s="105">
        <v>30</v>
      </c>
      <c r="E48" s="106" t="s">
        <v>205</v>
      </c>
      <c r="F48" s="44"/>
      <c r="G48" s="42">
        <v>0</v>
      </c>
      <c r="H48" s="42">
        <f t="shared" si="1"/>
        <v>0</v>
      </c>
      <c r="I48" s="43"/>
      <c r="J48" s="42">
        <f t="shared" si="2"/>
        <v>0</v>
      </c>
      <c r="K48" s="42">
        <f t="shared" si="3"/>
        <v>0</v>
      </c>
      <c r="L48" s="102"/>
    </row>
    <row r="49" spans="1:12" ht="30" x14ac:dyDescent="0.25">
      <c r="A49" s="99" t="s">
        <v>169</v>
      </c>
      <c r="B49" s="65" t="s">
        <v>198</v>
      </c>
      <c r="C49" s="117" t="s">
        <v>199</v>
      </c>
      <c r="D49" s="105">
        <v>10</v>
      </c>
      <c r="E49" s="67" t="s">
        <v>64</v>
      </c>
      <c r="F49" s="44"/>
      <c r="G49" s="42">
        <v>0</v>
      </c>
      <c r="H49" s="42">
        <f t="shared" si="1"/>
        <v>0</v>
      </c>
      <c r="I49" s="43"/>
      <c r="J49" s="42">
        <f t="shared" si="2"/>
        <v>0</v>
      </c>
      <c r="K49" s="42">
        <f t="shared" si="3"/>
        <v>0</v>
      </c>
      <c r="L49" s="102"/>
    </row>
    <row r="50" spans="1:12" ht="90" x14ac:dyDescent="0.25">
      <c r="A50" s="99" t="s">
        <v>170</v>
      </c>
      <c r="B50" s="119" t="s">
        <v>128</v>
      </c>
      <c r="C50" s="104" t="s">
        <v>129</v>
      </c>
      <c r="D50" s="101">
        <v>10</v>
      </c>
      <c r="E50" s="67" t="s">
        <v>147</v>
      </c>
      <c r="F50" s="41"/>
      <c r="G50" s="42">
        <v>0</v>
      </c>
      <c r="H50" s="42">
        <f t="shared" si="1"/>
        <v>0</v>
      </c>
      <c r="I50" s="45"/>
      <c r="J50" s="42">
        <f t="shared" si="2"/>
        <v>0</v>
      </c>
      <c r="K50" s="42">
        <f t="shared" si="3"/>
        <v>0</v>
      </c>
      <c r="L50" s="102"/>
    </row>
    <row r="51" spans="1:12" ht="60" x14ac:dyDescent="0.25">
      <c r="A51" s="99" t="s">
        <v>171</v>
      </c>
      <c r="B51" s="65" t="s">
        <v>115</v>
      </c>
      <c r="C51" s="120" t="s">
        <v>116</v>
      </c>
      <c r="D51" s="108">
        <v>15</v>
      </c>
      <c r="E51" s="109" t="s">
        <v>147</v>
      </c>
      <c r="F51" s="41"/>
      <c r="G51" s="42">
        <v>0</v>
      </c>
      <c r="H51" s="42">
        <f t="shared" si="1"/>
        <v>0</v>
      </c>
      <c r="I51" s="43"/>
      <c r="J51" s="42">
        <f t="shared" si="2"/>
        <v>0</v>
      </c>
      <c r="K51" s="42">
        <f t="shared" si="3"/>
        <v>0</v>
      </c>
      <c r="L51" s="102"/>
    </row>
    <row r="52" spans="1:12" ht="45" x14ac:dyDescent="0.25">
      <c r="A52" s="99" t="s">
        <v>172</v>
      </c>
      <c r="B52" s="65" t="s">
        <v>52</v>
      </c>
      <c r="C52" s="104" t="s">
        <v>89</v>
      </c>
      <c r="D52" s="111">
        <v>30</v>
      </c>
      <c r="E52" s="112" t="s">
        <v>147</v>
      </c>
      <c r="F52" s="44"/>
      <c r="G52" s="42">
        <v>0</v>
      </c>
      <c r="H52" s="42">
        <f t="shared" si="1"/>
        <v>0</v>
      </c>
      <c r="I52" s="43"/>
      <c r="J52" s="42">
        <f t="shared" si="2"/>
        <v>0</v>
      </c>
      <c r="K52" s="42">
        <f t="shared" si="3"/>
        <v>0</v>
      </c>
      <c r="L52" s="174"/>
    </row>
    <row r="53" spans="1:12" ht="30" x14ac:dyDescent="0.25">
      <c r="A53" s="99" t="s">
        <v>173</v>
      </c>
      <c r="B53" s="65" t="s">
        <v>53</v>
      </c>
      <c r="C53" s="104" t="s">
        <v>97</v>
      </c>
      <c r="D53" s="111">
        <v>15</v>
      </c>
      <c r="E53" s="112" t="s">
        <v>147</v>
      </c>
      <c r="F53" s="44"/>
      <c r="G53" s="42">
        <v>0</v>
      </c>
      <c r="H53" s="42">
        <f t="shared" si="1"/>
        <v>0</v>
      </c>
      <c r="I53" s="43"/>
      <c r="J53" s="42">
        <f t="shared" si="2"/>
        <v>0</v>
      </c>
      <c r="K53" s="42">
        <f t="shared" si="3"/>
        <v>0</v>
      </c>
      <c r="L53" s="174"/>
    </row>
    <row r="54" spans="1:12" ht="30" x14ac:dyDescent="0.25">
      <c r="A54" s="99" t="s">
        <v>174</v>
      </c>
      <c r="B54" s="65" t="s">
        <v>53</v>
      </c>
      <c r="C54" s="104" t="s">
        <v>98</v>
      </c>
      <c r="D54" s="108">
        <v>10</v>
      </c>
      <c r="E54" s="109" t="s">
        <v>147</v>
      </c>
      <c r="F54" s="41"/>
      <c r="G54" s="42">
        <v>0</v>
      </c>
      <c r="H54" s="42">
        <f t="shared" si="1"/>
        <v>0</v>
      </c>
      <c r="I54" s="43"/>
      <c r="J54" s="42">
        <f t="shared" si="2"/>
        <v>0</v>
      </c>
      <c r="K54" s="42">
        <f t="shared" si="3"/>
        <v>0</v>
      </c>
      <c r="L54" s="174"/>
    </row>
    <row r="55" spans="1:12" ht="60" x14ac:dyDescent="0.25">
      <c r="A55" s="99" t="s">
        <v>175</v>
      </c>
      <c r="B55" s="65" t="s">
        <v>139</v>
      </c>
      <c r="C55" s="120" t="s">
        <v>140</v>
      </c>
      <c r="D55" s="108">
        <v>15</v>
      </c>
      <c r="E55" s="109" t="s">
        <v>147</v>
      </c>
      <c r="F55" s="41"/>
      <c r="G55" s="42">
        <v>0</v>
      </c>
      <c r="H55" s="42">
        <f t="shared" si="1"/>
        <v>0</v>
      </c>
      <c r="I55" s="43"/>
      <c r="J55" s="42">
        <f t="shared" si="2"/>
        <v>0</v>
      </c>
      <c r="K55" s="42">
        <f t="shared" si="3"/>
        <v>0</v>
      </c>
      <c r="L55" s="174"/>
    </row>
    <row r="56" spans="1:12" ht="90" x14ac:dyDescent="0.25">
      <c r="A56" s="99" t="s">
        <v>176</v>
      </c>
      <c r="B56" s="65" t="s">
        <v>110</v>
      </c>
      <c r="C56" s="120" t="s">
        <v>111</v>
      </c>
      <c r="D56" s="108">
        <v>30</v>
      </c>
      <c r="E56" s="109" t="s">
        <v>147</v>
      </c>
      <c r="F56" s="41"/>
      <c r="G56" s="42">
        <v>0</v>
      </c>
      <c r="H56" s="42">
        <f t="shared" si="1"/>
        <v>0</v>
      </c>
      <c r="I56" s="43"/>
      <c r="J56" s="42">
        <f t="shared" si="2"/>
        <v>0</v>
      </c>
      <c r="K56" s="42">
        <f t="shared" si="3"/>
        <v>0</v>
      </c>
    </row>
    <row r="57" spans="1:12" ht="90" x14ac:dyDescent="0.25">
      <c r="A57" s="99" t="s">
        <v>177</v>
      </c>
      <c r="B57" s="65" t="s">
        <v>118</v>
      </c>
      <c r="C57" s="120" t="s">
        <v>119</v>
      </c>
      <c r="D57" s="108">
        <v>5</v>
      </c>
      <c r="E57" s="109" t="s">
        <v>147</v>
      </c>
      <c r="F57" s="41"/>
      <c r="G57" s="42">
        <v>0</v>
      </c>
      <c r="H57" s="42">
        <f t="shared" si="1"/>
        <v>0</v>
      </c>
      <c r="I57" s="43"/>
      <c r="J57" s="42">
        <f t="shared" si="2"/>
        <v>0</v>
      </c>
      <c r="K57" s="42">
        <f t="shared" si="3"/>
        <v>0</v>
      </c>
    </row>
    <row r="58" spans="1:12" ht="75" x14ac:dyDescent="0.25">
      <c r="A58" s="99" t="s">
        <v>178</v>
      </c>
      <c r="B58" s="65" t="s">
        <v>54</v>
      </c>
      <c r="C58" s="120" t="s">
        <v>292</v>
      </c>
      <c r="D58" s="111">
        <v>50</v>
      </c>
      <c r="E58" s="112" t="s">
        <v>147</v>
      </c>
      <c r="F58" s="44"/>
      <c r="G58" s="42">
        <v>0</v>
      </c>
      <c r="H58" s="42">
        <f t="shared" si="1"/>
        <v>0</v>
      </c>
      <c r="I58" s="43"/>
      <c r="J58" s="42">
        <f t="shared" si="2"/>
        <v>0</v>
      </c>
      <c r="K58" s="42">
        <f t="shared" si="3"/>
        <v>0</v>
      </c>
    </row>
    <row r="59" spans="1:12" ht="165" x14ac:dyDescent="0.25">
      <c r="A59" s="99" t="s">
        <v>179</v>
      </c>
      <c r="B59" s="65" t="s">
        <v>293</v>
      </c>
      <c r="C59" s="121" t="s">
        <v>294</v>
      </c>
      <c r="D59" s="111">
        <v>35</v>
      </c>
      <c r="E59" s="112" t="s">
        <v>147</v>
      </c>
      <c r="F59" s="44"/>
      <c r="G59" s="42">
        <v>0</v>
      </c>
      <c r="H59" s="42">
        <f t="shared" si="1"/>
        <v>0</v>
      </c>
      <c r="I59" s="43"/>
      <c r="J59" s="42">
        <f t="shared" si="2"/>
        <v>0</v>
      </c>
      <c r="K59" s="42">
        <f t="shared" si="3"/>
        <v>0</v>
      </c>
    </row>
    <row r="60" spans="1:12" ht="45" x14ac:dyDescent="0.25">
      <c r="A60" s="99" t="s">
        <v>180</v>
      </c>
      <c r="B60" s="65" t="s">
        <v>103</v>
      </c>
      <c r="C60" s="120" t="s">
        <v>295</v>
      </c>
      <c r="D60" s="108">
        <v>20</v>
      </c>
      <c r="E60" s="109" t="s">
        <v>147</v>
      </c>
      <c r="F60" s="41"/>
      <c r="G60" s="42">
        <v>0</v>
      </c>
      <c r="H60" s="42">
        <f t="shared" si="1"/>
        <v>0</v>
      </c>
      <c r="I60" s="43"/>
      <c r="J60" s="42">
        <f t="shared" si="2"/>
        <v>0</v>
      </c>
      <c r="K60" s="42">
        <f t="shared" si="3"/>
        <v>0</v>
      </c>
    </row>
    <row r="61" spans="1:12" ht="30" x14ac:dyDescent="0.25">
      <c r="A61" s="99" t="s">
        <v>181</v>
      </c>
      <c r="B61" s="107" t="s">
        <v>124</v>
      </c>
      <c r="C61" s="104" t="s">
        <v>125</v>
      </c>
      <c r="D61" s="108">
        <v>60</v>
      </c>
      <c r="E61" s="109" t="s">
        <v>147</v>
      </c>
      <c r="F61" s="41"/>
      <c r="G61" s="42">
        <v>0</v>
      </c>
      <c r="H61" s="42">
        <f t="shared" si="1"/>
        <v>0</v>
      </c>
      <c r="I61" s="43"/>
      <c r="J61" s="42">
        <f t="shared" si="2"/>
        <v>0</v>
      </c>
      <c r="K61" s="42">
        <f t="shared" si="3"/>
        <v>0</v>
      </c>
    </row>
    <row r="62" spans="1:12" ht="45" x14ac:dyDescent="0.25">
      <c r="A62" s="99" t="s">
        <v>182</v>
      </c>
      <c r="B62" s="107" t="s">
        <v>203</v>
      </c>
      <c r="C62" s="104" t="s">
        <v>141</v>
      </c>
      <c r="D62" s="108">
        <v>15</v>
      </c>
      <c r="E62" s="109" t="s">
        <v>147</v>
      </c>
      <c r="F62" s="41"/>
      <c r="G62" s="42">
        <v>0</v>
      </c>
      <c r="H62" s="42">
        <f t="shared" si="1"/>
        <v>0</v>
      </c>
      <c r="I62" s="43"/>
      <c r="J62" s="42">
        <f t="shared" si="2"/>
        <v>0</v>
      </c>
      <c r="K62" s="42">
        <f t="shared" si="3"/>
        <v>0</v>
      </c>
    </row>
    <row r="63" spans="1:12" ht="60" x14ac:dyDescent="0.25">
      <c r="A63" s="99" t="s">
        <v>183</v>
      </c>
      <c r="B63" s="107" t="s">
        <v>281</v>
      </c>
      <c r="C63" s="104" t="s">
        <v>142</v>
      </c>
      <c r="D63" s="108">
        <v>15</v>
      </c>
      <c r="E63" s="109" t="s">
        <v>147</v>
      </c>
      <c r="F63" s="41"/>
      <c r="G63" s="42">
        <v>0</v>
      </c>
      <c r="H63" s="42">
        <f t="shared" si="1"/>
        <v>0</v>
      </c>
      <c r="I63" s="43"/>
      <c r="J63" s="42">
        <f t="shared" si="2"/>
        <v>0</v>
      </c>
      <c r="K63" s="42">
        <f t="shared" si="3"/>
        <v>0</v>
      </c>
    </row>
    <row r="64" spans="1:12" ht="30" x14ac:dyDescent="0.25">
      <c r="A64" s="99" t="s">
        <v>184</v>
      </c>
      <c r="B64" s="107" t="s">
        <v>87</v>
      </c>
      <c r="C64" s="104" t="s">
        <v>279</v>
      </c>
      <c r="D64" s="108">
        <v>40</v>
      </c>
      <c r="E64" s="109" t="s">
        <v>147</v>
      </c>
      <c r="F64" s="41"/>
      <c r="G64" s="42">
        <v>0</v>
      </c>
      <c r="H64" s="42">
        <f t="shared" si="1"/>
        <v>0</v>
      </c>
      <c r="I64" s="43"/>
      <c r="J64" s="42">
        <f t="shared" si="2"/>
        <v>0</v>
      </c>
      <c r="K64" s="42">
        <f t="shared" si="3"/>
        <v>0</v>
      </c>
    </row>
    <row r="65" spans="1:12" ht="45" x14ac:dyDescent="0.25">
      <c r="A65" s="99" t="s">
        <v>185</v>
      </c>
      <c r="B65" s="65" t="s">
        <v>87</v>
      </c>
      <c r="C65" s="104" t="s">
        <v>88</v>
      </c>
      <c r="D65" s="108">
        <v>20</v>
      </c>
      <c r="E65" s="109" t="s">
        <v>147</v>
      </c>
      <c r="F65" s="41"/>
      <c r="G65" s="42">
        <v>0</v>
      </c>
      <c r="H65" s="42">
        <f t="shared" si="1"/>
        <v>0</v>
      </c>
      <c r="I65" s="43"/>
      <c r="J65" s="42">
        <f t="shared" si="2"/>
        <v>0</v>
      </c>
      <c r="K65" s="42">
        <f t="shared" si="3"/>
        <v>0</v>
      </c>
      <c r="L65" s="114"/>
    </row>
    <row r="66" spans="1:12" ht="30" x14ac:dyDescent="0.25">
      <c r="A66" s="99" t="s">
        <v>186</v>
      </c>
      <c r="B66" s="65" t="s">
        <v>108</v>
      </c>
      <c r="C66" s="120" t="s">
        <v>109</v>
      </c>
      <c r="D66" s="111">
        <v>30</v>
      </c>
      <c r="E66" s="112" t="s">
        <v>147</v>
      </c>
      <c r="F66" s="44"/>
      <c r="G66" s="42">
        <v>0</v>
      </c>
      <c r="H66" s="42">
        <f t="shared" si="1"/>
        <v>0</v>
      </c>
      <c r="I66" s="43"/>
      <c r="J66" s="42">
        <f t="shared" si="2"/>
        <v>0</v>
      </c>
      <c r="K66" s="42">
        <f t="shared" si="3"/>
        <v>0</v>
      </c>
      <c r="L66" s="122"/>
    </row>
    <row r="67" spans="1:12" ht="45" x14ac:dyDescent="0.25">
      <c r="A67" s="99" t="s">
        <v>187</v>
      </c>
      <c r="B67" s="107" t="s">
        <v>114</v>
      </c>
      <c r="C67" s="104" t="s">
        <v>298</v>
      </c>
      <c r="D67" s="108">
        <v>50</v>
      </c>
      <c r="E67" s="109" t="s">
        <v>147</v>
      </c>
      <c r="F67" s="41"/>
      <c r="G67" s="42">
        <v>0</v>
      </c>
      <c r="H67" s="42">
        <f t="shared" si="1"/>
        <v>0</v>
      </c>
      <c r="I67" s="43"/>
      <c r="J67" s="42">
        <f t="shared" si="2"/>
        <v>0</v>
      </c>
      <c r="K67" s="42">
        <f t="shared" si="3"/>
        <v>0</v>
      </c>
    </row>
    <row r="68" spans="1:12" ht="45" x14ac:dyDescent="0.25">
      <c r="A68" s="99" t="s">
        <v>188</v>
      </c>
      <c r="B68" s="107" t="s">
        <v>113</v>
      </c>
      <c r="C68" s="104" t="s">
        <v>297</v>
      </c>
      <c r="D68" s="108">
        <v>30</v>
      </c>
      <c r="E68" s="109" t="s">
        <v>147</v>
      </c>
      <c r="F68" s="41"/>
      <c r="G68" s="42">
        <v>0</v>
      </c>
      <c r="H68" s="42">
        <f t="shared" si="1"/>
        <v>0</v>
      </c>
      <c r="I68" s="43"/>
      <c r="J68" s="42">
        <f t="shared" si="2"/>
        <v>0</v>
      </c>
      <c r="K68" s="42">
        <f t="shared" si="3"/>
        <v>0</v>
      </c>
    </row>
    <row r="69" spans="1:12" ht="45" x14ac:dyDescent="0.25">
      <c r="A69" s="99" t="s">
        <v>189</v>
      </c>
      <c r="B69" s="107" t="s">
        <v>112</v>
      </c>
      <c r="C69" s="104" t="s">
        <v>296</v>
      </c>
      <c r="D69" s="108">
        <v>75</v>
      </c>
      <c r="E69" s="109" t="s">
        <v>147</v>
      </c>
      <c r="F69" s="41"/>
      <c r="G69" s="42">
        <v>0</v>
      </c>
      <c r="H69" s="42">
        <f t="shared" si="1"/>
        <v>0</v>
      </c>
      <c r="I69" s="43"/>
      <c r="J69" s="42">
        <f t="shared" si="2"/>
        <v>0</v>
      </c>
      <c r="K69" s="42">
        <f t="shared" si="3"/>
        <v>0</v>
      </c>
    </row>
    <row r="70" spans="1:12" ht="45" x14ac:dyDescent="0.25">
      <c r="A70" s="99" t="s">
        <v>190</v>
      </c>
      <c r="B70" s="65" t="s">
        <v>104</v>
      </c>
      <c r="C70" s="104" t="s">
        <v>105</v>
      </c>
      <c r="D70" s="111">
        <v>100</v>
      </c>
      <c r="E70" s="112" t="s">
        <v>147</v>
      </c>
      <c r="F70" s="44"/>
      <c r="G70" s="42">
        <v>0</v>
      </c>
      <c r="H70" s="42">
        <f t="shared" si="1"/>
        <v>0</v>
      </c>
      <c r="I70" s="43"/>
      <c r="J70" s="42">
        <f t="shared" si="2"/>
        <v>0</v>
      </c>
      <c r="K70" s="42">
        <f t="shared" si="3"/>
        <v>0</v>
      </c>
    </row>
    <row r="71" spans="1:12" ht="45" x14ac:dyDescent="0.25">
      <c r="A71" s="99" t="s">
        <v>191</v>
      </c>
      <c r="B71" s="65" t="s">
        <v>201</v>
      </c>
      <c r="C71" s="120" t="s">
        <v>299</v>
      </c>
      <c r="D71" s="108">
        <v>10</v>
      </c>
      <c r="E71" s="109" t="s">
        <v>147</v>
      </c>
      <c r="F71" s="41"/>
      <c r="G71" s="42">
        <v>0</v>
      </c>
      <c r="H71" s="42">
        <f t="shared" si="1"/>
        <v>0</v>
      </c>
      <c r="I71" s="43"/>
      <c r="J71" s="42">
        <f t="shared" si="2"/>
        <v>0</v>
      </c>
      <c r="K71" s="42">
        <f t="shared" si="3"/>
        <v>0</v>
      </c>
    </row>
    <row r="72" spans="1:12" ht="30" x14ac:dyDescent="0.25">
      <c r="A72" s="99" t="s">
        <v>192</v>
      </c>
      <c r="B72" s="65" t="s">
        <v>63</v>
      </c>
      <c r="C72" s="120" t="s">
        <v>107</v>
      </c>
      <c r="D72" s="111">
        <v>150</v>
      </c>
      <c r="E72" s="112" t="s">
        <v>200</v>
      </c>
      <c r="F72" s="44"/>
      <c r="G72" s="42">
        <v>0</v>
      </c>
      <c r="H72" s="42">
        <f t="shared" si="1"/>
        <v>0</v>
      </c>
      <c r="I72" s="43"/>
      <c r="J72" s="42">
        <f t="shared" si="2"/>
        <v>0</v>
      </c>
      <c r="K72" s="42">
        <f t="shared" si="3"/>
        <v>0</v>
      </c>
    </row>
    <row r="73" spans="1:12" ht="45" x14ac:dyDescent="0.25">
      <c r="A73" s="99" t="s">
        <v>193</v>
      </c>
      <c r="B73" s="65" t="s">
        <v>55</v>
      </c>
      <c r="C73" s="120" t="s">
        <v>106</v>
      </c>
      <c r="D73" s="105">
        <v>150</v>
      </c>
      <c r="E73" s="106" t="s">
        <v>200</v>
      </c>
      <c r="F73" s="44"/>
      <c r="G73" s="42">
        <v>0</v>
      </c>
      <c r="H73" s="42">
        <f t="shared" si="1"/>
        <v>0</v>
      </c>
      <c r="I73" s="45"/>
      <c r="J73" s="42">
        <f t="shared" si="2"/>
        <v>0</v>
      </c>
      <c r="K73" s="42">
        <f t="shared" si="3"/>
        <v>0</v>
      </c>
    </row>
    <row r="74" spans="1:12" x14ac:dyDescent="0.25">
      <c r="A74" s="175" t="s">
        <v>56</v>
      </c>
      <c r="B74" s="175"/>
      <c r="C74" s="175"/>
      <c r="D74" s="175"/>
      <c r="E74" s="175"/>
      <c r="F74" s="175"/>
      <c r="G74" s="175"/>
      <c r="H74" s="123">
        <f>SUM(Tabela7[8.])</f>
        <v>0</v>
      </c>
      <c r="I74" s="124"/>
      <c r="J74" s="125">
        <f>SUM(Tabela7[10.])</f>
        <v>0</v>
      </c>
      <c r="K74" s="125">
        <f>SUM(Tabela7[11.])</f>
        <v>0</v>
      </c>
    </row>
    <row r="76" spans="1:12" x14ac:dyDescent="0.25">
      <c r="A76" s="149" t="s">
        <v>301</v>
      </c>
      <c r="B76" s="149"/>
      <c r="C76" s="149"/>
      <c r="F76" s="150"/>
      <c r="G76" s="150"/>
      <c r="H76" s="150"/>
      <c r="I76" s="150"/>
      <c r="J76" s="150"/>
      <c r="K76" s="150"/>
    </row>
    <row r="77" spans="1:12" x14ac:dyDescent="0.25">
      <c r="A77" s="151" t="s">
        <v>302</v>
      </c>
      <c r="B77" s="152"/>
      <c r="C77" s="46">
        <f>SUM(Tabela7[8.])</f>
        <v>0</v>
      </c>
      <c r="F77" s="150"/>
      <c r="G77" s="150"/>
      <c r="H77" s="150"/>
      <c r="I77" s="150"/>
      <c r="J77" s="150"/>
      <c r="K77" s="150"/>
    </row>
    <row r="78" spans="1:12" x14ac:dyDescent="0.25">
      <c r="A78" s="47"/>
      <c r="B78" s="48" t="s">
        <v>305</v>
      </c>
      <c r="C78" s="49"/>
      <c r="F78" s="150"/>
      <c r="G78" s="150"/>
      <c r="H78" s="150"/>
      <c r="I78" s="150"/>
      <c r="J78" s="150"/>
      <c r="K78" s="150"/>
    </row>
    <row r="79" spans="1:12" x14ac:dyDescent="0.25">
      <c r="A79" s="50"/>
      <c r="B79" s="51"/>
      <c r="C79" s="52"/>
      <c r="F79" s="150"/>
      <c r="G79" s="150"/>
      <c r="H79" s="150"/>
      <c r="I79" s="150"/>
      <c r="J79" s="150"/>
      <c r="K79" s="150"/>
    </row>
    <row r="80" spans="1:12" x14ac:dyDescent="0.25">
      <c r="A80" s="151" t="s">
        <v>303</v>
      </c>
      <c r="B80" s="152"/>
      <c r="C80" s="46">
        <f>SUM(Tabela7[10.])</f>
        <v>0</v>
      </c>
      <c r="F80" s="150"/>
      <c r="G80" s="150"/>
      <c r="H80" s="150"/>
      <c r="I80" s="150"/>
      <c r="J80" s="150"/>
      <c r="K80" s="150"/>
    </row>
    <row r="81" spans="1:11" x14ac:dyDescent="0.25">
      <c r="A81" s="153"/>
      <c r="B81" s="153"/>
      <c r="C81" s="154"/>
      <c r="F81" s="150"/>
      <c r="G81" s="150"/>
      <c r="H81" s="150"/>
      <c r="I81" s="150"/>
      <c r="J81" s="150"/>
      <c r="K81" s="150"/>
    </row>
    <row r="82" spans="1:11" x14ac:dyDescent="0.25">
      <c r="A82" s="155" t="s">
        <v>304</v>
      </c>
      <c r="B82" s="152"/>
      <c r="C82" s="46">
        <f>SUM(Tabela7[11.])</f>
        <v>0</v>
      </c>
      <c r="F82" s="150"/>
      <c r="G82" s="150"/>
      <c r="H82" s="150"/>
      <c r="I82" s="150"/>
      <c r="J82" s="150"/>
      <c r="K82" s="150"/>
    </row>
    <row r="83" spans="1:11" x14ac:dyDescent="0.25">
      <c r="A83" s="53"/>
      <c r="B83" s="48" t="s">
        <v>305</v>
      </c>
      <c r="C83" s="54"/>
      <c r="F83" s="150"/>
      <c r="G83" s="150"/>
      <c r="H83" s="150"/>
      <c r="I83" s="150"/>
      <c r="J83" s="150"/>
      <c r="K83" s="150"/>
    </row>
    <row r="84" spans="1:11" x14ac:dyDescent="0.25">
      <c r="A84" s="142"/>
      <c r="B84" s="143"/>
      <c r="C84" s="144"/>
      <c r="F84" s="193" t="s">
        <v>307</v>
      </c>
      <c r="G84" s="193"/>
      <c r="H84" s="193"/>
      <c r="I84" s="193"/>
      <c r="J84" s="193"/>
      <c r="K84" s="193"/>
    </row>
    <row r="85" spans="1:11" ht="38.25" customHeight="1" x14ac:dyDescent="0.25">
      <c r="A85" s="146" t="s">
        <v>306</v>
      </c>
      <c r="B85" s="146"/>
      <c r="C85" s="49"/>
      <c r="F85" s="191" t="s">
        <v>308</v>
      </c>
      <c r="G85" s="192"/>
      <c r="H85" s="192"/>
      <c r="I85" s="192"/>
      <c r="J85" s="192"/>
      <c r="K85" s="192"/>
    </row>
  </sheetData>
  <sheetProtection algorithmName="SHA-512" hashValue="LEqXcIxAj6h9l79qQIISf2SdNfhFK9Fp/OcsL73ESncHXGTOvpFsNFppvy+a1YDfHxbHd2iXhNSc0nT5yd/zVg==" saltValue="5/AJ5ns4tpyvamBbJIqvdw==" spinCount="100000" sheet="1" formatCells="0" selectLockedCells="1"/>
  <mergeCells count="19">
    <mergeCell ref="F85:K85"/>
    <mergeCell ref="F84:K84"/>
    <mergeCell ref="F76:K83"/>
    <mergeCell ref="A76:C76"/>
    <mergeCell ref="A77:B77"/>
    <mergeCell ref="A80:B80"/>
    <mergeCell ref="A82:B82"/>
    <mergeCell ref="A85:B85"/>
    <mergeCell ref="A84:C84"/>
    <mergeCell ref="A81:C81"/>
    <mergeCell ref="L52:L55"/>
    <mergeCell ref="A74:G74"/>
    <mergeCell ref="A1:G2"/>
    <mergeCell ref="H1:K1"/>
    <mergeCell ref="H2:K2"/>
    <mergeCell ref="A3:K4"/>
    <mergeCell ref="A5:K5"/>
    <mergeCell ref="A6:K6"/>
    <mergeCell ref="L44:L46"/>
  </mergeCells>
  <phoneticPr fontId="5" type="noConversion"/>
  <pageMargins left="0.7" right="0.7" top="0.75" bottom="0.75" header="0.3" footer="0.3"/>
  <pageSetup paperSize="9" scale="5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CZ. I CHEMIA GOSPODARCZA</vt:lpstr>
      <vt:lpstr>CZ. II CHEMIA SPECJALISTYCZNA</vt:lpstr>
      <vt:lpstr>CZ. III ART. GOSPODARCZE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Iwetta</dc:creator>
  <cp:lastModifiedBy>Iwetta</cp:lastModifiedBy>
  <cp:lastPrinted>2025-12-02T11:59:03Z</cp:lastPrinted>
  <dcterms:created xsi:type="dcterms:W3CDTF">2015-06-05T18:19:34Z</dcterms:created>
  <dcterms:modified xsi:type="dcterms:W3CDTF">2025-12-03T14:02:47Z</dcterms:modified>
</cp:coreProperties>
</file>