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8EE4641-5F18-4B01-B5E1-F9368A3A9F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Arkusz1!$N$2:$N$82</definedName>
  </definedNames>
  <calcPr calcId="181029"/>
</workbook>
</file>

<file path=xl/calcChain.xml><?xml version="1.0" encoding="utf-8"?>
<calcChain xmlns="http://schemas.openxmlformats.org/spreadsheetml/2006/main">
  <c r="G74" i="1" l="1"/>
  <c r="G75" i="1"/>
  <c r="G76" i="1"/>
  <c r="G73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" i="1"/>
  <c r="I74" i="1"/>
  <c r="K74" i="1" s="1"/>
  <c r="I75" i="1"/>
  <c r="K75" i="1" s="1"/>
  <c r="I76" i="1"/>
  <c r="I73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" i="1"/>
  <c r="J74" i="1" l="1"/>
  <c r="J75" i="1"/>
  <c r="R67" i="1" l="1"/>
  <c r="O67" i="1" l="1"/>
  <c r="P65" i="1"/>
  <c r="H77" i="1" l="1"/>
  <c r="K73" i="1" l="1"/>
  <c r="J73" i="1"/>
  <c r="P64" i="1" l="1"/>
  <c r="P63" i="1"/>
  <c r="P62" i="1"/>
  <c r="Q67" i="1" l="1"/>
  <c r="S67" i="1"/>
  <c r="K77" i="1"/>
  <c r="J77" i="1"/>
  <c r="I77" i="1"/>
  <c r="G77" i="1"/>
  <c r="F77" i="1"/>
  <c r="E7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7" i="1" l="1"/>
</calcChain>
</file>

<file path=xl/sharedStrings.xml><?xml version="1.0" encoding="utf-8"?>
<sst xmlns="http://schemas.openxmlformats.org/spreadsheetml/2006/main" count="661" uniqueCount="310">
  <si>
    <t>LP.</t>
  </si>
  <si>
    <t>Nabywca</t>
  </si>
  <si>
    <t>Odbiorca</t>
  </si>
  <si>
    <t>Adres PPE</t>
  </si>
  <si>
    <t>Numer PPE (stary)</t>
  </si>
  <si>
    <t>Numer PPE obowiązujący od 15.04.2021 roku</t>
  </si>
  <si>
    <t>Grupa taryfowa</t>
  </si>
  <si>
    <t>Moc umowna m-c                 (kW)</t>
  </si>
  <si>
    <t>Moc umowna    w ciągu  1 roku                        (kW)</t>
  </si>
  <si>
    <t>Adres</t>
  </si>
  <si>
    <t>NIP</t>
  </si>
  <si>
    <t>rodzaj punktu poboru</t>
  </si>
  <si>
    <t>adres/ulica</t>
  </si>
  <si>
    <t>nr budynku / działki</t>
  </si>
  <si>
    <t>kod pocztowy</t>
  </si>
  <si>
    <t>miejscowość/poczta</t>
  </si>
  <si>
    <t>1.</t>
  </si>
  <si>
    <t>Gmina Radzanowo, ul. Płocka 32, 09-451 Radzanowo</t>
  </si>
  <si>
    <t>Gmina Radzanowo</t>
  </si>
  <si>
    <t>Świetlica wiejska</t>
  </si>
  <si>
    <t>Męczenino</t>
  </si>
  <si>
    <t>09-451</t>
  </si>
  <si>
    <t>Radzanowo</t>
  </si>
  <si>
    <t>PL0037750022491525</t>
  </si>
  <si>
    <t>590243875031643088</t>
  </si>
  <si>
    <t>C12a</t>
  </si>
  <si>
    <t>2.</t>
  </si>
  <si>
    <t>Ciółkowo</t>
  </si>
  <si>
    <t>PL0037750022491626</t>
  </si>
  <si>
    <t>590243875031857423</t>
  </si>
  <si>
    <t>3.</t>
  </si>
  <si>
    <t>Białkowo</t>
  </si>
  <si>
    <t>09-442</t>
  </si>
  <si>
    <t>Rogozino</t>
  </si>
  <si>
    <t>PL0037710007257034</t>
  </si>
  <si>
    <t>590243871016346340</t>
  </si>
  <si>
    <t>4.</t>
  </si>
  <si>
    <t>Budynek komunalny</t>
  </si>
  <si>
    <t>PL0037710000304558</t>
  </si>
  <si>
    <t>590243871016587743</t>
  </si>
  <si>
    <t>5.</t>
  </si>
  <si>
    <t>Brochocin</t>
  </si>
  <si>
    <t>dz. 193</t>
  </si>
  <si>
    <t>PL0037710000092610</t>
  </si>
  <si>
    <t>590243871016635277</t>
  </si>
  <si>
    <t>6.</t>
  </si>
  <si>
    <t>Świetlica</t>
  </si>
  <si>
    <t>Stare Boryszewo</t>
  </si>
  <si>
    <t>dz. 151</t>
  </si>
  <si>
    <t>PL0037710119726716</t>
  </si>
  <si>
    <t>590243871016564157</t>
  </si>
  <si>
    <t>7.</t>
  </si>
  <si>
    <t>Wólka</t>
  </si>
  <si>
    <t>dz. 60</t>
  </si>
  <si>
    <t>PL0037710037936417</t>
  </si>
  <si>
    <t>590243871016245490</t>
  </si>
  <si>
    <t>8.</t>
  </si>
  <si>
    <t>Budynek UG</t>
  </si>
  <si>
    <t>Płocka</t>
  </si>
  <si>
    <t>PL0037710000303851</t>
  </si>
  <si>
    <t>590243871016247074</t>
  </si>
  <si>
    <t>9.</t>
  </si>
  <si>
    <t>Kosino</t>
  </si>
  <si>
    <t>PL0037710000304053</t>
  </si>
  <si>
    <t>590243871016084211</t>
  </si>
  <si>
    <t>10.</t>
  </si>
  <si>
    <t>Oświetlenie uliczne</t>
  </si>
  <si>
    <t>Stróżewko</t>
  </si>
  <si>
    <t>dz.18/83</t>
  </si>
  <si>
    <t>PL0037710107041843</t>
  </si>
  <si>
    <t>590243871016472568</t>
  </si>
  <si>
    <t>C12w</t>
  </si>
  <si>
    <t>11.</t>
  </si>
  <si>
    <t>Rolna</t>
  </si>
  <si>
    <t>PL0037710000290515</t>
  </si>
  <si>
    <t>590243871015973882</t>
  </si>
  <si>
    <t>12.</t>
  </si>
  <si>
    <t>Punkt czerpalny</t>
  </si>
  <si>
    <t>Ślepkowo Królewskie</t>
  </si>
  <si>
    <t>PL0037750025120427</t>
  </si>
  <si>
    <t>590243875032013118</t>
  </si>
  <si>
    <t>13.</t>
  </si>
  <si>
    <t>SUW Juryszewo</t>
  </si>
  <si>
    <t>Juryszewo</t>
  </si>
  <si>
    <t>PL0037710000025884</t>
  </si>
  <si>
    <t>590243871016039341</t>
  </si>
  <si>
    <t>14.</t>
  </si>
  <si>
    <t>SUW Dębniki</t>
  </si>
  <si>
    <t>Radzanowo Dębniki</t>
  </si>
  <si>
    <t>PL0037710000025985</t>
  </si>
  <si>
    <t>590243871016352037</t>
  </si>
  <si>
    <t>15.</t>
  </si>
  <si>
    <t>Oczyszczalnia ścieków</t>
  </si>
  <si>
    <t>Woźniki</t>
  </si>
  <si>
    <t>PL0037710000026086</t>
  </si>
  <si>
    <t>590243871016256137</t>
  </si>
  <si>
    <t>16.</t>
  </si>
  <si>
    <t>Przepompownia ścieków</t>
  </si>
  <si>
    <t>Spółdzielcza</t>
  </si>
  <si>
    <t>PL0037710007373131</t>
  </si>
  <si>
    <t>590243871016545132</t>
  </si>
  <si>
    <t>17.</t>
  </si>
  <si>
    <t>Czerniewo</t>
  </si>
  <si>
    <t>PL0037710007373030</t>
  </si>
  <si>
    <t>590243871016401124</t>
  </si>
  <si>
    <t>18.</t>
  </si>
  <si>
    <t>SUW Ciółkówko</t>
  </si>
  <si>
    <t>Ciółkówko</t>
  </si>
  <si>
    <t>PL0037750000099881</t>
  </si>
  <si>
    <t>590243875031790058</t>
  </si>
  <si>
    <t>19.</t>
  </si>
  <si>
    <t>Śniegocin</t>
  </si>
  <si>
    <t>PL0037750025041918</t>
  </si>
  <si>
    <t>590243875031864544</t>
  </si>
  <si>
    <t>20.</t>
  </si>
  <si>
    <t>OSP Juryszewo</t>
  </si>
  <si>
    <t>PL0037750025115575</t>
  </si>
  <si>
    <t>590243875031943218</t>
  </si>
  <si>
    <t>21.</t>
  </si>
  <si>
    <t>OSP Woźniki</t>
  </si>
  <si>
    <t>PL0037710007417284</t>
  </si>
  <si>
    <t>590243871016463122</t>
  </si>
  <si>
    <t>22.</t>
  </si>
  <si>
    <t>OSP Radzanowo</t>
  </si>
  <si>
    <t>PL0037710000304255</t>
  </si>
  <si>
    <t>590243871016600084</t>
  </si>
  <si>
    <t>23.</t>
  </si>
  <si>
    <t>OSP Rogozino</t>
  </si>
  <si>
    <t>PL0037710000303750</t>
  </si>
  <si>
    <t>590243871016186021</t>
  </si>
  <si>
    <t>24.</t>
  </si>
  <si>
    <t>Wodzymin</t>
  </si>
  <si>
    <t>PL0037710000303952</t>
  </si>
  <si>
    <t>590243871016396451</t>
  </si>
  <si>
    <t>25.</t>
  </si>
  <si>
    <t>OSP Szczytno</t>
  </si>
  <si>
    <t>Szczytno</t>
  </si>
  <si>
    <t>PL0037710007424156</t>
  </si>
  <si>
    <t>590243871016573869</t>
  </si>
  <si>
    <t>C11</t>
  </si>
  <si>
    <t>26.</t>
  </si>
  <si>
    <t>27.</t>
  </si>
  <si>
    <t>Mazowiecka</t>
  </si>
  <si>
    <t>28.</t>
  </si>
  <si>
    <t>ULKS</t>
  </si>
  <si>
    <t>PL0037750111722229</t>
  </si>
  <si>
    <t>590243875031912634</t>
  </si>
  <si>
    <t>29.</t>
  </si>
  <si>
    <t>Szkolna</t>
  </si>
  <si>
    <t>dz. 145</t>
  </si>
  <si>
    <t>PL0037710117081040</t>
  </si>
  <si>
    <t>590243871016538011</t>
  </si>
  <si>
    <t>30.</t>
  </si>
  <si>
    <t>Rogozino Orlik</t>
  </si>
  <si>
    <t>PL0037710038065042</t>
  </si>
  <si>
    <t>590243871015985724</t>
  </si>
  <si>
    <t>31.</t>
  </si>
  <si>
    <t>Chełstowo</t>
  </si>
  <si>
    <t>dz. 37/2</t>
  </si>
  <si>
    <t>PL0037710119803710</t>
  </si>
  <si>
    <t>590243871016583905</t>
  </si>
  <si>
    <t>32.</t>
  </si>
  <si>
    <t>Ślepkowo Szlacheckie</t>
  </si>
  <si>
    <t>dz. 61/16</t>
  </si>
  <si>
    <t>PL0037750123991719</t>
  </si>
  <si>
    <t>590243875031898167</t>
  </si>
  <si>
    <t>C12b</t>
  </si>
  <si>
    <t>33.</t>
  </si>
  <si>
    <t>Przepompownia ścieków P10</t>
  </si>
  <si>
    <t>Boryszewo Nowe, Rondo Stanisława Osieckiego</t>
  </si>
  <si>
    <t>Nowe Boryszewo</t>
  </si>
  <si>
    <t>PL0037710000096104</t>
  </si>
  <si>
    <t>590243871016634911</t>
  </si>
  <si>
    <t>34.</t>
  </si>
  <si>
    <t xml:space="preserve">Przepompownia ścieków </t>
  </si>
  <si>
    <t>Boryszewo Nowe</t>
  </si>
  <si>
    <t>PL0037710000080202</t>
  </si>
  <si>
    <t>590243871016600190</t>
  </si>
  <si>
    <t>35.</t>
  </si>
  <si>
    <t>Kostrogaj, Rondo St. Osieckiego</t>
  </si>
  <si>
    <t>dz. 85/4</t>
  </si>
  <si>
    <t>09-402</t>
  </si>
  <si>
    <t>Płock</t>
  </si>
  <si>
    <t>PL0037710123177286</t>
  </si>
  <si>
    <t>590243871016501374</t>
  </si>
  <si>
    <t>36.</t>
  </si>
  <si>
    <t>Ośw. przystanku</t>
  </si>
  <si>
    <t>Radzanowo-Lasocin</t>
  </si>
  <si>
    <t>PL0037710004126504</t>
  </si>
  <si>
    <t>590243871016837251</t>
  </si>
  <si>
    <t>37.</t>
  </si>
  <si>
    <t>PL0037710004171806</t>
  </si>
  <si>
    <t>590243871016824978</t>
  </si>
  <si>
    <t>38.</t>
  </si>
  <si>
    <t>Ośw. uliczne</t>
  </si>
  <si>
    <t>dz. 20, 18/2</t>
  </si>
  <si>
    <t>PL0037710005849308</t>
  </si>
  <si>
    <t>590243871016845805</t>
  </si>
  <si>
    <t>39.</t>
  </si>
  <si>
    <t>Zakład Gospodarczy w Radzanowie</t>
  </si>
  <si>
    <t>PL0037710007372929</t>
  </si>
  <si>
    <t>590243871016207931</t>
  </si>
  <si>
    <t>40.</t>
  </si>
  <si>
    <t>Szkoła Podstawowa w Rogozinie, ul. Mazowiecka 25, 09-442 Rogozino</t>
  </si>
  <si>
    <t>Szkoła Podstawowa</t>
  </si>
  <si>
    <t>PL0037710007236220</t>
  </si>
  <si>
    <t>590243871016346326</t>
  </si>
  <si>
    <t>41.</t>
  </si>
  <si>
    <t>Szkoła Podstawowa im. Mikołaja Kopernika w Radzanowie, ul. Szkolna 16, 09-451 Radzanowo</t>
  </si>
  <si>
    <t>PL0037710007375050</t>
  </si>
  <si>
    <t>590243871016204213</t>
  </si>
  <si>
    <t>42.</t>
  </si>
  <si>
    <t>PL0037710105602809</t>
  </si>
  <si>
    <t>590243871016415756</t>
  </si>
  <si>
    <t>43.</t>
  </si>
  <si>
    <t>PL0037710114557020</t>
  </si>
  <si>
    <t>590243871016752264</t>
  </si>
  <si>
    <t>44.</t>
  </si>
  <si>
    <t>Hala Sportowa</t>
  </si>
  <si>
    <t>PL0037710119747025</t>
  </si>
  <si>
    <t>590243871016540694</t>
  </si>
  <si>
    <t>45.</t>
  </si>
  <si>
    <t>Samorządowe Przedszkole w Radzanowie, ul. Marii Konopnickiej 3, 09-451 Radzanowo</t>
  </si>
  <si>
    <t xml:space="preserve">Przedszkole </t>
  </si>
  <si>
    <t>Marii Konopnickiej</t>
  </si>
  <si>
    <t>PL0037710007374949</t>
  </si>
  <si>
    <t>590243871016598961</t>
  </si>
  <si>
    <t>46.</t>
  </si>
  <si>
    <t>Centrum Kultury i Sportu w Radzanowie, ul. Szkolna 3, 09-451 Radzanowo</t>
  </si>
  <si>
    <t>Ośrodek Kultury</t>
  </si>
  <si>
    <t>PL0037710007375959</t>
  </si>
  <si>
    <t>590243871016204237</t>
  </si>
  <si>
    <t>47.</t>
  </si>
  <si>
    <t>PL0037710007376060</t>
  </si>
  <si>
    <t>590243871016401131</t>
  </si>
  <si>
    <t>48.</t>
  </si>
  <si>
    <t>Oświetlenie parku</t>
  </si>
  <si>
    <t>dz. 139/8, 361/1, 363, 364</t>
  </si>
  <si>
    <t>PL0037710005236000</t>
  </si>
  <si>
    <t>590243871016844884</t>
  </si>
  <si>
    <t>49.</t>
  </si>
  <si>
    <t>91/1</t>
  </si>
  <si>
    <t>PL0037750000162309</t>
  </si>
  <si>
    <t>590243875032067135</t>
  </si>
  <si>
    <t>50.</t>
  </si>
  <si>
    <t>dz.50/17</t>
  </si>
  <si>
    <t>PL0037710007138509</t>
  </si>
  <si>
    <t>590243871016854197</t>
  </si>
  <si>
    <t>51.</t>
  </si>
  <si>
    <t>dz. 80/06</t>
  </si>
  <si>
    <t>PL0037710007129801</t>
  </si>
  <si>
    <t>590243871016860273</t>
  </si>
  <si>
    <t>52.</t>
  </si>
  <si>
    <t>dz. 94</t>
  </si>
  <si>
    <t>PL0037710007133300</t>
  </si>
  <si>
    <t>590243871016860358</t>
  </si>
  <si>
    <t>53.</t>
  </si>
  <si>
    <t>96/31</t>
  </si>
  <si>
    <t>PL0037710007138405</t>
  </si>
  <si>
    <t>590243871016854081</t>
  </si>
  <si>
    <t>54.</t>
  </si>
  <si>
    <t>dz. 137</t>
  </si>
  <si>
    <t>PL0037710007778510</t>
  </si>
  <si>
    <t>590243871040137891</t>
  </si>
  <si>
    <t>55.</t>
  </si>
  <si>
    <t>56.</t>
  </si>
  <si>
    <t>Przepompownia ścieków Po5</t>
  </si>
  <si>
    <t>dz.174/9</t>
  </si>
  <si>
    <t>PL0037710007947805</t>
  </si>
  <si>
    <t>590243871041097408</t>
  </si>
  <si>
    <t>57.</t>
  </si>
  <si>
    <t>Przepompownia ścieków Po6</t>
  </si>
  <si>
    <t>dz.134/35</t>
  </si>
  <si>
    <t>PL0037710007947701</t>
  </si>
  <si>
    <t>590243871041097125</t>
  </si>
  <si>
    <t>58.</t>
  </si>
  <si>
    <t>PL0037750000160603</t>
  </si>
  <si>
    <t>590243875032067197</t>
  </si>
  <si>
    <t>Boisko sportowe z zapleczem</t>
  </si>
  <si>
    <t>dz.224</t>
  </si>
  <si>
    <t>PL0037710007928603</t>
  </si>
  <si>
    <t>590243871041026484</t>
  </si>
  <si>
    <t>Razem</t>
  </si>
  <si>
    <t>Lp.</t>
  </si>
  <si>
    <t>Liczba PPE</t>
  </si>
  <si>
    <t>Moc umowna              1 m-c</t>
  </si>
  <si>
    <t>I strefa (kWh)</t>
  </si>
  <si>
    <t>II strefa (kWh)</t>
  </si>
  <si>
    <t xml:space="preserve">Rogozino ul. Cicha </t>
  </si>
  <si>
    <t>590243871042309586</t>
  </si>
  <si>
    <t>59.</t>
  </si>
  <si>
    <t>59024387042076518</t>
  </si>
  <si>
    <t xml:space="preserve">Stróżewko </t>
  </si>
  <si>
    <t>60.</t>
  </si>
  <si>
    <t>dz.37</t>
  </si>
  <si>
    <t>590243871042634435</t>
  </si>
  <si>
    <t>brak fv</t>
  </si>
  <si>
    <t xml:space="preserve">brak fv </t>
  </si>
  <si>
    <t xml:space="preserve">Szacowane zużycie energii roczne [kWh]                                             od 01.01.2022r.                   do 31.12.2022r.  </t>
  </si>
  <si>
    <t>Roczny wolumen kWh 01.01.2022-31.12.2022r.</t>
  </si>
  <si>
    <t>Przepompownia ścieków - plac budowy</t>
  </si>
  <si>
    <t>Rogozino ul. Makowa</t>
  </si>
  <si>
    <t>dz. 138/14</t>
  </si>
  <si>
    <t>590243871043176682</t>
  </si>
  <si>
    <t>24 m-czny wolumen kWh</t>
  </si>
  <si>
    <t>24m-czny  wolumen z podziałem na strefy</t>
  </si>
  <si>
    <t>Moc umowna    w ciągu 24 m-cy  (kW)</t>
  </si>
  <si>
    <t xml:space="preserve">Szacowane zużycie energii 24 m-cy [kWh]                                                             od 01.07.2023r.                                         do 30.06.2025r.  </t>
  </si>
  <si>
    <t>Moc umowna          24 m-cy</t>
  </si>
  <si>
    <t>Załacznik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</si>
</sst>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2" borderId="0" xfId="0" applyFill="1"/>
    <xf numFmtId="0" fontId="2" fillId="2" borderId="1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/>
    </xf>
    <xf numFmtId="1" fontId="2" fillId="9" borderId="19" xfId="0" applyNumberFormat="1" applyFont="1" applyFill="1" applyBorder="1" applyAlignment="1">
      <alignment horizontal="center"/>
    </xf>
    <xf numFmtId="1" fontId="2" fillId="9" borderId="17" xfId="0" applyNumberFormat="1" applyFont="1" applyFill="1" applyBorder="1" applyAlignment="1">
      <alignment horizontal="center"/>
    </xf>
    <xf numFmtId="1" fontId="2" fillId="9" borderId="10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1" fontId="4" fillId="2" borderId="23" xfId="0" applyNumberFormat="1" applyFont="1" applyFill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1" fontId="4" fillId="2" borderId="25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64" dT="2023-01-18T09:34:14.37" personId="{00000000-0000-0000-0000-000000000000}" id="{EC203FF5-2FA1-4B2D-98DC-C0F014CF87A0}">
    <text>Zgodnie z raportami 500kWh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5"/>
  <sheetViews>
    <sheetView tabSelected="1" topLeftCell="B60" zoomScale="90" zoomScaleNormal="90" workbookViewId="0">
      <selection activeCell="C2" sqref="C2:S77"/>
    </sheetView>
  </sheetViews>
  <sheetFormatPr defaultRowHeight="14.4" x14ac:dyDescent="0.3"/>
  <cols>
    <col min="2" max="2" width="2.6640625" customWidth="1"/>
    <col min="3" max="3" width="3.33203125" style="27" bestFit="1" customWidth="1"/>
    <col min="4" max="4" width="13.33203125" customWidth="1"/>
    <col min="5" max="5" width="11.44140625" customWidth="1"/>
    <col min="6" max="6" width="14.109375" customWidth="1"/>
    <col min="7" max="7" width="13.6640625" customWidth="1"/>
    <col min="8" max="8" width="15.88671875" customWidth="1"/>
    <col min="9" max="9" width="12.44140625" customWidth="1"/>
    <col min="10" max="10" width="8.44140625" bestFit="1" customWidth="1"/>
    <col min="11" max="11" width="10.6640625" customWidth="1"/>
    <col min="12" max="12" width="16.88671875" customWidth="1"/>
    <col min="13" max="13" width="17" style="27" customWidth="1"/>
    <col min="14" max="14" width="12.88671875" customWidth="1"/>
    <col min="15" max="15" width="12.109375" customWidth="1"/>
    <col min="16" max="16" width="13.33203125" customWidth="1"/>
    <col min="17" max="17" width="13.6640625" customWidth="1"/>
    <col min="18" max="18" width="16.44140625" customWidth="1"/>
    <col min="19" max="19" width="14.44140625" customWidth="1"/>
  </cols>
  <sheetData>
    <row r="1" spans="2:19" x14ac:dyDescent="0.3">
      <c r="C1"/>
      <c r="M1"/>
    </row>
    <row r="2" spans="2:19" x14ac:dyDescent="0.3">
      <c r="C2"/>
      <c r="M2"/>
      <c r="P2" s="90" t="s">
        <v>309</v>
      </c>
      <c r="Q2" s="90"/>
      <c r="R2" s="90"/>
    </row>
    <row r="3" spans="2:19" ht="15" thickBot="1" x14ac:dyDescent="0.35">
      <c r="C3"/>
      <c r="M3"/>
    </row>
    <row r="4" spans="2:19" ht="15" thickBot="1" x14ac:dyDescent="0.35">
      <c r="B4" s="1"/>
      <c r="C4" s="95" t="s">
        <v>0</v>
      </c>
      <c r="D4" s="97" t="s">
        <v>1</v>
      </c>
      <c r="E4" s="98"/>
      <c r="F4" s="99" t="s">
        <v>2</v>
      </c>
      <c r="G4" s="101" t="s">
        <v>3</v>
      </c>
      <c r="H4" s="102"/>
      <c r="I4" s="102"/>
      <c r="J4" s="102"/>
      <c r="K4" s="103"/>
      <c r="L4" s="104" t="s">
        <v>4</v>
      </c>
      <c r="M4" s="104" t="s">
        <v>5</v>
      </c>
      <c r="N4" s="93" t="s">
        <v>6</v>
      </c>
      <c r="O4" s="106" t="s">
        <v>7</v>
      </c>
      <c r="P4" s="95" t="s">
        <v>8</v>
      </c>
      <c r="Q4" s="108" t="s">
        <v>306</v>
      </c>
      <c r="R4" s="110" t="s">
        <v>298</v>
      </c>
      <c r="S4" s="85" t="s">
        <v>307</v>
      </c>
    </row>
    <row r="5" spans="2:19" ht="49.5" customHeight="1" thickBot="1" x14ac:dyDescent="0.35">
      <c r="B5" s="1"/>
      <c r="C5" s="96"/>
      <c r="D5" s="35" t="s">
        <v>9</v>
      </c>
      <c r="E5" s="36" t="s">
        <v>10</v>
      </c>
      <c r="F5" s="100"/>
      <c r="G5" s="37" t="s">
        <v>11</v>
      </c>
      <c r="H5" s="38" t="s">
        <v>12</v>
      </c>
      <c r="I5" s="38" t="s">
        <v>13</v>
      </c>
      <c r="J5" s="38" t="s">
        <v>14</v>
      </c>
      <c r="K5" s="36" t="s">
        <v>15</v>
      </c>
      <c r="L5" s="105"/>
      <c r="M5" s="105"/>
      <c r="N5" s="94"/>
      <c r="O5" s="107"/>
      <c r="P5" s="96"/>
      <c r="Q5" s="109"/>
      <c r="R5" s="111"/>
      <c r="S5" s="86"/>
    </row>
    <row r="6" spans="2:19" ht="30.6" x14ac:dyDescent="0.3">
      <c r="B6" s="2"/>
      <c r="C6" s="3" t="s">
        <v>16</v>
      </c>
      <c r="D6" s="31" t="s">
        <v>17</v>
      </c>
      <c r="E6" s="32">
        <v>7743128020</v>
      </c>
      <c r="F6" s="32" t="s">
        <v>18</v>
      </c>
      <c r="G6" s="4" t="s">
        <v>19</v>
      </c>
      <c r="H6" s="32" t="s">
        <v>20</v>
      </c>
      <c r="I6" s="32"/>
      <c r="J6" s="32" t="s">
        <v>21</v>
      </c>
      <c r="K6" s="32" t="s">
        <v>22</v>
      </c>
      <c r="L6" s="47" t="s">
        <v>23</v>
      </c>
      <c r="M6" s="56" t="s">
        <v>24</v>
      </c>
      <c r="N6" s="48" t="s">
        <v>25</v>
      </c>
      <c r="O6" s="32">
        <v>4</v>
      </c>
      <c r="P6" s="3">
        <f>O6*12</f>
        <v>48</v>
      </c>
      <c r="Q6" s="33">
        <f>O6*24</f>
        <v>96</v>
      </c>
      <c r="R6" s="3">
        <v>2525</v>
      </c>
      <c r="S6" s="34">
        <f>R6*2</f>
        <v>5050</v>
      </c>
    </row>
    <row r="7" spans="2:19" ht="30.6" x14ac:dyDescent="0.3">
      <c r="B7" s="2"/>
      <c r="C7" s="3" t="s">
        <v>26</v>
      </c>
      <c r="D7" s="4" t="s">
        <v>17</v>
      </c>
      <c r="E7" s="5">
        <v>7743128020</v>
      </c>
      <c r="F7" s="5" t="s">
        <v>18</v>
      </c>
      <c r="G7" s="4" t="s">
        <v>19</v>
      </c>
      <c r="H7" s="5" t="s">
        <v>107</v>
      </c>
      <c r="I7" s="5"/>
      <c r="J7" s="5" t="s">
        <v>21</v>
      </c>
      <c r="K7" s="5" t="s">
        <v>22</v>
      </c>
      <c r="L7" s="49" t="s">
        <v>28</v>
      </c>
      <c r="M7" s="57" t="s">
        <v>29</v>
      </c>
      <c r="N7" s="50" t="s">
        <v>25</v>
      </c>
      <c r="O7" s="5">
        <v>4</v>
      </c>
      <c r="P7" s="3">
        <f t="shared" ref="P7:P58" si="0">O7*12</f>
        <v>48</v>
      </c>
      <c r="Q7" s="33">
        <f t="shared" ref="Q7:Q65" si="1">O7*24</f>
        <v>96</v>
      </c>
      <c r="R7" s="6">
        <v>120</v>
      </c>
      <c r="S7" s="34">
        <f t="shared" ref="S7:S65" si="2">R7*2</f>
        <v>240</v>
      </c>
    </row>
    <row r="8" spans="2:19" ht="30.6" x14ac:dyDescent="0.3">
      <c r="B8" s="2"/>
      <c r="C8" s="3" t="s">
        <v>30</v>
      </c>
      <c r="D8" s="4" t="s">
        <v>17</v>
      </c>
      <c r="E8" s="5">
        <v>7743128020</v>
      </c>
      <c r="F8" s="5" t="s">
        <v>18</v>
      </c>
      <c r="G8" s="4" t="s">
        <v>19</v>
      </c>
      <c r="H8" s="5" t="s">
        <v>31</v>
      </c>
      <c r="I8" s="5"/>
      <c r="J8" s="5" t="s">
        <v>32</v>
      </c>
      <c r="K8" s="5" t="s">
        <v>33</v>
      </c>
      <c r="L8" s="49" t="s">
        <v>34</v>
      </c>
      <c r="M8" s="57" t="s">
        <v>35</v>
      </c>
      <c r="N8" s="50" t="s">
        <v>25</v>
      </c>
      <c r="O8" s="5">
        <v>16.5</v>
      </c>
      <c r="P8" s="3">
        <f t="shared" si="0"/>
        <v>198</v>
      </c>
      <c r="Q8" s="33">
        <f t="shared" si="1"/>
        <v>396</v>
      </c>
      <c r="R8" s="6">
        <v>2368</v>
      </c>
      <c r="S8" s="34">
        <f t="shared" si="2"/>
        <v>4736</v>
      </c>
    </row>
    <row r="9" spans="2:19" ht="30.6" x14ac:dyDescent="0.3">
      <c r="B9" s="2"/>
      <c r="C9" s="3" t="s">
        <v>36</v>
      </c>
      <c r="D9" s="4" t="s">
        <v>17</v>
      </c>
      <c r="E9" s="5">
        <v>7743128020</v>
      </c>
      <c r="F9" s="5" t="s">
        <v>18</v>
      </c>
      <c r="G9" s="4" t="s">
        <v>37</v>
      </c>
      <c r="H9" s="5" t="s">
        <v>142</v>
      </c>
      <c r="I9" s="5">
        <v>57</v>
      </c>
      <c r="J9" s="5" t="s">
        <v>32</v>
      </c>
      <c r="K9" s="5" t="s">
        <v>33</v>
      </c>
      <c r="L9" s="49" t="s">
        <v>38</v>
      </c>
      <c r="M9" s="57" t="s">
        <v>39</v>
      </c>
      <c r="N9" s="50" t="s">
        <v>25</v>
      </c>
      <c r="O9" s="5">
        <v>10.5</v>
      </c>
      <c r="P9" s="3">
        <f t="shared" si="0"/>
        <v>126</v>
      </c>
      <c r="Q9" s="33">
        <f t="shared" si="1"/>
        <v>252</v>
      </c>
      <c r="R9" s="6">
        <v>6465</v>
      </c>
      <c r="S9" s="34">
        <f t="shared" si="2"/>
        <v>12930</v>
      </c>
    </row>
    <row r="10" spans="2:19" ht="30.6" x14ac:dyDescent="0.3">
      <c r="B10" s="2"/>
      <c r="C10" s="3" t="s">
        <v>40</v>
      </c>
      <c r="D10" s="4" t="s">
        <v>17</v>
      </c>
      <c r="E10" s="5">
        <v>7743128020</v>
      </c>
      <c r="F10" s="5" t="s">
        <v>18</v>
      </c>
      <c r="G10" s="4" t="s">
        <v>19</v>
      </c>
      <c r="H10" s="5" t="s">
        <v>41</v>
      </c>
      <c r="I10" s="7" t="s">
        <v>42</v>
      </c>
      <c r="J10" s="5" t="s">
        <v>32</v>
      </c>
      <c r="K10" s="5" t="s">
        <v>33</v>
      </c>
      <c r="L10" s="49" t="s">
        <v>43</v>
      </c>
      <c r="M10" s="57" t="s">
        <v>44</v>
      </c>
      <c r="N10" s="50" t="s">
        <v>25</v>
      </c>
      <c r="O10" s="5">
        <v>10</v>
      </c>
      <c r="P10" s="3">
        <f t="shared" si="0"/>
        <v>120</v>
      </c>
      <c r="Q10" s="33">
        <f t="shared" si="1"/>
        <v>240</v>
      </c>
      <c r="R10" s="6">
        <v>5150</v>
      </c>
      <c r="S10" s="34">
        <f t="shared" si="2"/>
        <v>10300</v>
      </c>
    </row>
    <row r="11" spans="2:19" ht="30.6" x14ac:dyDescent="0.3">
      <c r="B11" s="2"/>
      <c r="C11" s="3" t="s">
        <v>45</v>
      </c>
      <c r="D11" s="4" t="s">
        <v>17</v>
      </c>
      <c r="E11" s="5">
        <v>7743128020</v>
      </c>
      <c r="F11" s="5" t="s">
        <v>18</v>
      </c>
      <c r="G11" s="4" t="s">
        <v>46</v>
      </c>
      <c r="H11" s="4" t="s">
        <v>47</v>
      </c>
      <c r="I11" s="5" t="s">
        <v>48</v>
      </c>
      <c r="J11" s="5" t="s">
        <v>32</v>
      </c>
      <c r="K11" s="5" t="s">
        <v>33</v>
      </c>
      <c r="L11" s="49" t="s">
        <v>49</v>
      </c>
      <c r="M11" s="57" t="s">
        <v>50</v>
      </c>
      <c r="N11" s="50" t="s">
        <v>25</v>
      </c>
      <c r="O11" s="5">
        <v>6.5</v>
      </c>
      <c r="P11" s="3">
        <f t="shared" si="0"/>
        <v>78</v>
      </c>
      <c r="Q11" s="33">
        <f t="shared" si="1"/>
        <v>156</v>
      </c>
      <c r="R11" s="6">
        <v>3082</v>
      </c>
      <c r="S11" s="34">
        <f t="shared" si="2"/>
        <v>6164</v>
      </c>
    </row>
    <row r="12" spans="2:19" ht="30.6" x14ac:dyDescent="0.3">
      <c r="B12" s="2"/>
      <c r="C12" s="3" t="s">
        <v>51</v>
      </c>
      <c r="D12" s="4" t="s">
        <v>17</v>
      </c>
      <c r="E12" s="5">
        <v>7743128020</v>
      </c>
      <c r="F12" s="5" t="s">
        <v>18</v>
      </c>
      <c r="G12" s="4" t="s">
        <v>19</v>
      </c>
      <c r="H12" s="5" t="s">
        <v>52</v>
      </c>
      <c r="I12" s="5" t="s">
        <v>53</v>
      </c>
      <c r="J12" s="5" t="s">
        <v>21</v>
      </c>
      <c r="K12" s="5" t="s">
        <v>22</v>
      </c>
      <c r="L12" s="49" t="s">
        <v>54</v>
      </c>
      <c r="M12" s="57" t="s">
        <v>55</v>
      </c>
      <c r="N12" s="50" t="s">
        <v>25</v>
      </c>
      <c r="O12" s="5">
        <v>3.5</v>
      </c>
      <c r="P12" s="3">
        <f t="shared" si="0"/>
        <v>42</v>
      </c>
      <c r="Q12" s="33">
        <f t="shared" si="1"/>
        <v>84</v>
      </c>
      <c r="R12" s="6">
        <v>115</v>
      </c>
      <c r="S12" s="34">
        <f t="shared" si="2"/>
        <v>230</v>
      </c>
    </row>
    <row r="13" spans="2:19" ht="30.6" x14ac:dyDescent="0.3">
      <c r="B13" s="2"/>
      <c r="C13" s="3" t="s">
        <v>56</v>
      </c>
      <c r="D13" s="4" t="s">
        <v>17</v>
      </c>
      <c r="E13" s="5">
        <v>7743128020</v>
      </c>
      <c r="F13" s="5" t="s">
        <v>18</v>
      </c>
      <c r="G13" s="4" t="s">
        <v>57</v>
      </c>
      <c r="H13" s="5" t="s">
        <v>58</v>
      </c>
      <c r="I13" s="5">
        <v>32</v>
      </c>
      <c r="J13" s="5" t="s">
        <v>21</v>
      </c>
      <c r="K13" s="5" t="s">
        <v>22</v>
      </c>
      <c r="L13" s="49" t="s">
        <v>59</v>
      </c>
      <c r="M13" s="57" t="s">
        <v>60</v>
      </c>
      <c r="N13" s="50" t="s">
        <v>25</v>
      </c>
      <c r="O13" s="5">
        <v>16.5</v>
      </c>
      <c r="P13" s="3">
        <f t="shared" si="0"/>
        <v>198</v>
      </c>
      <c r="Q13" s="33">
        <f t="shared" si="1"/>
        <v>396</v>
      </c>
      <c r="R13" s="6">
        <v>38225</v>
      </c>
      <c r="S13" s="34">
        <f t="shared" si="2"/>
        <v>76450</v>
      </c>
    </row>
    <row r="14" spans="2:19" ht="30.6" x14ac:dyDescent="0.3">
      <c r="B14" s="2"/>
      <c r="C14" s="3" t="s">
        <v>61</v>
      </c>
      <c r="D14" s="4" t="s">
        <v>17</v>
      </c>
      <c r="E14" s="5">
        <v>7743128020</v>
      </c>
      <c r="F14" s="5" t="s">
        <v>18</v>
      </c>
      <c r="G14" s="4" t="s">
        <v>19</v>
      </c>
      <c r="H14" s="5" t="s">
        <v>62</v>
      </c>
      <c r="I14" s="5"/>
      <c r="J14" s="5" t="s">
        <v>21</v>
      </c>
      <c r="K14" s="5" t="s">
        <v>22</v>
      </c>
      <c r="L14" s="49" t="s">
        <v>63</v>
      </c>
      <c r="M14" s="57" t="s">
        <v>64</v>
      </c>
      <c r="N14" s="50" t="s">
        <v>25</v>
      </c>
      <c r="O14" s="5">
        <v>10.5</v>
      </c>
      <c r="P14" s="3">
        <f t="shared" si="0"/>
        <v>126</v>
      </c>
      <c r="Q14" s="33">
        <f t="shared" si="1"/>
        <v>252</v>
      </c>
      <c r="R14" s="6">
        <v>4502</v>
      </c>
      <c r="S14" s="34">
        <f t="shared" si="2"/>
        <v>9004</v>
      </c>
    </row>
    <row r="15" spans="2:19" ht="30.6" x14ac:dyDescent="0.3">
      <c r="B15" s="2"/>
      <c r="C15" s="3" t="s">
        <v>65</v>
      </c>
      <c r="D15" s="4" t="s">
        <v>17</v>
      </c>
      <c r="E15" s="5">
        <v>7743128020</v>
      </c>
      <c r="F15" s="5" t="s">
        <v>18</v>
      </c>
      <c r="G15" s="4" t="s">
        <v>66</v>
      </c>
      <c r="H15" s="5" t="s">
        <v>67</v>
      </c>
      <c r="I15" s="5" t="s">
        <v>68</v>
      </c>
      <c r="J15" s="5" t="s">
        <v>32</v>
      </c>
      <c r="K15" s="5" t="s">
        <v>33</v>
      </c>
      <c r="L15" s="49" t="s">
        <v>69</v>
      </c>
      <c r="M15" s="57" t="s">
        <v>70</v>
      </c>
      <c r="N15" s="50" t="s">
        <v>71</v>
      </c>
      <c r="O15" s="5">
        <v>3.5</v>
      </c>
      <c r="P15" s="3">
        <f t="shared" si="0"/>
        <v>42</v>
      </c>
      <c r="Q15" s="33">
        <f t="shared" si="1"/>
        <v>84</v>
      </c>
      <c r="R15" s="6">
        <v>2784</v>
      </c>
      <c r="S15" s="34">
        <f t="shared" si="2"/>
        <v>5568</v>
      </c>
    </row>
    <row r="16" spans="2:19" ht="30.6" x14ac:dyDescent="0.3">
      <c r="B16" s="2"/>
      <c r="C16" s="3" t="s">
        <v>72</v>
      </c>
      <c r="D16" s="4" t="s">
        <v>17</v>
      </c>
      <c r="E16" s="5">
        <v>7743128020</v>
      </c>
      <c r="F16" s="5" t="s">
        <v>18</v>
      </c>
      <c r="G16" s="4" t="s">
        <v>19</v>
      </c>
      <c r="H16" s="5" t="s">
        <v>73</v>
      </c>
      <c r="I16" s="39">
        <v>41</v>
      </c>
      <c r="J16" s="5" t="s">
        <v>21</v>
      </c>
      <c r="K16" s="5" t="s">
        <v>22</v>
      </c>
      <c r="L16" s="49" t="s">
        <v>74</v>
      </c>
      <c r="M16" s="57" t="s">
        <v>75</v>
      </c>
      <c r="N16" s="50" t="s">
        <v>25</v>
      </c>
      <c r="O16" s="5">
        <v>10.5</v>
      </c>
      <c r="P16" s="3">
        <f t="shared" si="0"/>
        <v>126</v>
      </c>
      <c r="Q16" s="33">
        <f t="shared" si="1"/>
        <v>252</v>
      </c>
      <c r="R16" s="6">
        <v>4800</v>
      </c>
      <c r="S16" s="34">
        <f t="shared" si="2"/>
        <v>9600</v>
      </c>
    </row>
    <row r="17" spans="2:19" ht="30.6" x14ac:dyDescent="0.3">
      <c r="B17" s="2"/>
      <c r="C17" s="3" t="s">
        <v>76</v>
      </c>
      <c r="D17" s="4" t="s">
        <v>17</v>
      </c>
      <c r="E17" s="5">
        <v>7743128020</v>
      </c>
      <c r="F17" s="5" t="s">
        <v>18</v>
      </c>
      <c r="G17" s="4" t="s">
        <v>77</v>
      </c>
      <c r="H17" s="4" t="s">
        <v>78</v>
      </c>
      <c r="I17" s="5"/>
      <c r="J17" s="5" t="s">
        <v>21</v>
      </c>
      <c r="K17" s="5" t="s">
        <v>22</v>
      </c>
      <c r="L17" s="49" t="s">
        <v>79</v>
      </c>
      <c r="M17" s="57" t="s">
        <v>80</v>
      </c>
      <c r="N17" s="50" t="s">
        <v>25</v>
      </c>
      <c r="O17" s="5">
        <v>12</v>
      </c>
      <c r="P17" s="3">
        <f t="shared" si="0"/>
        <v>144</v>
      </c>
      <c r="Q17" s="33">
        <f t="shared" si="1"/>
        <v>288</v>
      </c>
      <c r="R17" s="6">
        <v>100</v>
      </c>
      <c r="S17" s="34">
        <f t="shared" si="2"/>
        <v>200</v>
      </c>
    </row>
    <row r="18" spans="2:19" ht="30.6" x14ac:dyDescent="0.3">
      <c r="B18" s="2"/>
      <c r="C18" s="3" t="s">
        <v>81</v>
      </c>
      <c r="D18" s="4" t="s">
        <v>17</v>
      </c>
      <c r="E18" s="5">
        <v>7743128020</v>
      </c>
      <c r="F18" s="5" t="s">
        <v>18</v>
      </c>
      <c r="G18" s="4" t="s">
        <v>82</v>
      </c>
      <c r="H18" s="5" t="s">
        <v>83</v>
      </c>
      <c r="I18" s="5"/>
      <c r="J18" s="5" t="s">
        <v>32</v>
      </c>
      <c r="K18" s="5" t="s">
        <v>33</v>
      </c>
      <c r="L18" s="49" t="s">
        <v>84</v>
      </c>
      <c r="M18" s="57" t="s">
        <v>85</v>
      </c>
      <c r="N18" s="50" t="s">
        <v>25</v>
      </c>
      <c r="O18" s="5">
        <v>40</v>
      </c>
      <c r="P18" s="3">
        <f t="shared" si="0"/>
        <v>480</v>
      </c>
      <c r="Q18" s="33">
        <f t="shared" si="1"/>
        <v>960</v>
      </c>
      <c r="R18" s="6">
        <v>166095</v>
      </c>
      <c r="S18" s="34">
        <f t="shared" si="2"/>
        <v>332190</v>
      </c>
    </row>
    <row r="19" spans="2:19" ht="30.6" x14ac:dyDescent="0.3">
      <c r="B19" s="2"/>
      <c r="C19" s="3" t="s">
        <v>86</v>
      </c>
      <c r="D19" s="4" t="s">
        <v>17</v>
      </c>
      <c r="E19" s="5">
        <v>7743128020</v>
      </c>
      <c r="F19" s="5" t="s">
        <v>18</v>
      </c>
      <c r="G19" s="4" t="s">
        <v>87</v>
      </c>
      <c r="H19" s="4" t="s">
        <v>88</v>
      </c>
      <c r="I19" s="5"/>
      <c r="J19" s="5" t="s">
        <v>21</v>
      </c>
      <c r="K19" s="5" t="s">
        <v>22</v>
      </c>
      <c r="L19" s="49" t="s">
        <v>89</v>
      </c>
      <c r="M19" s="57" t="s">
        <v>90</v>
      </c>
      <c r="N19" s="50" t="s">
        <v>25</v>
      </c>
      <c r="O19" s="5">
        <v>40</v>
      </c>
      <c r="P19" s="3">
        <f t="shared" si="0"/>
        <v>480</v>
      </c>
      <c r="Q19" s="33">
        <f t="shared" si="1"/>
        <v>960</v>
      </c>
      <c r="R19" s="5">
        <v>139300</v>
      </c>
      <c r="S19" s="34">
        <f t="shared" si="2"/>
        <v>278600</v>
      </c>
    </row>
    <row r="20" spans="2:19" ht="30.6" x14ac:dyDescent="0.3">
      <c r="B20" s="2"/>
      <c r="C20" s="3" t="s">
        <v>91</v>
      </c>
      <c r="D20" s="4" t="s">
        <v>17</v>
      </c>
      <c r="E20" s="5">
        <v>7743128020</v>
      </c>
      <c r="F20" s="5" t="s">
        <v>18</v>
      </c>
      <c r="G20" s="4" t="s">
        <v>92</v>
      </c>
      <c r="H20" s="5" t="s">
        <v>93</v>
      </c>
      <c r="I20" s="5"/>
      <c r="J20" s="5" t="s">
        <v>21</v>
      </c>
      <c r="K20" s="5" t="s">
        <v>22</v>
      </c>
      <c r="L20" s="49" t="s">
        <v>94</v>
      </c>
      <c r="M20" s="57" t="s">
        <v>95</v>
      </c>
      <c r="N20" s="50" t="s">
        <v>25</v>
      </c>
      <c r="O20" s="5">
        <v>30</v>
      </c>
      <c r="P20" s="3">
        <f t="shared" si="0"/>
        <v>360</v>
      </c>
      <c r="Q20" s="33">
        <f t="shared" si="1"/>
        <v>720</v>
      </c>
      <c r="R20" s="5">
        <v>105213</v>
      </c>
      <c r="S20" s="34">
        <f t="shared" si="2"/>
        <v>210426</v>
      </c>
    </row>
    <row r="21" spans="2:19" ht="30.6" x14ac:dyDescent="0.3">
      <c r="B21" s="2"/>
      <c r="C21" s="3" t="s">
        <v>96</v>
      </c>
      <c r="D21" s="4" t="s">
        <v>17</v>
      </c>
      <c r="E21" s="5">
        <v>7743128020</v>
      </c>
      <c r="F21" s="5" t="s">
        <v>18</v>
      </c>
      <c r="G21" s="4" t="s">
        <v>97</v>
      </c>
      <c r="H21" s="5" t="s">
        <v>98</v>
      </c>
      <c r="I21" s="5"/>
      <c r="J21" s="5" t="s">
        <v>21</v>
      </c>
      <c r="K21" s="5" t="s">
        <v>22</v>
      </c>
      <c r="L21" s="49" t="s">
        <v>99</v>
      </c>
      <c r="M21" s="57" t="s">
        <v>100</v>
      </c>
      <c r="N21" s="50" t="s">
        <v>25</v>
      </c>
      <c r="O21" s="5">
        <v>10.5</v>
      </c>
      <c r="P21" s="3">
        <f t="shared" si="0"/>
        <v>126</v>
      </c>
      <c r="Q21" s="33">
        <f t="shared" si="1"/>
        <v>252</v>
      </c>
      <c r="R21" s="5">
        <v>7548</v>
      </c>
      <c r="S21" s="34">
        <f t="shared" si="2"/>
        <v>15096</v>
      </c>
    </row>
    <row r="22" spans="2:19" ht="30.6" x14ac:dyDescent="0.3">
      <c r="B22" s="2"/>
      <c r="C22" s="3" t="s">
        <v>101</v>
      </c>
      <c r="D22" s="4" t="s">
        <v>17</v>
      </c>
      <c r="E22" s="5">
        <v>7743128020</v>
      </c>
      <c r="F22" s="5" t="s">
        <v>18</v>
      </c>
      <c r="G22" s="4" t="s">
        <v>77</v>
      </c>
      <c r="H22" s="5" t="s">
        <v>102</v>
      </c>
      <c r="I22" s="5"/>
      <c r="J22" s="5" t="s">
        <v>21</v>
      </c>
      <c r="K22" s="5" t="s">
        <v>22</v>
      </c>
      <c r="L22" s="49" t="s">
        <v>103</v>
      </c>
      <c r="M22" s="57" t="s">
        <v>104</v>
      </c>
      <c r="N22" s="50" t="s">
        <v>25</v>
      </c>
      <c r="O22" s="5">
        <v>12.5</v>
      </c>
      <c r="P22" s="3">
        <f t="shared" si="0"/>
        <v>150</v>
      </c>
      <c r="Q22" s="33">
        <f t="shared" si="1"/>
        <v>300</v>
      </c>
      <c r="R22" s="5">
        <v>135</v>
      </c>
      <c r="S22" s="34">
        <f t="shared" si="2"/>
        <v>270</v>
      </c>
    </row>
    <row r="23" spans="2:19" ht="30.6" x14ac:dyDescent="0.3">
      <c r="B23" s="2"/>
      <c r="C23" s="3" t="s">
        <v>105</v>
      </c>
      <c r="D23" s="4" t="s">
        <v>17</v>
      </c>
      <c r="E23" s="5">
        <v>7743128020</v>
      </c>
      <c r="F23" s="5" t="s">
        <v>18</v>
      </c>
      <c r="G23" s="4" t="s">
        <v>106</v>
      </c>
      <c r="H23" s="5" t="s">
        <v>107</v>
      </c>
      <c r="I23" s="5"/>
      <c r="J23" s="5" t="s">
        <v>21</v>
      </c>
      <c r="K23" s="5" t="s">
        <v>22</v>
      </c>
      <c r="L23" s="49" t="s">
        <v>108</v>
      </c>
      <c r="M23" s="57" t="s">
        <v>109</v>
      </c>
      <c r="N23" s="50" t="s">
        <v>25</v>
      </c>
      <c r="O23" s="5">
        <v>25.5</v>
      </c>
      <c r="P23" s="3">
        <f t="shared" si="0"/>
        <v>306</v>
      </c>
      <c r="Q23" s="33">
        <f t="shared" si="1"/>
        <v>612</v>
      </c>
      <c r="R23" s="5">
        <v>60520</v>
      </c>
      <c r="S23" s="34">
        <f t="shared" si="2"/>
        <v>121040</v>
      </c>
    </row>
    <row r="24" spans="2:19" ht="30.6" x14ac:dyDescent="0.3">
      <c r="B24" s="2"/>
      <c r="C24" s="3" t="s">
        <v>110</v>
      </c>
      <c r="D24" s="4" t="s">
        <v>17</v>
      </c>
      <c r="E24" s="5">
        <v>7743128020</v>
      </c>
      <c r="F24" s="5" t="s">
        <v>18</v>
      </c>
      <c r="G24" s="4" t="s">
        <v>19</v>
      </c>
      <c r="H24" s="5" t="s">
        <v>111</v>
      </c>
      <c r="I24" s="5"/>
      <c r="J24" s="5" t="s">
        <v>21</v>
      </c>
      <c r="K24" s="5" t="s">
        <v>22</v>
      </c>
      <c r="L24" s="49" t="s">
        <v>112</v>
      </c>
      <c r="M24" s="57" t="s">
        <v>113</v>
      </c>
      <c r="N24" s="50" t="s">
        <v>25</v>
      </c>
      <c r="O24" s="5">
        <v>6.5</v>
      </c>
      <c r="P24" s="3">
        <f t="shared" si="0"/>
        <v>78</v>
      </c>
      <c r="Q24" s="33">
        <f t="shared" si="1"/>
        <v>156</v>
      </c>
      <c r="R24" s="5">
        <v>100</v>
      </c>
      <c r="S24" s="34">
        <f t="shared" si="2"/>
        <v>200</v>
      </c>
    </row>
    <row r="25" spans="2:19" ht="30.6" x14ac:dyDescent="0.3">
      <c r="B25" s="2"/>
      <c r="C25" s="3" t="s">
        <v>114</v>
      </c>
      <c r="D25" s="4" t="s">
        <v>17</v>
      </c>
      <c r="E25" s="5">
        <v>7743128020</v>
      </c>
      <c r="F25" s="5" t="s">
        <v>18</v>
      </c>
      <c r="G25" s="4" t="s">
        <v>115</v>
      </c>
      <c r="H25" s="5" t="s">
        <v>83</v>
      </c>
      <c r="I25" s="5"/>
      <c r="J25" s="5" t="s">
        <v>32</v>
      </c>
      <c r="K25" s="5" t="s">
        <v>33</v>
      </c>
      <c r="L25" s="49" t="s">
        <v>116</v>
      </c>
      <c r="M25" s="57" t="s">
        <v>117</v>
      </c>
      <c r="N25" s="50" t="s">
        <v>25</v>
      </c>
      <c r="O25" s="5">
        <v>6.5</v>
      </c>
      <c r="P25" s="3">
        <f t="shared" si="0"/>
        <v>78</v>
      </c>
      <c r="Q25" s="33">
        <f t="shared" si="1"/>
        <v>156</v>
      </c>
      <c r="R25" s="5">
        <v>6263</v>
      </c>
      <c r="S25" s="34">
        <f t="shared" si="2"/>
        <v>12526</v>
      </c>
    </row>
    <row r="26" spans="2:19" ht="30.6" x14ac:dyDescent="0.3">
      <c r="B26" s="2"/>
      <c r="C26" s="3" t="s">
        <v>118</v>
      </c>
      <c r="D26" s="4" t="s">
        <v>17</v>
      </c>
      <c r="E26" s="5">
        <v>7743128020</v>
      </c>
      <c r="F26" s="5" t="s">
        <v>18</v>
      </c>
      <c r="G26" s="4" t="s">
        <v>119</v>
      </c>
      <c r="H26" s="5" t="s">
        <v>93</v>
      </c>
      <c r="I26" s="5"/>
      <c r="J26" s="5" t="s">
        <v>21</v>
      </c>
      <c r="K26" s="5" t="s">
        <v>22</v>
      </c>
      <c r="L26" s="49" t="s">
        <v>120</v>
      </c>
      <c r="M26" s="57" t="s">
        <v>121</v>
      </c>
      <c r="N26" s="50" t="s">
        <v>25</v>
      </c>
      <c r="O26" s="5">
        <v>12</v>
      </c>
      <c r="P26" s="3">
        <f t="shared" si="0"/>
        <v>144</v>
      </c>
      <c r="Q26" s="33">
        <f t="shared" si="1"/>
        <v>288</v>
      </c>
      <c r="R26" s="5">
        <v>1939</v>
      </c>
      <c r="S26" s="34">
        <f t="shared" si="2"/>
        <v>3878</v>
      </c>
    </row>
    <row r="27" spans="2:19" ht="30.6" x14ac:dyDescent="0.3">
      <c r="B27" s="2"/>
      <c r="C27" s="3" t="s">
        <v>122</v>
      </c>
      <c r="D27" s="4" t="s">
        <v>17</v>
      </c>
      <c r="E27" s="5">
        <v>7743128020</v>
      </c>
      <c r="F27" s="5" t="s">
        <v>18</v>
      </c>
      <c r="G27" s="4" t="s">
        <v>123</v>
      </c>
      <c r="H27" s="5" t="s">
        <v>73</v>
      </c>
      <c r="I27" s="5">
        <v>4</v>
      </c>
      <c r="J27" s="5" t="s">
        <v>21</v>
      </c>
      <c r="K27" s="5" t="s">
        <v>22</v>
      </c>
      <c r="L27" s="49" t="s">
        <v>124</v>
      </c>
      <c r="M27" s="57" t="s">
        <v>125</v>
      </c>
      <c r="N27" s="50" t="s">
        <v>25</v>
      </c>
      <c r="O27" s="5">
        <v>6.5</v>
      </c>
      <c r="P27" s="3">
        <f t="shared" si="0"/>
        <v>78</v>
      </c>
      <c r="Q27" s="33">
        <f t="shared" si="1"/>
        <v>156</v>
      </c>
      <c r="R27" s="5">
        <v>3263</v>
      </c>
      <c r="S27" s="34">
        <f t="shared" si="2"/>
        <v>6526</v>
      </c>
    </row>
    <row r="28" spans="2:19" ht="30.6" x14ac:dyDescent="0.3">
      <c r="B28" s="2"/>
      <c r="C28" s="3" t="s">
        <v>126</v>
      </c>
      <c r="D28" s="4" t="s">
        <v>17</v>
      </c>
      <c r="E28" s="5">
        <v>7743128020</v>
      </c>
      <c r="F28" s="5" t="s">
        <v>18</v>
      </c>
      <c r="G28" s="4" t="s">
        <v>127</v>
      </c>
      <c r="H28" s="5" t="s">
        <v>58</v>
      </c>
      <c r="I28" s="5"/>
      <c r="J28" s="5" t="s">
        <v>32</v>
      </c>
      <c r="K28" s="5" t="s">
        <v>33</v>
      </c>
      <c r="L28" s="49" t="s">
        <v>128</v>
      </c>
      <c r="M28" s="57" t="s">
        <v>129</v>
      </c>
      <c r="N28" s="50" t="s">
        <v>25</v>
      </c>
      <c r="O28" s="5">
        <v>16.5</v>
      </c>
      <c r="P28" s="3">
        <f t="shared" si="0"/>
        <v>198</v>
      </c>
      <c r="Q28" s="33">
        <f t="shared" si="1"/>
        <v>396</v>
      </c>
      <c r="R28" s="5">
        <v>8850</v>
      </c>
      <c r="S28" s="34">
        <f t="shared" si="2"/>
        <v>17700</v>
      </c>
    </row>
    <row r="29" spans="2:19" ht="30.6" x14ac:dyDescent="0.3">
      <c r="B29" s="2"/>
      <c r="C29" s="3" t="s">
        <v>130</v>
      </c>
      <c r="D29" s="4" t="s">
        <v>17</v>
      </c>
      <c r="E29" s="5">
        <v>7743128020</v>
      </c>
      <c r="F29" s="5" t="s">
        <v>18</v>
      </c>
      <c r="G29" s="4" t="s">
        <v>19</v>
      </c>
      <c r="H29" s="5" t="s">
        <v>131</v>
      </c>
      <c r="I29" s="5"/>
      <c r="J29" s="5" t="s">
        <v>32</v>
      </c>
      <c r="K29" s="5" t="s">
        <v>33</v>
      </c>
      <c r="L29" s="49" t="s">
        <v>132</v>
      </c>
      <c r="M29" s="57" t="s">
        <v>133</v>
      </c>
      <c r="N29" s="50" t="s">
        <v>25</v>
      </c>
      <c r="O29" s="5">
        <v>6.5</v>
      </c>
      <c r="P29" s="3">
        <f t="shared" si="0"/>
        <v>78</v>
      </c>
      <c r="Q29" s="33">
        <f t="shared" si="1"/>
        <v>156</v>
      </c>
      <c r="R29" s="5">
        <v>215</v>
      </c>
      <c r="S29" s="34">
        <f t="shared" si="2"/>
        <v>430</v>
      </c>
    </row>
    <row r="30" spans="2:19" ht="30.6" x14ac:dyDescent="0.3">
      <c r="B30" s="2"/>
      <c r="C30" s="3" t="s">
        <v>134</v>
      </c>
      <c r="D30" s="4" t="s">
        <v>17</v>
      </c>
      <c r="E30" s="5">
        <v>7743128020</v>
      </c>
      <c r="F30" s="5" t="s">
        <v>18</v>
      </c>
      <c r="G30" s="4" t="s">
        <v>135</v>
      </c>
      <c r="H30" s="5" t="s">
        <v>136</v>
      </c>
      <c r="I30" s="5"/>
      <c r="J30" s="5" t="s">
        <v>21</v>
      </c>
      <c r="K30" s="5" t="s">
        <v>22</v>
      </c>
      <c r="L30" s="49" t="s">
        <v>137</v>
      </c>
      <c r="M30" s="57" t="s">
        <v>138</v>
      </c>
      <c r="N30" s="50" t="s">
        <v>139</v>
      </c>
      <c r="O30" s="5">
        <v>12.5</v>
      </c>
      <c r="P30" s="3">
        <f t="shared" si="0"/>
        <v>150</v>
      </c>
      <c r="Q30" s="33">
        <f t="shared" si="1"/>
        <v>300</v>
      </c>
      <c r="R30" s="5">
        <v>1150</v>
      </c>
      <c r="S30" s="34">
        <f t="shared" si="2"/>
        <v>2300</v>
      </c>
    </row>
    <row r="31" spans="2:19" ht="30.6" x14ac:dyDescent="0.3">
      <c r="B31" s="2"/>
      <c r="C31" s="3" t="s">
        <v>140</v>
      </c>
      <c r="D31" s="4" t="s">
        <v>17</v>
      </c>
      <c r="E31" s="5">
        <v>7743128020</v>
      </c>
      <c r="F31" s="5" t="s">
        <v>18</v>
      </c>
      <c r="G31" s="4" t="s">
        <v>144</v>
      </c>
      <c r="H31" s="5" t="s">
        <v>27</v>
      </c>
      <c r="I31" s="5">
        <v>1</v>
      </c>
      <c r="J31" s="5" t="s">
        <v>21</v>
      </c>
      <c r="K31" s="5" t="s">
        <v>22</v>
      </c>
      <c r="L31" s="49" t="s">
        <v>145</v>
      </c>
      <c r="M31" s="57" t="s">
        <v>146</v>
      </c>
      <c r="N31" s="50" t="s">
        <v>25</v>
      </c>
      <c r="O31" s="5">
        <v>10.5</v>
      </c>
      <c r="P31" s="3">
        <f t="shared" si="0"/>
        <v>126</v>
      </c>
      <c r="Q31" s="33">
        <f t="shared" si="1"/>
        <v>252</v>
      </c>
      <c r="R31" s="5">
        <v>526</v>
      </c>
      <c r="S31" s="34">
        <f t="shared" si="2"/>
        <v>1052</v>
      </c>
    </row>
    <row r="32" spans="2:19" ht="30.6" x14ac:dyDescent="0.3">
      <c r="B32" s="2"/>
      <c r="C32" s="3" t="s">
        <v>141</v>
      </c>
      <c r="D32" s="4" t="s">
        <v>17</v>
      </c>
      <c r="E32" s="5">
        <v>7743128020</v>
      </c>
      <c r="F32" s="5" t="s">
        <v>18</v>
      </c>
      <c r="G32" s="4" t="s">
        <v>97</v>
      </c>
      <c r="H32" s="5" t="s">
        <v>148</v>
      </c>
      <c r="I32" s="5" t="s">
        <v>149</v>
      </c>
      <c r="J32" s="5" t="s">
        <v>21</v>
      </c>
      <c r="K32" s="5" t="s">
        <v>22</v>
      </c>
      <c r="L32" s="49" t="s">
        <v>150</v>
      </c>
      <c r="M32" s="57" t="s">
        <v>151</v>
      </c>
      <c r="N32" s="50" t="s">
        <v>25</v>
      </c>
      <c r="O32" s="5">
        <v>6.5</v>
      </c>
      <c r="P32" s="3">
        <f t="shared" si="0"/>
        <v>78</v>
      </c>
      <c r="Q32" s="33">
        <f t="shared" si="1"/>
        <v>156</v>
      </c>
      <c r="R32" s="5">
        <v>1927</v>
      </c>
      <c r="S32" s="34">
        <f t="shared" si="2"/>
        <v>3854</v>
      </c>
    </row>
    <row r="33" spans="2:20" ht="30.6" x14ac:dyDescent="0.3">
      <c r="B33" s="2"/>
      <c r="C33" s="3" t="s">
        <v>143</v>
      </c>
      <c r="D33" s="4" t="s">
        <v>17</v>
      </c>
      <c r="E33" s="5">
        <v>7743128020</v>
      </c>
      <c r="F33" s="5" t="s">
        <v>18</v>
      </c>
      <c r="G33" s="4" t="s">
        <v>153</v>
      </c>
      <c r="H33" s="5" t="s">
        <v>142</v>
      </c>
      <c r="I33" s="5" t="s">
        <v>149</v>
      </c>
      <c r="J33" s="5" t="s">
        <v>32</v>
      </c>
      <c r="K33" s="5" t="s">
        <v>33</v>
      </c>
      <c r="L33" s="49" t="s">
        <v>154</v>
      </c>
      <c r="M33" s="57" t="s">
        <v>155</v>
      </c>
      <c r="N33" s="50" t="s">
        <v>25</v>
      </c>
      <c r="O33" s="5">
        <v>16.5</v>
      </c>
      <c r="P33" s="3">
        <f t="shared" si="0"/>
        <v>198</v>
      </c>
      <c r="Q33" s="33">
        <f t="shared" si="1"/>
        <v>396</v>
      </c>
      <c r="R33" s="5">
        <v>3774</v>
      </c>
      <c r="S33" s="34">
        <f t="shared" si="2"/>
        <v>7548</v>
      </c>
    </row>
    <row r="34" spans="2:20" ht="30.6" x14ac:dyDescent="0.3">
      <c r="B34" s="2"/>
      <c r="C34" s="3" t="s">
        <v>147</v>
      </c>
      <c r="D34" s="4" t="s">
        <v>17</v>
      </c>
      <c r="E34" s="5">
        <v>7743128020</v>
      </c>
      <c r="F34" s="5" t="s">
        <v>18</v>
      </c>
      <c r="G34" s="4" t="s">
        <v>19</v>
      </c>
      <c r="H34" s="5" t="s">
        <v>157</v>
      </c>
      <c r="I34" s="5" t="s">
        <v>158</v>
      </c>
      <c r="J34" s="5" t="s">
        <v>21</v>
      </c>
      <c r="K34" s="5" t="s">
        <v>22</v>
      </c>
      <c r="L34" s="49" t="s">
        <v>159</v>
      </c>
      <c r="M34" s="57" t="s">
        <v>160</v>
      </c>
      <c r="N34" s="50" t="s">
        <v>25</v>
      </c>
      <c r="O34" s="5">
        <v>0.5</v>
      </c>
      <c r="P34" s="3">
        <f t="shared" si="0"/>
        <v>6</v>
      </c>
      <c r="Q34" s="33">
        <f t="shared" si="1"/>
        <v>12</v>
      </c>
      <c r="R34" s="5">
        <v>485</v>
      </c>
      <c r="S34" s="34">
        <f t="shared" si="2"/>
        <v>970</v>
      </c>
    </row>
    <row r="35" spans="2:20" ht="30.6" x14ac:dyDescent="0.3">
      <c r="B35" s="2"/>
      <c r="C35" s="3" t="s">
        <v>152</v>
      </c>
      <c r="D35" s="4" t="s">
        <v>17</v>
      </c>
      <c r="E35" s="5">
        <v>7743128020</v>
      </c>
      <c r="F35" s="5" t="s">
        <v>18</v>
      </c>
      <c r="G35" s="4" t="s">
        <v>66</v>
      </c>
      <c r="H35" s="4" t="s">
        <v>162</v>
      </c>
      <c r="I35" s="5" t="s">
        <v>163</v>
      </c>
      <c r="J35" s="5" t="s">
        <v>21</v>
      </c>
      <c r="K35" s="5" t="s">
        <v>22</v>
      </c>
      <c r="L35" s="49" t="s">
        <v>164</v>
      </c>
      <c r="M35" s="57" t="s">
        <v>165</v>
      </c>
      <c r="N35" s="50" t="s">
        <v>166</v>
      </c>
      <c r="O35" s="5">
        <v>1.5</v>
      </c>
      <c r="P35" s="3">
        <f t="shared" si="0"/>
        <v>18</v>
      </c>
      <c r="Q35" s="33">
        <f t="shared" si="1"/>
        <v>36</v>
      </c>
      <c r="R35" s="5">
        <v>437</v>
      </c>
      <c r="S35" s="34">
        <f t="shared" si="2"/>
        <v>874</v>
      </c>
    </row>
    <row r="36" spans="2:20" ht="30.6" x14ac:dyDescent="0.3">
      <c r="B36" s="2"/>
      <c r="C36" s="3" t="s">
        <v>156</v>
      </c>
      <c r="D36" s="4" t="s">
        <v>17</v>
      </c>
      <c r="E36" s="5">
        <v>7743128020</v>
      </c>
      <c r="F36" s="5" t="s">
        <v>18</v>
      </c>
      <c r="G36" s="4" t="s">
        <v>168</v>
      </c>
      <c r="H36" s="4" t="s">
        <v>169</v>
      </c>
      <c r="I36" s="5"/>
      <c r="J36" s="5" t="s">
        <v>32</v>
      </c>
      <c r="K36" s="4" t="s">
        <v>170</v>
      </c>
      <c r="L36" s="49" t="s">
        <v>171</v>
      </c>
      <c r="M36" s="57" t="s">
        <v>172</v>
      </c>
      <c r="N36" s="50" t="s">
        <v>25</v>
      </c>
      <c r="O36" s="5">
        <v>20.5</v>
      </c>
      <c r="P36" s="3">
        <f t="shared" si="0"/>
        <v>246</v>
      </c>
      <c r="Q36" s="33">
        <f t="shared" si="1"/>
        <v>492</v>
      </c>
      <c r="R36" s="5">
        <v>8461</v>
      </c>
      <c r="S36" s="34">
        <f t="shared" si="2"/>
        <v>16922</v>
      </c>
    </row>
    <row r="37" spans="2:20" ht="30.6" x14ac:dyDescent="0.3">
      <c r="B37" s="2"/>
      <c r="C37" s="3" t="s">
        <v>161</v>
      </c>
      <c r="D37" s="4" t="s">
        <v>17</v>
      </c>
      <c r="E37" s="5">
        <v>7743128020</v>
      </c>
      <c r="F37" s="5" t="s">
        <v>18</v>
      </c>
      <c r="G37" s="4" t="s">
        <v>174</v>
      </c>
      <c r="H37" s="4" t="s">
        <v>175</v>
      </c>
      <c r="I37" s="5"/>
      <c r="J37" s="5" t="s">
        <v>32</v>
      </c>
      <c r="K37" s="5" t="s">
        <v>33</v>
      </c>
      <c r="L37" s="49" t="s">
        <v>176</v>
      </c>
      <c r="M37" s="57" t="s">
        <v>177</v>
      </c>
      <c r="N37" s="50" t="s">
        <v>25</v>
      </c>
      <c r="O37" s="5">
        <v>3</v>
      </c>
      <c r="P37" s="3">
        <f t="shared" si="0"/>
        <v>36</v>
      </c>
      <c r="Q37" s="33">
        <f t="shared" si="1"/>
        <v>72</v>
      </c>
      <c r="R37" s="5">
        <v>440</v>
      </c>
      <c r="S37" s="34">
        <f t="shared" si="2"/>
        <v>880</v>
      </c>
    </row>
    <row r="38" spans="2:20" ht="30.6" x14ac:dyDescent="0.3">
      <c r="B38" s="8"/>
      <c r="C38" s="3" t="s">
        <v>167</v>
      </c>
      <c r="D38" s="4" t="s">
        <v>17</v>
      </c>
      <c r="E38" s="5">
        <v>7743128020</v>
      </c>
      <c r="F38" s="5" t="s">
        <v>18</v>
      </c>
      <c r="G38" s="4" t="s">
        <v>66</v>
      </c>
      <c r="H38" s="4" t="s">
        <v>179</v>
      </c>
      <c r="I38" s="5" t="s">
        <v>180</v>
      </c>
      <c r="J38" s="5" t="s">
        <v>181</v>
      </c>
      <c r="K38" s="5" t="s">
        <v>182</v>
      </c>
      <c r="L38" s="49" t="s">
        <v>183</v>
      </c>
      <c r="M38" s="57" t="s">
        <v>184</v>
      </c>
      <c r="N38" s="50" t="s">
        <v>25</v>
      </c>
      <c r="O38" s="5">
        <v>3.5</v>
      </c>
      <c r="P38" s="3">
        <f t="shared" si="0"/>
        <v>42</v>
      </c>
      <c r="Q38" s="33">
        <f t="shared" si="1"/>
        <v>84</v>
      </c>
      <c r="R38" s="5">
        <v>3300</v>
      </c>
      <c r="S38" s="34">
        <f t="shared" si="2"/>
        <v>6600</v>
      </c>
    </row>
    <row r="39" spans="2:20" ht="30.6" x14ac:dyDescent="0.3">
      <c r="B39" s="8"/>
      <c r="C39" s="3" t="s">
        <v>173</v>
      </c>
      <c r="D39" s="4" t="s">
        <v>17</v>
      </c>
      <c r="E39" s="5">
        <v>7743128020</v>
      </c>
      <c r="F39" s="5" t="s">
        <v>18</v>
      </c>
      <c r="G39" s="4" t="s">
        <v>186</v>
      </c>
      <c r="H39" s="4" t="s">
        <v>187</v>
      </c>
      <c r="I39" s="5">
        <v>80</v>
      </c>
      <c r="J39" s="5" t="s">
        <v>21</v>
      </c>
      <c r="K39" s="5" t="s">
        <v>22</v>
      </c>
      <c r="L39" s="51" t="s">
        <v>188</v>
      </c>
      <c r="M39" s="58" t="s">
        <v>189</v>
      </c>
      <c r="N39" s="50" t="s">
        <v>71</v>
      </c>
      <c r="O39" s="5">
        <v>1.5</v>
      </c>
      <c r="P39" s="3">
        <f t="shared" si="0"/>
        <v>18</v>
      </c>
      <c r="Q39" s="33">
        <f t="shared" si="1"/>
        <v>36</v>
      </c>
      <c r="R39" s="5">
        <v>376</v>
      </c>
      <c r="S39" s="34">
        <f t="shared" si="2"/>
        <v>752</v>
      </c>
    </row>
    <row r="40" spans="2:20" ht="30.6" x14ac:dyDescent="0.3">
      <c r="B40" s="8"/>
      <c r="C40" s="3" t="s">
        <v>178</v>
      </c>
      <c r="D40" s="4" t="s">
        <v>17</v>
      </c>
      <c r="E40" s="5">
        <v>7743128020</v>
      </c>
      <c r="F40" s="5" t="s">
        <v>18</v>
      </c>
      <c r="G40" s="4" t="s">
        <v>186</v>
      </c>
      <c r="H40" s="4" t="s">
        <v>187</v>
      </c>
      <c r="I40" s="5">
        <v>78</v>
      </c>
      <c r="J40" s="5" t="s">
        <v>21</v>
      </c>
      <c r="K40" s="5" t="s">
        <v>22</v>
      </c>
      <c r="L40" s="51" t="s">
        <v>191</v>
      </c>
      <c r="M40" s="58" t="s">
        <v>192</v>
      </c>
      <c r="N40" s="50" t="s">
        <v>71</v>
      </c>
      <c r="O40" s="5">
        <v>1.5</v>
      </c>
      <c r="P40" s="3">
        <f t="shared" si="0"/>
        <v>18</v>
      </c>
      <c r="Q40" s="33">
        <f t="shared" si="1"/>
        <v>36</v>
      </c>
      <c r="R40" s="5">
        <v>289</v>
      </c>
      <c r="S40" s="34">
        <f t="shared" si="2"/>
        <v>578</v>
      </c>
    </row>
    <row r="41" spans="2:20" ht="30.6" x14ac:dyDescent="0.3">
      <c r="B41" s="8"/>
      <c r="C41" s="3" t="s">
        <v>185</v>
      </c>
      <c r="D41" s="9" t="s">
        <v>17</v>
      </c>
      <c r="E41" s="5">
        <v>7743128020</v>
      </c>
      <c r="F41" s="5" t="s">
        <v>18</v>
      </c>
      <c r="G41" s="4" t="s">
        <v>194</v>
      </c>
      <c r="H41" s="4" t="s">
        <v>170</v>
      </c>
      <c r="I41" s="5" t="s">
        <v>195</v>
      </c>
      <c r="J41" s="5" t="s">
        <v>21</v>
      </c>
      <c r="K41" s="5" t="s">
        <v>22</v>
      </c>
      <c r="L41" s="51" t="s">
        <v>196</v>
      </c>
      <c r="M41" s="58" t="s">
        <v>197</v>
      </c>
      <c r="N41" s="50" t="s">
        <v>71</v>
      </c>
      <c r="O41" s="5">
        <v>0.5</v>
      </c>
      <c r="P41" s="3">
        <f t="shared" si="0"/>
        <v>6</v>
      </c>
      <c r="Q41" s="33">
        <f t="shared" si="1"/>
        <v>12</v>
      </c>
      <c r="R41" s="5">
        <v>1011</v>
      </c>
      <c r="S41" s="34">
        <f t="shared" si="2"/>
        <v>2022</v>
      </c>
    </row>
    <row r="42" spans="2:20" ht="30.6" x14ac:dyDescent="0.3">
      <c r="B42" s="2"/>
      <c r="C42" s="3" t="s">
        <v>190</v>
      </c>
      <c r="D42" s="4" t="s">
        <v>17</v>
      </c>
      <c r="E42" s="5">
        <v>7743128020</v>
      </c>
      <c r="F42" s="4" t="s">
        <v>199</v>
      </c>
      <c r="G42" s="10" t="s">
        <v>199</v>
      </c>
      <c r="H42" s="5" t="s">
        <v>73</v>
      </c>
      <c r="I42" s="5">
        <v>4</v>
      </c>
      <c r="J42" s="5" t="s">
        <v>21</v>
      </c>
      <c r="K42" s="5" t="s">
        <v>22</v>
      </c>
      <c r="L42" s="49" t="s">
        <v>200</v>
      </c>
      <c r="M42" s="57" t="s">
        <v>201</v>
      </c>
      <c r="N42" s="50" t="s">
        <v>25</v>
      </c>
      <c r="O42" s="5">
        <v>12.5</v>
      </c>
      <c r="P42" s="3">
        <f t="shared" si="0"/>
        <v>150</v>
      </c>
      <c r="Q42" s="33">
        <f t="shared" si="1"/>
        <v>300</v>
      </c>
      <c r="R42" s="5">
        <v>6420</v>
      </c>
      <c r="S42" s="34">
        <f t="shared" si="2"/>
        <v>12840</v>
      </c>
    </row>
    <row r="43" spans="2:20" ht="40.799999999999997" x14ac:dyDescent="0.3">
      <c r="B43" s="2"/>
      <c r="C43" s="3" t="s">
        <v>193</v>
      </c>
      <c r="D43" s="4" t="s">
        <v>17</v>
      </c>
      <c r="E43" s="5">
        <v>7743128020</v>
      </c>
      <c r="F43" s="4" t="s">
        <v>203</v>
      </c>
      <c r="G43" s="4" t="s">
        <v>204</v>
      </c>
      <c r="H43" s="5" t="s">
        <v>142</v>
      </c>
      <c r="I43" s="5">
        <v>25</v>
      </c>
      <c r="J43" s="5" t="s">
        <v>32</v>
      </c>
      <c r="K43" s="5" t="s">
        <v>33</v>
      </c>
      <c r="L43" s="49" t="s">
        <v>205</v>
      </c>
      <c r="M43" s="57" t="s">
        <v>206</v>
      </c>
      <c r="N43" s="50" t="s">
        <v>25</v>
      </c>
      <c r="O43" s="5">
        <v>16</v>
      </c>
      <c r="P43" s="3">
        <f t="shared" si="0"/>
        <v>192</v>
      </c>
      <c r="Q43" s="33">
        <f t="shared" si="1"/>
        <v>384</v>
      </c>
      <c r="R43" s="5">
        <v>17380</v>
      </c>
      <c r="S43" s="34">
        <f t="shared" si="2"/>
        <v>34760</v>
      </c>
    </row>
    <row r="44" spans="2:20" ht="61.2" x14ac:dyDescent="0.3">
      <c r="B44" s="1"/>
      <c r="C44" s="3" t="s">
        <v>198</v>
      </c>
      <c r="D44" s="9" t="s">
        <v>208</v>
      </c>
      <c r="E44" s="6">
        <v>7742753402</v>
      </c>
      <c r="F44" s="4" t="s">
        <v>208</v>
      </c>
      <c r="G44" s="4" t="s">
        <v>204</v>
      </c>
      <c r="H44" s="5" t="s">
        <v>148</v>
      </c>
      <c r="I44" s="5">
        <v>16</v>
      </c>
      <c r="J44" s="5" t="s">
        <v>21</v>
      </c>
      <c r="K44" s="5" t="s">
        <v>22</v>
      </c>
      <c r="L44" s="49" t="s">
        <v>209</v>
      </c>
      <c r="M44" s="57" t="s">
        <v>210</v>
      </c>
      <c r="N44" s="50" t="s">
        <v>25</v>
      </c>
      <c r="O44" s="5">
        <v>16</v>
      </c>
      <c r="P44" s="3">
        <f t="shared" si="0"/>
        <v>192</v>
      </c>
      <c r="Q44" s="33">
        <f t="shared" si="1"/>
        <v>384</v>
      </c>
      <c r="R44" s="5">
        <v>18450</v>
      </c>
      <c r="S44" s="34">
        <f t="shared" si="2"/>
        <v>36900</v>
      </c>
      <c r="T44" t="s">
        <v>296</v>
      </c>
    </row>
    <row r="45" spans="2:20" ht="61.2" x14ac:dyDescent="0.3">
      <c r="B45" s="1"/>
      <c r="C45" s="3" t="s">
        <v>202</v>
      </c>
      <c r="D45" s="9" t="s">
        <v>17</v>
      </c>
      <c r="E45" s="6">
        <v>7743128020</v>
      </c>
      <c r="F45" s="4" t="s">
        <v>208</v>
      </c>
      <c r="G45" s="4" t="s">
        <v>204</v>
      </c>
      <c r="H45" s="5" t="s">
        <v>148</v>
      </c>
      <c r="I45" s="5">
        <v>16</v>
      </c>
      <c r="J45" s="5" t="s">
        <v>21</v>
      </c>
      <c r="K45" s="5" t="s">
        <v>22</v>
      </c>
      <c r="L45" s="49" t="s">
        <v>212</v>
      </c>
      <c r="M45" s="57" t="s">
        <v>213</v>
      </c>
      <c r="N45" s="50" t="s">
        <v>25</v>
      </c>
      <c r="O45" s="5">
        <v>3.5</v>
      </c>
      <c r="P45" s="3">
        <f t="shared" si="0"/>
        <v>42</v>
      </c>
      <c r="Q45" s="33">
        <f t="shared" si="1"/>
        <v>84</v>
      </c>
      <c r="R45" s="5">
        <v>4512</v>
      </c>
      <c r="S45" s="34">
        <f t="shared" si="2"/>
        <v>9024</v>
      </c>
      <c r="T45" t="s">
        <v>296</v>
      </c>
    </row>
    <row r="46" spans="2:20" ht="61.2" x14ac:dyDescent="0.3">
      <c r="B46" s="1"/>
      <c r="C46" s="3" t="s">
        <v>207</v>
      </c>
      <c r="D46" s="4" t="s">
        <v>17</v>
      </c>
      <c r="E46" s="5">
        <v>7743128020</v>
      </c>
      <c r="F46" s="4" t="s">
        <v>208</v>
      </c>
      <c r="G46" s="4" t="s">
        <v>204</v>
      </c>
      <c r="H46" s="5" t="s">
        <v>148</v>
      </c>
      <c r="I46" s="5">
        <v>16</v>
      </c>
      <c r="J46" s="5" t="s">
        <v>21</v>
      </c>
      <c r="K46" s="5" t="s">
        <v>22</v>
      </c>
      <c r="L46" s="49" t="s">
        <v>215</v>
      </c>
      <c r="M46" s="57" t="s">
        <v>216</v>
      </c>
      <c r="N46" s="50" t="s">
        <v>25</v>
      </c>
      <c r="O46" s="5">
        <v>25.5</v>
      </c>
      <c r="P46" s="3">
        <f t="shared" si="0"/>
        <v>306</v>
      </c>
      <c r="Q46" s="33">
        <f t="shared" si="1"/>
        <v>612</v>
      </c>
      <c r="R46" s="5">
        <v>43300</v>
      </c>
      <c r="S46" s="34">
        <f t="shared" si="2"/>
        <v>86600</v>
      </c>
    </row>
    <row r="47" spans="2:20" ht="61.2" x14ac:dyDescent="0.3">
      <c r="B47" s="11"/>
      <c r="C47" s="3" t="s">
        <v>211</v>
      </c>
      <c r="D47" s="4" t="s">
        <v>17</v>
      </c>
      <c r="E47" s="5">
        <v>7743128020</v>
      </c>
      <c r="F47" s="4" t="s">
        <v>208</v>
      </c>
      <c r="G47" s="4" t="s">
        <v>218</v>
      </c>
      <c r="H47" s="5" t="s">
        <v>148</v>
      </c>
      <c r="I47" s="5">
        <v>16</v>
      </c>
      <c r="J47" s="5" t="s">
        <v>21</v>
      </c>
      <c r="K47" s="5" t="s">
        <v>22</v>
      </c>
      <c r="L47" s="49" t="s">
        <v>219</v>
      </c>
      <c r="M47" s="57" t="s">
        <v>220</v>
      </c>
      <c r="N47" s="50" t="s">
        <v>25</v>
      </c>
      <c r="O47" s="5">
        <v>20.5</v>
      </c>
      <c r="P47" s="3">
        <f t="shared" si="0"/>
        <v>246</v>
      </c>
      <c r="Q47" s="33">
        <f t="shared" si="1"/>
        <v>492</v>
      </c>
      <c r="R47" s="5">
        <v>21336</v>
      </c>
      <c r="S47" s="34">
        <f t="shared" si="2"/>
        <v>42672</v>
      </c>
    </row>
    <row r="48" spans="2:20" ht="51" x14ac:dyDescent="0.3">
      <c r="B48" s="2"/>
      <c r="C48" s="3" t="s">
        <v>214</v>
      </c>
      <c r="D48" s="4" t="s">
        <v>17</v>
      </c>
      <c r="E48" s="5">
        <v>7743128020</v>
      </c>
      <c r="F48" s="4" t="s">
        <v>222</v>
      </c>
      <c r="G48" s="4" t="s">
        <v>223</v>
      </c>
      <c r="H48" s="4" t="s">
        <v>224</v>
      </c>
      <c r="I48" s="5">
        <v>3</v>
      </c>
      <c r="J48" s="5" t="s">
        <v>21</v>
      </c>
      <c r="K48" s="5" t="s">
        <v>22</v>
      </c>
      <c r="L48" s="49" t="s">
        <v>225</v>
      </c>
      <c r="M48" s="57" t="s">
        <v>226</v>
      </c>
      <c r="N48" s="50" t="s">
        <v>25</v>
      </c>
      <c r="O48" s="5">
        <v>20.5</v>
      </c>
      <c r="P48" s="3">
        <f t="shared" si="0"/>
        <v>246</v>
      </c>
      <c r="Q48" s="33">
        <f t="shared" si="1"/>
        <v>492</v>
      </c>
      <c r="R48" s="5">
        <v>29243</v>
      </c>
      <c r="S48" s="34">
        <f t="shared" si="2"/>
        <v>58486</v>
      </c>
      <c r="T48" t="s">
        <v>297</v>
      </c>
    </row>
    <row r="49" spans="2:19" ht="51" x14ac:dyDescent="0.3">
      <c r="B49" s="2"/>
      <c r="C49" s="3" t="s">
        <v>217</v>
      </c>
      <c r="D49" s="4" t="s">
        <v>17</v>
      </c>
      <c r="E49" s="5">
        <v>7743128020</v>
      </c>
      <c r="F49" s="4" t="s">
        <v>228</v>
      </c>
      <c r="G49" s="4" t="s">
        <v>229</v>
      </c>
      <c r="H49" s="5" t="s">
        <v>148</v>
      </c>
      <c r="I49" s="5">
        <v>3</v>
      </c>
      <c r="J49" s="5" t="s">
        <v>21</v>
      </c>
      <c r="K49" s="5" t="s">
        <v>22</v>
      </c>
      <c r="L49" s="49" t="s">
        <v>230</v>
      </c>
      <c r="M49" s="57" t="s">
        <v>231</v>
      </c>
      <c r="N49" s="50" t="s">
        <v>25</v>
      </c>
      <c r="O49" s="5">
        <v>6.5</v>
      </c>
      <c r="P49" s="3">
        <f t="shared" si="0"/>
        <v>78</v>
      </c>
      <c r="Q49" s="33">
        <f t="shared" si="1"/>
        <v>156</v>
      </c>
      <c r="R49" s="5">
        <v>886</v>
      </c>
      <c r="S49" s="34">
        <f t="shared" si="2"/>
        <v>1772</v>
      </c>
    </row>
    <row r="50" spans="2:19" ht="51" x14ac:dyDescent="0.3">
      <c r="B50" s="2"/>
      <c r="C50" s="3" t="s">
        <v>221</v>
      </c>
      <c r="D50" s="12" t="s">
        <v>17</v>
      </c>
      <c r="E50" s="13">
        <v>7743128020</v>
      </c>
      <c r="F50" s="12" t="s">
        <v>228</v>
      </c>
      <c r="G50" s="12" t="s">
        <v>229</v>
      </c>
      <c r="H50" s="13" t="s">
        <v>148</v>
      </c>
      <c r="I50" s="13">
        <v>3</v>
      </c>
      <c r="J50" s="13" t="s">
        <v>21</v>
      </c>
      <c r="K50" s="13" t="s">
        <v>22</v>
      </c>
      <c r="L50" s="52" t="s">
        <v>233</v>
      </c>
      <c r="M50" s="59" t="s">
        <v>234</v>
      </c>
      <c r="N50" s="53" t="s">
        <v>25</v>
      </c>
      <c r="O50" s="13">
        <v>16</v>
      </c>
      <c r="P50" s="14">
        <f t="shared" si="0"/>
        <v>192</v>
      </c>
      <c r="Q50" s="33">
        <f t="shared" si="1"/>
        <v>384</v>
      </c>
      <c r="R50" s="5">
        <v>6272</v>
      </c>
      <c r="S50" s="34">
        <f t="shared" si="2"/>
        <v>12544</v>
      </c>
    </row>
    <row r="51" spans="2:19" ht="30.6" x14ac:dyDescent="0.3">
      <c r="B51" s="2"/>
      <c r="C51" s="3" t="s">
        <v>227</v>
      </c>
      <c r="D51" s="12" t="s">
        <v>17</v>
      </c>
      <c r="E51" s="13">
        <v>7743128020</v>
      </c>
      <c r="F51" s="5" t="s">
        <v>18</v>
      </c>
      <c r="G51" s="4" t="s">
        <v>236</v>
      </c>
      <c r="H51" s="5" t="s">
        <v>22</v>
      </c>
      <c r="I51" s="4" t="s">
        <v>237</v>
      </c>
      <c r="J51" s="13" t="s">
        <v>21</v>
      </c>
      <c r="K51" s="13" t="s">
        <v>22</v>
      </c>
      <c r="L51" s="54" t="s">
        <v>238</v>
      </c>
      <c r="M51" s="28" t="s">
        <v>239</v>
      </c>
      <c r="N51" s="50" t="s">
        <v>71</v>
      </c>
      <c r="O51" s="5">
        <v>1.5</v>
      </c>
      <c r="P51" s="6">
        <f t="shared" si="0"/>
        <v>18</v>
      </c>
      <c r="Q51" s="33">
        <f t="shared" si="1"/>
        <v>36</v>
      </c>
      <c r="R51" s="5">
        <v>1672</v>
      </c>
      <c r="S51" s="34">
        <f t="shared" si="2"/>
        <v>3344</v>
      </c>
    </row>
    <row r="52" spans="2:19" ht="30.6" x14ac:dyDescent="0.3">
      <c r="B52" s="2"/>
      <c r="C52" s="3" t="s">
        <v>232</v>
      </c>
      <c r="D52" s="12" t="s">
        <v>17</v>
      </c>
      <c r="E52" s="13">
        <v>7743128020</v>
      </c>
      <c r="F52" s="5" t="s">
        <v>18</v>
      </c>
      <c r="G52" s="4" t="s">
        <v>19</v>
      </c>
      <c r="H52" s="4" t="s">
        <v>162</v>
      </c>
      <c r="I52" s="5" t="s">
        <v>241</v>
      </c>
      <c r="J52" s="13" t="s">
        <v>21</v>
      </c>
      <c r="K52" s="13" t="s">
        <v>22</v>
      </c>
      <c r="L52" s="54" t="s">
        <v>242</v>
      </c>
      <c r="M52" s="28" t="s">
        <v>243</v>
      </c>
      <c r="N52" s="50" t="s">
        <v>25</v>
      </c>
      <c r="O52" s="5">
        <v>6.5</v>
      </c>
      <c r="P52" s="6">
        <f t="shared" si="0"/>
        <v>78</v>
      </c>
      <c r="Q52" s="33">
        <f t="shared" si="1"/>
        <v>156</v>
      </c>
      <c r="R52" s="5">
        <v>805</v>
      </c>
      <c r="S52" s="34">
        <f t="shared" si="2"/>
        <v>1610</v>
      </c>
    </row>
    <row r="53" spans="2:19" ht="30.6" x14ac:dyDescent="0.3">
      <c r="B53" s="2"/>
      <c r="C53" s="3" t="s">
        <v>235</v>
      </c>
      <c r="D53" s="12" t="s">
        <v>17</v>
      </c>
      <c r="E53" s="13">
        <v>7743128020</v>
      </c>
      <c r="F53" s="5" t="s">
        <v>18</v>
      </c>
      <c r="G53" s="4" t="s">
        <v>97</v>
      </c>
      <c r="H53" s="4" t="s">
        <v>47</v>
      </c>
      <c r="I53" s="5" t="s">
        <v>245</v>
      </c>
      <c r="J53" s="15" t="s">
        <v>32</v>
      </c>
      <c r="K53" s="13" t="s">
        <v>182</v>
      </c>
      <c r="L53" s="54" t="s">
        <v>246</v>
      </c>
      <c r="M53" s="28" t="s">
        <v>247</v>
      </c>
      <c r="N53" s="50" t="s">
        <v>25</v>
      </c>
      <c r="O53" s="5">
        <v>6.5</v>
      </c>
      <c r="P53" s="6">
        <f t="shared" si="0"/>
        <v>78</v>
      </c>
      <c r="Q53" s="33">
        <f t="shared" si="1"/>
        <v>156</v>
      </c>
      <c r="R53" s="5">
        <v>605</v>
      </c>
      <c r="S53" s="34">
        <f t="shared" si="2"/>
        <v>1210</v>
      </c>
    </row>
    <row r="54" spans="2:19" ht="30.6" x14ac:dyDescent="0.3">
      <c r="B54" s="2"/>
      <c r="C54" s="3" t="s">
        <v>240</v>
      </c>
      <c r="D54" s="12" t="s">
        <v>17</v>
      </c>
      <c r="E54" s="13">
        <v>7743128020</v>
      </c>
      <c r="F54" s="5" t="s">
        <v>18</v>
      </c>
      <c r="G54" s="4" t="s">
        <v>97</v>
      </c>
      <c r="H54" s="5" t="s">
        <v>67</v>
      </c>
      <c r="I54" s="5" t="s">
        <v>249</v>
      </c>
      <c r="J54" s="15" t="s">
        <v>32</v>
      </c>
      <c r="K54" s="13" t="s">
        <v>182</v>
      </c>
      <c r="L54" s="54" t="s">
        <v>250</v>
      </c>
      <c r="M54" s="28" t="s">
        <v>251</v>
      </c>
      <c r="N54" s="50" t="s">
        <v>25</v>
      </c>
      <c r="O54" s="5">
        <v>6.5</v>
      </c>
      <c r="P54" s="6">
        <f t="shared" si="0"/>
        <v>78</v>
      </c>
      <c r="Q54" s="33">
        <f t="shared" si="1"/>
        <v>156</v>
      </c>
      <c r="R54" s="5">
        <v>185</v>
      </c>
      <c r="S54" s="34">
        <f t="shared" si="2"/>
        <v>370</v>
      </c>
    </row>
    <row r="55" spans="2:19" ht="30.6" x14ac:dyDescent="0.3">
      <c r="B55" s="2"/>
      <c r="C55" s="3" t="s">
        <v>244</v>
      </c>
      <c r="D55" s="12" t="s">
        <v>17</v>
      </c>
      <c r="E55" s="13">
        <v>7743128020</v>
      </c>
      <c r="F55" s="5" t="s">
        <v>18</v>
      </c>
      <c r="G55" s="4" t="s">
        <v>97</v>
      </c>
      <c r="H55" s="4" t="s">
        <v>47</v>
      </c>
      <c r="I55" s="5" t="s">
        <v>253</v>
      </c>
      <c r="J55" s="15" t="s">
        <v>32</v>
      </c>
      <c r="K55" s="13" t="s">
        <v>182</v>
      </c>
      <c r="L55" s="54" t="s">
        <v>254</v>
      </c>
      <c r="M55" s="28" t="s">
        <v>255</v>
      </c>
      <c r="N55" s="50" t="s">
        <v>25</v>
      </c>
      <c r="O55" s="5">
        <v>12.5</v>
      </c>
      <c r="P55" s="6">
        <f t="shared" si="0"/>
        <v>150</v>
      </c>
      <c r="Q55" s="33">
        <f t="shared" si="1"/>
        <v>300</v>
      </c>
      <c r="R55" s="5">
        <v>384</v>
      </c>
      <c r="S55" s="34">
        <f t="shared" si="2"/>
        <v>768</v>
      </c>
    </row>
    <row r="56" spans="2:19" ht="30.6" x14ac:dyDescent="0.3">
      <c r="B56" s="2"/>
      <c r="C56" s="3" t="s">
        <v>248</v>
      </c>
      <c r="D56" s="12" t="s">
        <v>17</v>
      </c>
      <c r="E56" s="13">
        <v>7743128020</v>
      </c>
      <c r="F56" s="5" t="s">
        <v>18</v>
      </c>
      <c r="G56" s="4" t="s">
        <v>97</v>
      </c>
      <c r="H56" s="4" t="s">
        <v>47</v>
      </c>
      <c r="I56" s="5" t="s">
        <v>257</v>
      </c>
      <c r="J56" s="15" t="s">
        <v>32</v>
      </c>
      <c r="K56" s="13" t="s">
        <v>182</v>
      </c>
      <c r="L56" s="54" t="s">
        <v>258</v>
      </c>
      <c r="M56" s="28" t="s">
        <v>259</v>
      </c>
      <c r="N56" s="50" t="s">
        <v>25</v>
      </c>
      <c r="O56" s="5">
        <v>12.5</v>
      </c>
      <c r="P56" s="6">
        <f t="shared" si="0"/>
        <v>150</v>
      </c>
      <c r="Q56" s="33">
        <f t="shared" si="1"/>
        <v>300</v>
      </c>
      <c r="R56" s="5">
        <v>475</v>
      </c>
      <c r="S56" s="34">
        <f t="shared" si="2"/>
        <v>950</v>
      </c>
    </row>
    <row r="57" spans="2:19" ht="30.6" x14ac:dyDescent="0.3">
      <c r="B57" s="2"/>
      <c r="C57" s="3" t="s">
        <v>252</v>
      </c>
      <c r="D57" s="12" t="s">
        <v>17</v>
      </c>
      <c r="E57" s="13">
        <v>7743128020</v>
      </c>
      <c r="F57" s="13" t="s">
        <v>18</v>
      </c>
      <c r="G57" s="12" t="s">
        <v>97</v>
      </c>
      <c r="H57" s="13" t="s">
        <v>33</v>
      </c>
      <c r="I57" s="13" t="s">
        <v>261</v>
      </c>
      <c r="J57" s="13" t="s">
        <v>21</v>
      </c>
      <c r="K57" s="13" t="s">
        <v>22</v>
      </c>
      <c r="L57" s="55" t="s">
        <v>262</v>
      </c>
      <c r="M57" s="30" t="s">
        <v>263</v>
      </c>
      <c r="N57" s="53" t="s">
        <v>25</v>
      </c>
      <c r="O57" s="13">
        <v>20.5</v>
      </c>
      <c r="P57" s="16">
        <f t="shared" si="0"/>
        <v>246</v>
      </c>
      <c r="Q57" s="33">
        <f t="shared" si="1"/>
        <v>492</v>
      </c>
      <c r="R57" s="5">
        <v>1446</v>
      </c>
      <c r="S57" s="34">
        <f t="shared" si="2"/>
        <v>2892</v>
      </c>
    </row>
    <row r="58" spans="2:19" ht="30.6" x14ac:dyDescent="0.3">
      <c r="B58" s="2"/>
      <c r="C58" s="3" t="s">
        <v>256</v>
      </c>
      <c r="D58" s="4" t="s">
        <v>17</v>
      </c>
      <c r="E58" s="5">
        <v>7743128020</v>
      </c>
      <c r="F58" s="5" t="s">
        <v>18</v>
      </c>
      <c r="G58" s="4" t="s">
        <v>266</v>
      </c>
      <c r="H58" s="5" t="s">
        <v>33</v>
      </c>
      <c r="I58" s="5" t="s">
        <v>267</v>
      </c>
      <c r="J58" s="5" t="s">
        <v>21</v>
      </c>
      <c r="K58" s="5" t="s">
        <v>22</v>
      </c>
      <c r="L58" s="54" t="s">
        <v>268</v>
      </c>
      <c r="M58" s="28" t="s">
        <v>269</v>
      </c>
      <c r="N58" s="50" t="s">
        <v>71</v>
      </c>
      <c r="O58" s="5">
        <v>32</v>
      </c>
      <c r="P58" s="5">
        <f t="shared" si="0"/>
        <v>384</v>
      </c>
      <c r="Q58" s="33">
        <f t="shared" si="1"/>
        <v>768</v>
      </c>
      <c r="R58" s="5">
        <v>374</v>
      </c>
      <c r="S58" s="34">
        <f t="shared" si="2"/>
        <v>748</v>
      </c>
    </row>
    <row r="59" spans="2:19" ht="30.6" x14ac:dyDescent="0.3">
      <c r="B59" s="2"/>
      <c r="C59" s="3" t="s">
        <v>260</v>
      </c>
      <c r="D59" s="12" t="s">
        <v>17</v>
      </c>
      <c r="E59" s="13">
        <v>7743128020</v>
      </c>
      <c r="F59" s="13" t="s">
        <v>18</v>
      </c>
      <c r="G59" s="12" t="s">
        <v>271</v>
      </c>
      <c r="H59" s="13" t="s">
        <v>33</v>
      </c>
      <c r="I59" s="13" t="s">
        <v>272</v>
      </c>
      <c r="J59" s="13" t="s">
        <v>21</v>
      </c>
      <c r="K59" s="13" t="s">
        <v>22</v>
      </c>
      <c r="L59" s="55" t="s">
        <v>273</v>
      </c>
      <c r="M59" s="30" t="s">
        <v>274</v>
      </c>
      <c r="N59" s="53" t="s">
        <v>71</v>
      </c>
      <c r="O59" s="13">
        <v>25</v>
      </c>
      <c r="P59" s="16">
        <f t="shared" ref="P59:P65" si="3">O59*12</f>
        <v>300</v>
      </c>
      <c r="Q59" s="33">
        <f t="shared" si="1"/>
        <v>600</v>
      </c>
      <c r="R59" s="5">
        <v>540</v>
      </c>
      <c r="S59" s="34">
        <f t="shared" si="2"/>
        <v>1080</v>
      </c>
    </row>
    <row r="60" spans="2:19" ht="30.6" x14ac:dyDescent="0.3">
      <c r="B60" s="2"/>
      <c r="C60" s="3" t="s">
        <v>264</v>
      </c>
      <c r="D60" s="4" t="s">
        <v>17</v>
      </c>
      <c r="E60" s="5">
        <v>7743128020</v>
      </c>
      <c r="F60" s="5" t="s">
        <v>18</v>
      </c>
      <c r="G60" s="4" t="s">
        <v>19</v>
      </c>
      <c r="H60" s="5" t="s">
        <v>107</v>
      </c>
      <c r="I60" s="5">
        <v>29</v>
      </c>
      <c r="J60" s="5" t="s">
        <v>21</v>
      </c>
      <c r="K60" s="5" t="s">
        <v>22</v>
      </c>
      <c r="L60" s="54" t="s">
        <v>276</v>
      </c>
      <c r="M60" s="60" t="s">
        <v>277</v>
      </c>
      <c r="N60" s="50" t="s">
        <v>25</v>
      </c>
      <c r="O60" s="5">
        <v>16.5</v>
      </c>
      <c r="P60" s="6">
        <f t="shared" si="3"/>
        <v>198</v>
      </c>
      <c r="Q60" s="33">
        <f t="shared" si="1"/>
        <v>396</v>
      </c>
      <c r="R60" s="5">
        <v>650</v>
      </c>
      <c r="S60" s="34">
        <f t="shared" si="2"/>
        <v>1300</v>
      </c>
    </row>
    <row r="61" spans="2:19" ht="30.6" x14ac:dyDescent="0.3">
      <c r="B61" s="2"/>
      <c r="C61" s="3" t="s">
        <v>265</v>
      </c>
      <c r="D61" s="12" t="s">
        <v>17</v>
      </c>
      <c r="E61" s="13">
        <v>7743128020</v>
      </c>
      <c r="F61" s="13" t="s">
        <v>18</v>
      </c>
      <c r="G61" s="12" t="s">
        <v>278</v>
      </c>
      <c r="H61" s="13" t="s">
        <v>22</v>
      </c>
      <c r="I61" s="13" t="s">
        <v>279</v>
      </c>
      <c r="J61" s="13" t="s">
        <v>21</v>
      </c>
      <c r="K61" s="13" t="s">
        <v>22</v>
      </c>
      <c r="L61" s="55" t="s">
        <v>280</v>
      </c>
      <c r="M61" s="61" t="s">
        <v>281</v>
      </c>
      <c r="N61" s="53" t="s">
        <v>25</v>
      </c>
      <c r="O61" s="13">
        <v>16.5</v>
      </c>
      <c r="P61" s="16">
        <f t="shared" si="3"/>
        <v>198</v>
      </c>
      <c r="Q61" s="33">
        <f t="shared" si="1"/>
        <v>396</v>
      </c>
      <c r="R61" s="13">
        <v>1966</v>
      </c>
      <c r="S61" s="34">
        <f t="shared" si="2"/>
        <v>3932</v>
      </c>
    </row>
    <row r="62" spans="2:19" ht="30.6" x14ac:dyDescent="0.3">
      <c r="B62" s="2"/>
      <c r="C62" s="3" t="s">
        <v>270</v>
      </c>
      <c r="D62" s="4" t="s">
        <v>17</v>
      </c>
      <c r="E62" s="5">
        <v>7743128020</v>
      </c>
      <c r="F62" s="5" t="s">
        <v>18</v>
      </c>
      <c r="G62" s="4" t="s">
        <v>97</v>
      </c>
      <c r="H62" s="4" t="s">
        <v>288</v>
      </c>
      <c r="I62" s="5"/>
      <c r="J62" s="5" t="s">
        <v>32</v>
      </c>
      <c r="K62" s="5" t="s">
        <v>182</v>
      </c>
      <c r="L62" s="54"/>
      <c r="M62" s="60" t="s">
        <v>289</v>
      </c>
      <c r="N62" s="50" t="s">
        <v>25</v>
      </c>
      <c r="O62" s="5">
        <v>32</v>
      </c>
      <c r="P62" s="6">
        <f t="shared" si="3"/>
        <v>384</v>
      </c>
      <c r="Q62" s="33">
        <f t="shared" si="1"/>
        <v>768</v>
      </c>
      <c r="R62" s="66">
        <v>37002</v>
      </c>
      <c r="S62" s="34">
        <f t="shared" si="2"/>
        <v>74004</v>
      </c>
    </row>
    <row r="63" spans="2:19" ht="30.6" x14ac:dyDescent="0.3">
      <c r="B63" s="2"/>
      <c r="C63" s="3" t="s">
        <v>275</v>
      </c>
      <c r="D63" s="4" t="s">
        <v>17</v>
      </c>
      <c r="E63" s="5">
        <v>7743128020</v>
      </c>
      <c r="F63" s="5" t="s">
        <v>18</v>
      </c>
      <c r="G63" s="4" t="s">
        <v>97</v>
      </c>
      <c r="H63" s="4" t="s">
        <v>292</v>
      </c>
      <c r="I63" s="5"/>
      <c r="J63" s="5" t="s">
        <v>32</v>
      </c>
      <c r="K63" s="5" t="s">
        <v>182</v>
      </c>
      <c r="L63" s="54"/>
      <c r="M63" s="60" t="s">
        <v>291</v>
      </c>
      <c r="N63" s="50" t="s">
        <v>25</v>
      </c>
      <c r="O63" s="5">
        <v>6</v>
      </c>
      <c r="P63" s="6">
        <f t="shared" si="3"/>
        <v>72</v>
      </c>
      <c r="Q63" s="33">
        <f t="shared" si="1"/>
        <v>144</v>
      </c>
      <c r="R63" s="6">
        <v>4150</v>
      </c>
      <c r="S63" s="34">
        <f t="shared" si="2"/>
        <v>8300</v>
      </c>
    </row>
    <row r="64" spans="2:19" ht="30.6" x14ac:dyDescent="0.3">
      <c r="B64" s="2"/>
      <c r="C64" s="3" t="s">
        <v>290</v>
      </c>
      <c r="D64" s="12" t="s">
        <v>17</v>
      </c>
      <c r="E64" s="13">
        <v>7743128020</v>
      </c>
      <c r="F64" s="13" t="s">
        <v>18</v>
      </c>
      <c r="G64" s="12" t="s">
        <v>97</v>
      </c>
      <c r="H64" s="12" t="s">
        <v>67</v>
      </c>
      <c r="I64" s="13" t="s">
        <v>294</v>
      </c>
      <c r="J64" s="13" t="s">
        <v>32</v>
      </c>
      <c r="K64" s="13" t="s">
        <v>182</v>
      </c>
      <c r="L64" s="55"/>
      <c r="M64" s="61" t="s">
        <v>295</v>
      </c>
      <c r="N64" s="53" t="s">
        <v>25</v>
      </c>
      <c r="O64" s="13">
        <v>13</v>
      </c>
      <c r="P64" s="16">
        <f t="shared" si="3"/>
        <v>156</v>
      </c>
      <c r="Q64" s="33">
        <f t="shared" si="1"/>
        <v>312</v>
      </c>
      <c r="R64" s="16">
        <v>14857</v>
      </c>
      <c r="S64" s="34">
        <f t="shared" si="2"/>
        <v>29714</v>
      </c>
    </row>
    <row r="65" spans="1:37" ht="38.25" customHeight="1" x14ac:dyDescent="0.3">
      <c r="B65" s="2"/>
      <c r="C65" s="3" t="s">
        <v>293</v>
      </c>
      <c r="D65" s="4" t="s">
        <v>17</v>
      </c>
      <c r="E65" s="5">
        <v>7743128020</v>
      </c>
      <c r="F65" s="5" t="s">
        <v>18</v>
      </c>
      <c r="G65" s="4" t="s">
        <v>300</v>
      </c>
      <c r="H65" s="4" t="s">
        <v>301</v>
      </c>
      <c r="I65" s="5" t="s">
        <v>302</v>
      </c>
      <c r="J65" s="5" t="s">
        <v>32</v>
      </c>
      <c r="K65" s="5" t="s">
        <v>33</v>
      </c>
      <c r="L65" s="54"/>
      <c r="M65" s="60" t="s">
        <v>303</v>
      </c>
      <c r="N65" s="50" t="s">
        <v>25</v>
      </c>
      <c r="O65" s="5">
        <v>12.5</v>
      </c>
      <c r="P65" s="6">
        <f t="shared" si="3"/>
        <v>150</v>
      </c>
      <c r="Q65" s="33">
        <f t="shared" si="1"/>
        <v>300</v>
      </c>
      <c r="R65" s="6">
        <v>14285</v>
      </c>
      <c r="S65" s="34">
        <f t="shared" si="2"/>
        <v>28570</v>
      </c>
    </row>
    <row r="66" spans="1:37" ht="15" thickBot="1" x14ac:dyDescent="0.35">
      <c r="B66" s="2"/>
      <c r="C66" s="76"/>
      <c r="D66" s="77"/>
      <c r="E66" s="78"/>
      <c r="F66" s="78"/>
      <c r="G66" s="77"/>
      <c r="H66" s="77"/>
      <c r="I66" s="78"/>
      <c r="J66" s="78"/>
      <c r="K66" s="78"/>
      <c r="L66" s="8"/>
      <c r="M66" s="79"/>
      <c r="N66" s="80"/>
      <c r="O66" s="81"/>
      <c r="P66" s="14"/>
      <c r="Q66" s="82"/>
      <c r="R66" s="14"/>
      <c r="S66" s="83"/>
    </row>
    <row r="67" spans="1:37" ht="15" thickBot="1" x14ac:dyDescent="0.35">
      <c r="B67" s="17"/>
      <c r="C67" s="87" t="s">
        <v>282</v>
      </c>
      <c r="D67" s="87"/>
      <c r="E67" s="87"/>
      <c r="F67" s="87"/>
      <c r="G67" s="87"/>
      <c r="H67" s="87"/>
      <c r="I67" s="87"/>
      <c r="J67" s="87"/>
      <c r="K67" s="87"/>
      <c r="L67" s="87"/>
      <c r="M67" s="84"/>
      <c r="N67" s="29"/>
      <c r="O67" s="40">
        <f>SUM(O6:O65)</f>
        <v>756.5</v>
      </c>
      <c r="P67" s="41">
        <f>SUM(P6:P65)</f>
        <v>9078</v>
      </c>
      <c r="Q67" s="41">
        <f>SUM(Q6:Q65)</f>
        <v>18156</v>
      </c>
      <c r="R67" s="42">
        <f>SUM(R6:R66)</f>
        <v>819048</v>
      </c>
      <c r="S67" s="43">
        <f>SUM(S6:S66)</f>
        <v>1638096</v>
      </c>
    </row>
    <row r="68" spans="1:37" x14ac:dyDescent="0.3">
      <c r="C68"/>
      <c r="F68" s="17"/>
      <c r="G68" s="18"/>
      <c r="H68" s="17"/>
      <c r="I68" s="17"/>
      <c r="J68" s="17"/>
      <c r="M68"/>
    </row>
    <row r="69" spans="1:37" x14ac:dyDescent="0.3">
      <c r="C69"/>
      <c r="F69" s="17"/>
      <c r="G69" s="18"/>
      <c r="H69" s="17"/>
      <c r="I69" s="17"/>
      <c r="J69" s="17"/>
      <c r="M69"/>
    </row>
    <row r="70" spans="1:37" ht="18.75" customHeight="1" thickBot="1" x14ac:dyDescent="0.35">
      <c r="C70"/>
      <c r="F70" s="17"/>
      <c r="G70" s="18"/>
      <c r="H70" s="17"/>
      <c r="I70" s="17"/>
      <c r="J70" s="17"/>
      <c r="M70"/>
    </row>
    <row r="71" spans="1:37" ht="33.75" customHeight="1" thickBot="1" x14ac:dyDescent="0.35">
      <c r="C71"/>
      <c r="H71" s="2"/>
      <c r="I71" s="2"/>
      <c r="J71" s="88" t="s">
        <v>305</v>
      </c>
      <c r="K71" s="89"/>
      <c r="L71" s="90"/>
      <c r="M71" s="90"/>
    </row>
    <row r="72" spans="1:37" ht="36" customHeight="1" thickBot="1" x14ac:dyDescent="0.35">
      <c r="C72" s="46" t="s">
        <v>283</v>
      </c>
      <c r="D72" s="19" t="s">
        <v>6</v>
      </c>
      <c r="E72" s="20" t="s">
        <v>284</v>
      </c>
      <c r="F72" s="44" t="s">
        <v>285</v>
      </c>
      <c r="G72" s="45" t="s">
        <v>308</v>
      </c>
      <c r="H72" s="21" t="s">
        <v>299</v>
      </c>
      <c r="I72" s="25" t="s">
        <v>304</v>
      </c>
      <c r="J72" s="23" t="s">
        <v>286</v>
      </c>
      <c r="K72" s="24" t="s">
        <v>287</v>
      </c>
      <c r="M72"/>
    </row>
    <row r="73" spans="1:37" s="27" customFormat="1" x14ac:dyDescent="0.3">
      <c r="A73"/>
      <c r="B73"/>
      <c r="C73" s="26" t="s">
        <v>16</v>
      </c>
      <c r="D73" s="67" t="s">
        <v>25</v>
      </c>
      <c r="E73" s="68">
        <v>51</v>
      </c>
      <c r="F73" s="67">
        <v>677</v>
      </c>
      <c r="G73" s="69">
        <f>F73*24</f>
        <v>16248</v>
      </c>
      <c r="H73" s="68">
        <v>810415</v>
      </c>
      <c r="I73" s="70">
        <f>H73*2</f>
        <v>1620830</v>
      </c>
      <c r="J73" s="71">
        <f>I73*0.33</f>
        <v>534873.9</v>
      </c>
      <c r="K73" s="72">
        <f>I73*0.67</f>
        <v>1085956.1000000001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27" customFormat="1" x14ac:dyDescent="0.3">
      <c r="A74"/>
      <c r="B74"/>
      <c r="C74" s="26" t="s">
        <v>26</v>
      </c>
      <c r="D74" s="67" t="s">
        <v>71</v>
      </c>
      <c r="E74" s="68">
        <v>7</v>
      </c>
      <c r="F74" s="67">
        <v>65.5</v>
      </c>
      <c r="G74" s="69">
        <f t="shared" ref="G74:G76" si="4">F74*24</f>
        <v>1572</v>
      </c>
      <c r="H74" s="73">
        <v>7046</v>
      </c>
      <c r="I74" s="70">
        <f t="shared" ref="I74:I76" si="5">H74*2</f>
        <v>14092</v>
      </c>
      <c r="J74" s="74">
        <f>I74*0.4</f>
        <v>5636.8</v>
      </c>
      <c r="K74" s="75">
        <f>I74*0.6</f>
        <v>8455.1999999999989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27" customFormat="1" x14ac:dyDescent="0.3">
      <c r="A75"/>
      <c r="B75"/>
      <c r="C75" s="26" t="s">
        <v>30</v>
      </c>
      <c r="D75" s="67" t="s">
        <v>166</v>
      </c>
      <c r="E75" s="68">
        <v>1</v>
      </c>
      <c r="F75" s="67">
        <v>1.5</v>
      </c>
      <c r="G75" s="69">
        <f t="shared" si="4"/>
        <v>36</v>
      </c>
      <c r="H75" s="73">
        <v>437</v>
      </c>
      <c r="I75" s="70">
        <f t="shared" si="5"/>
        <v>874</v>
      </c>
      <c r="J75" s="74">
        <f>I75*0.6</f>
        <v>524.4</v>
      </c>
      <c r="K75" s="75">
        <f>I75*0.4</f>
        <v>349.6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27" customFormat="1" ht="15" thickBot="1" x14ac:dyDescent="0.35">
      <c r="A76"/>
      <c r="B76"/>
      <c r="C76" s="26" t="s">
        <v>36</v>
      </c>
      <c r="D76" s="67" t="s">
        <v>139</v>
      </c>
      <c r="E76" s="68">
        <v>1</v>
      </c>
      <c r="F76" s="67">
        <v>12.5</v>
      </c>
      <c r="G76" s="69">
        <f t="shared" si="4"/>
        <v>300</v>
      </c>
      <c r="H76" s="73">
        <v>1150</v>
      </c>
      <c r="I76" s="70">
        <f t="shared" si="5"/>
        <v>2300</v>
      </c>
      <c r="J76" s="74">
        <v>2300</v>
      </c>
      <c r="K76" s="75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5" thickBot="1" x14ac:dyDescent="0.35">
      <c r="C77" s="91" t="s">
        <v>282</v>
      </c>
      <c r="D77" s="92"/>
      <c r="E77" s="20">
        <f t="shared" ref="E77:K77" si="6">SUM(E73:E76)</f>
        <v>60</v>
      </c>
      <c r="F77" s="22">
        <f t="shared" si="6"/>
        <v>756.5</v>
      </c>
      <c r="G77" s="22">
        <f t="shared" si="6"/>
        <v>18156</v>
      </c>
      <c r="H77" s="62">
        <f t="shared" si="6"/>
        <v>819048</v>
      </c>
      <c r="I77" s="63">
        <f t="shared" si="6"/>
        <v>1638096</v>
      </c>
      <c r="J77" s="64">
        <f t="shared" si="6"/>
        <v>543335.10000000009</v>
      </c>
      <c r="K77" s="65">
        <f t="shared" si="6"/>
        <v>1094760.9000000001</v>
      </c>
      <c r="M77"/>
    </row>
    <row r="78" spans="1:37" x14ac:dyDescent="0.3">
      <c r="C78"/>
      <c r="M78"/>
    </row>
    <row r="79" spans="1:37" x14ac:dyDescent="0.3">
      <c r="C79"/>
      <c r="M79"/>
    </row>
    <row r="80" spans="1:37" x14ac:dyDescent="0.3">
      <c r="C80"/>
      <c r="M80"/>
    </row>
    <row r="81" spans="3:13" x14ac:dyDescent="0.3">
      <c r="C81"/>
      <c r="M81"/>
    </row>
    <row r="82" spans="3:13" x14ac:dyDescent="0.3">
      <c r="C82"/>
      <c r="M82"/>
    </row>
    <row r="83" spans="3:13" x14ac:dyDescent="0.3">
      <c r="C83"/>
      <c r="M83"/>
    </row>
    <row r="84" spans="3:13" x14ac:dyDescent="0.3">
      <c r="C84"/>
      <c r="M84"/>
    </row>
    <row r="85" spans="3:13" x14ac:dyDescent="0.3">
      <c r="C85"/>
      <c r="M85"/>
    </row>
    <row r="86" spans="3:13" x14ac:dyDescent="0.3">
      <c r="C86"/>
      <c r="M86"/>
    </row>
    <row r="87" spans="3:13" x14ac:dyDescent="0.3">
      <c r="C87"/>
      <c r="M87"/>
    </row>
    <row r="88" spans="3:13" x14ac:dyDescent="0.3">
      <c r="C88"/>
      <c r="M88"/>
    </row>
    <row r="89" spans="3:13" x14ac:dyDescent="0.3">
      <c r="C89"/>
      <c r="M89"/>
    </row>
    <row r="90" spans="3:13" x14ac:dyDescent="0.3">
      <c r="C90"/>
      <c r="M90"/>
    </row>
    <row r="91" spans="3:13" x14ac:dyDescent="0.3">
      <c r="C91"/>
      <c r="M91"/>
    </row>
    <row r="92" spans="3:13" x14ac:dyDescent="0.3">
      <c r="C92"/>
      <c r="M92"/>
    </row>
    <row r="93" spans="3:13" x14ac:dyDescent="0.3">
      <c r="C93"/>
      <c r="M93"/>
    </row>
    <row r="94" spans="3:13" x14ac:dyDescent="0.3">
      <c r="C94"/>
      <c r="M94"/>
    </row>
    <row r="95" spans="3:13" x14ac:dyDescent="0.3">
      <c r="C95"/>
      <c r="M95"/>
    </row>
    <row r="96" spans="3:13" x14ac:dyDescent="0.3">
      <c r="C96"/>
      <c r="M96"/>
    </row>
    <row r="97" spans="3:13" x14ac:dyDescent="0.3">
      <c r="C97"/>
      <c r="M97"/>
    </row>
    <row r="98" spans="3:13" x14ac:dyDescent="0.3">
      <c r="C98"/>
      <c r="M98"/>
    </row>
    <row r="99" spans="3:13" x14ac:dyDescent="0.3">
      <c r="C99"/>
      <c r="M99"/>
    </row>
    <row r="100" spans="3:13" x14ac:dyDescent="0.3">
      <c r="C100"/>
      <c r="M100"/>
    </row>
    <row r="101" spans="3:13" x14ac:dyDescent="0.3">
      <c r="C101"/>
      <c r="M101"/>
    </row>
    <row r="102" spans="3:13" x14ac:dyDescent="0.3">
      <c r="C102"/>
      <c r="M102"/>
    </row>
    <row r="103" spans="3:13" x14ac:dyDescent="0.3">
      <c r="C103"/>
      <c r="M103"/>
    </row>
    <row r="104" spans="3:13" x14ac:dyDescent="0.3">
      <c r="C104"/>
      <c r="M104"/>
    </row>
    <row r="105" spans="3:13" x14ac:dyDescent="0.3">
      <c r="C105"/>
      <c r="M105"/>
    </row>
    <row r="106" spans="3:13" x14ac:dyDescent="0.3">
      <c r="C106"/>
      <c r="M106"/>
    </row>
    <row r="107" spans="3:13" x14ac:dyDescent="0.3">
      <c r="C107"/>
      <c r="M107"/>
    </row>
    <row r="108" spans="3:13" x14ac:dyDescent="0.3">
      <c r="C108"/>
      <c r="M108"/>
    </row>
    <row r="109" spans="3:13" x14ac:dyDescent="0.3">
      <c r="C109"/>
      <c r="M109"/>
    </row>
    <row r="110" spans="3:13" x14ac:dyDescent="0.3">
      <c r="C110"/>
      <c r="M110"/>
    </row>
    <row r="111" spans="3:13" x14ac:dyDescent="0.3">
      <c r="C111"/>
      <c r="M111"/>
    </row>
    <row r="112" spans="3:13" x14ac:dyDescent="0.3">
      <c r="C112"/>
      <c r="M112"/>
    </row>
    <row r="113" spans="3:13" x14ac:dyDescent="0.3">
      <c r="C113"/>
      <c r="M113"/>
    </row>
    <row r="114" spans="3:13" x14ac:dyDescent="0.3">
      <c r="C114"/>
      <c r="M114"/>
    </row>
    <row r="115" spans="3:13" x14ac:dyDescent="0.3">
      <c r="C115"/>
      <c r="M115"/>
    </row>
    <row r="116" spans="3:13" x14ac:dyDescent="0.3">
      <c r="C116"/>
      <c r="M116"/>
    </row>
    <row r="117" spans="3:13" x14ac:dyDescent="0.3">
      <c r="C117"/>
      <c r="M117"/>
    </row>
    <row r="118" spans="3:13" x14ac:dyDescent="0.3">
      <c r="C118"/>
      <c r="M118"/>
    </row>
    <row r="119" spans="3:13" x14ac:dyDescent="0.3">
      <c r="C119"/>
      <c r="M119"/>
    </row>
    <row r="120" spans="3:13" x14ac:dyDescent="0.3">
      <c r="C120"/>
      <c r="M120"/>
    </row>
    <row r="121" spans="3:13" x14ac:dyDescent="0.3">
      <c r="C121"/>
      <c r="M121"/>
    </row>
    <row r="122" spans="3:13" x14ac:dyDescent="0.3">
      <c r="C122"/>
      <c r="M122"/>
    </row>
    <row r="123" spans="3:13" x14ac:dyDescent="0.3">
      <c r="C123"/>
      <c r="M123"/>
    </row>
    <row r="124" spans="3:13" x14ac:dyDescent="0.3">
      <c r="C124"/>
      <c r="M124"/>
    </row>
    <row r="125" spans="3:13" x14ac:dyDescent="0.3">
      <c r="C125"/>
      <c r="M125"/>
    </row>
    <row r="126" spans="3:13" x14ac:dyDescent="0.3">
      <c r="C126"/>
      <c r="M126"/>
    </row>
    <row r="127" spans="3:13" x14ac:dyDescent="0.3">
      <c r="C127"/>
      <c r="M127"/>
    </row>
    <row r="128" spans="3:13" x14ac:dyDescent="0.3">
      <c r="C128"/>
      <c r="M128"/>
    </row>
    <row r="129" spans="3:13" x14ac:dyDescent="0.3">
      <c r="C129"/>
      <c r="M129"/>
    </row>
    <row r="130" spans="3:13" x14ac:dyDescent="0.3">
      <c r="C130"/>
      <c r="M130"/>
    </row>
    <row r="131" spans="3:13" x14ac:dyDescent="0.3">
      <c r="C131"/>
      <c r="M131"/>
    </row>
    <row r="132" spans="3:13" x14ac:dyDescent="0.3">
      <c r="C132"/>
      <c r="M132"/>
    </row>
    <row r="133" spans="3:13" x14ac:dyDescent="0.3">
      <c r="C133"/>
      <c r="M133"/>
    </row>
    <row r="134" spans="3:13" x14ac:dyDescent="0.3">
      <c r="C134"/>
      <c r="M134"/>
    </row>
    <row r="135" spans="3:13" x14ac:dyDescent="0.3">
      <c r="C135"/>
      <c r="M135"/>
    </row>
    <row r="136" spans="3:13" x14ac:dyDescent="0.3">
      <c r="C136"/>
      <c r="M136"/>
    </row>
    <row r="137" spans="3:13" x14ac:dyDescent="0.3">
      <c r="C137"/>
      <c r="M137"/>
    </row>
    <row r="138" spans="3:13" x14ac:dyDescent="0.3">
      <c r="C138"/>
      <c r="M138"/>
    </row>
    <row r="139" spans="3:13" x14ac:dyDescent="0.3">
      <c r="C139"/>
      <c r="M139"/>
    </row>
    <row r="140" spans="3:13" x14ac:dyDescent="0.3">
      <c r="C140"/>
      <c r="M140"/>
    </row>
    <row r="141" spans="3:13" x14ac:dyDescent="0.3">
      <c r="C141"/>
      <c r="M141"/>
    </row>
    <row r="142" spans="3:13" x14ac:dyDescent="0.3">
      <c r="C142"/>
      <c r="M142"/>
    </row>
    <row r="143" spans="3:13" x14ac:dyDescent="0.3">
      <c r="C143"/>
      <c r="M143"/>
    </row>
    <row r="144" spans="3:13" x14ac:dyDescent="0.3">
      <c r="C144"/>
      <c r="M144"/>
    </row>
    <row r="145" spans="3:13" x14ac:dyDescent="0.3">
      <c r="C145"/>
      <c r="M145"/>
    </row>
    <row r="146" spans="3:13" x14ac:dyDescent="0.3">
      <c r="C146"/>
      <c r="M146"/>
    </row>
    <row r="147" spans="3:13" x14ac:dyDescent="0.3">
      <c r="C147"/>
      <c r="M147"/>
    </row>
    <row r="148" spans="3:13" x14ac:dyDescent="0.3">
      <c r="C148"/>
      <c r="M148"/>
    </row>
    <row r="149" spans="3:13" x14ac:dyDescent="0.3">
      <c r="C149"/>
      <c r="M149"/>
    </row>
    <row r="150" spans="3:13" x14ac:dyDescent="0.3">
      <c r="C150"/>
      <c r="M150"/>
    </row>
    <row r="151" spans="3:13" x14ac:dyDescent="0.3">
      <c r="C151"/>
      <c r="M151"/>
    </row>
    <row r="152" spans="3:13" x14ac:dyDescent="0.3">
      <c r="C152"/>
      <c r="M152"/>
    </row>
    <row r="153" spans="3:13" x14ac:dyDescent="0.3">
      <c r="C153"/>
      <c r="M153"/>
    </row>
    <row r="154" spans="3:13" x14ac:dyDescent="0.3">
      <c r="C154"/>
      <c r="M154"/>
    </row>
    <row r="155" spans="3:13" x14ac:dyDescent="0.3">
      <c r="C155"/>
      <c r="M155"/>
    </row>
    <row r="156" spans="3:13" x14ac:dyDescent="0.3">
      <c r="C156"/>
      <c r="M156"/>
    </row>
    <row r="157" spans="3:13" x14ac:dyDescent="0.3">
      <c r="C157"/>
      <c r="M157"/>
    </row>
    <row r="158" spans="3:13" x14ac:dyDescent="0.3">
      <c r="C158"/>
      <c r="M158"/>
    </row>
    <row r="159" spans="3:13" x14ac:dyDescent="0.3">
      <c r="C159"/>
      <c r="M159"/>
    </row>
    <row r="160" spans="3:13" x14ac:dyDescent="0.3">
      <c r="C160"/>
      <c r="M160"/>
    </row>
    <row r="161" spans="3:13" x14ac:dyDescent="0.3">
      <c r="C161"/>
      <c r="M161"/>
    </row>
    <row r="162" spans="3:13" x14ac:dyDescent="0.3">
      <c r="C162"/>
      <c r="M162"/>
    </row>
    <row r="163" spans="3:13" x14ac:dyDescent="0.3">
      <c r="C163"/>
      <c r="M163"/>
    </row>
    <row r="164" spans="3:13" x14ac:dyDescent="0.3">
      <c r="C164"/>
      <c r="M164"/>
    </row>
    <row r="165" spans="3:13" x14ac:dyDescent="0.3">
      <c r="C165"/>
      <c r="M165"/>
    </row>
    <row r="166" spans="3:13" x14ac:dyDescent="0.3">
      <c r="C166"/>
      <c r="M166"/>
    </row>
    <row r="167" spans="3:13" x14ac:dyDescent="0.3">
      <c r="C167"/>
      <c r="M167"/>
    </row>
    <row r="168" spans="3:13" x14ac:dyDescent="0.3">
      <c r="C168"/>
      <c r="M168"/>
    </row>
    <row r="169" spans="3:13" x14ac:dyDescent="0.3">
      <c r="C169"/>
      <c r="M169"/>
    </row>
    <row r="170" spans="3:13" x14ac:dyDescent="0.3">
      <c r="C170"/>
      <c r="M170"/>
    </row>
    <row r="171" spans="3:13" x14ac:dyDescent="0.3">
      <c r="C171"/>
      <c r="M171"/>
    </row>
    <row r="172" spans="3:13" x14ac:dyDescent="0.3">
      <c r="C172"/>
      <c r="M172"/>
    </row>
    <row r="173" spans="3:13" x14ac:dyDescent="0.3">
      <c r="C173"/>
      <c r="M173"/>
    </row>
    <row r="174" spans="3:13" x14ac:dyDescent="0.3">
      <c r="C174"/>
      <c r="M174"/>
    </row>
    <row r="175" spans="3:13" x14ac:dyDescent="0.3">
      <c r="C175"/>
      <c r="M175"/>
    </row>
  </sheetData>
  <autoFilter ref="N2:N82" xr:uid="{00000000-0009-0000-0000-000000000000}"/>
  <mergeCells count="17">
    <mergeCell ref="P2:R2"/>
    <mergeCell ref="O4:O5"/>
    <mergeCell ref="P4:P5"/>
    <mergeCell ref="Q4:Q5"/>
    <mergeCell ref="R4:R5"/>
    <mergeCell ref="S4:S5"/>
    <mergeCell ref="C67:L67"/>
    <mergeCell ref="J71:K71"/>
    <mergeCell ref="L71:M71"/>
    <mergeCell ref="C77:D77"/>
    <mergeCell ref="N4:N5"/>
    <mergeCell ref="C4:C5"/>
    <mergeCell ref="D4:E4"/>
    <mergeCell ref="F4:F5"/>
    <mergeCell ref="G4:K4"/>
    <mergeCell ref="L4:L5"/>
    <mergeCell ref="M4:M5"/>
  </mergeCells>
  <pageMargins left="0" right="0" top="0" bottom="0" header="0" footer="0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9728B-871B-4E8D-A33B-F12457C64192}">
  <ds:schemaRefs>
    <ds:schemaRef ds:uri="http://schemas.microsoft.com/office/2006/metadata/properties"/>
    <ds:schemaRef ds:uri="http://schemas.microsoft.com/office/infopath/2007/PartnerControls"/>
    <ds:schemaRef ds:uri="7041a50b-7d7f-4b12-a622-d747cae9af99"/>
    <ds:schemaRef ds:uri="2d577696-1229-452a-9b19-cd8e3eef1f68"/>
  </ds:schemaRefs>
</ds:datastoreItem>
</file>

<file path=customXml/itemProps2.xml><?xml version="1.0" encoding="utf-8"?>
<ds:datastoreItem xmlns:ds="http://schemas.openxmlformats.org/officeDocument/2006/customXml" ds:itemID="{458518B8-DEE0-4D72-AE69-2CCE4B507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2B240A-1C05-4B8C-9929-1B2A1037D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MediaServiceImageTags">
    <vt:lpwstr/>
  </property>
</Properties>
</file>