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2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<sst xmlns="http://schemas.openxmlformats.org/spreadsheetml/2006/main" count="209" uniqueCount="161">
  <si>
    <t>L.p.</t>
  </si>
  <si>
    <t>Dział</t>
  </si>
  <si>
    <t>Rozdział</t>
  </si>
  <si>
    <t>§</t>
  </si>
  <si>
    <t>Nazwa sołectwa</t>
  </si>
  <si>
    <t>Nazwa zadania, przedsięwzięcia</t>
  </si>
  <si>
    <t>Ogółem</t>
  </si>
  <si>
    <t>754</t>
  </si>
  <si>
    <t>75412</t>
  </si>
  <si>
    <t>010</t>
  </si>
  <si>
    <t>01008</t>
  </si>
  <si>
    <t>DROGI  GMINNE</t>
  </si>
  <si>
    <t>BEZPIECZEŃSTWO  PRZECIWPOŻAROWE  I  PRZECIWDZIAŁANIE  UZALEŻNIENIOM</t>
  </si>
  <si>
    <t>4210</t>
  </si>
  <si>
    <t>4300</t>
  </si>
  <si>
    <t>OŚWIATA</t>
  </si>
  <si>
    <t>KULTURA I OCHRONA DZIEDZICTWA NARODOWEGO</t>
  </si>
  <si>
    <t>4270</t>
  </si>
  <si>
    <t>Suma dział 600</t>
  </si>
  <si>
    <t>Suma dział 010</t>
  </si>
  <si>
    <t>Suma dział 754</t>
  </si>
  <si>
    <t>Suma dział 801</t>
  </si>
  <si>
    <t>Suma dział 900</t>
  </si>
  <si>
    <t>Kwota</t>
  </si>
  <si>
    <t>6050</t>
  </si>
  <si>
    <t>7.</t>
  </si>
  <si>
    <t>6.</t>
  </si>
  <si>
    <t>5.</t>
  </si>
  <si>
    <t>4.</t>
  </si>
  <si>
    <t>3.</t>
  </si>
  <si>
    <t>2.</t>
  </si>
  <si>
    <t>1.</t>
  </si>
  <si>
    <t>ROLNICTWO I ŁOWIECTWO</t>
  </si>
  <si>
    <t>GOSPODARKA MIESZKANIOWA</t>
  </si>
  <si>
    <t>GOSPODARKA KOMUNALNA I OCHRONA ŚRODOWISKA</t>
  </si>
  <si>
    <t>Suma dział 921</t>
  </si>
  <si>
    <t>ANIELIN</t>
  </si>
  <si>
    <t>ANTONIÓW</t>
  </si>
  <si>
    <t>BOGUSŁAWICE</t>
  </si>
  <si>
    <t>BUJAK</t>
  </si>
  <si>
    <t>CHOMENTÓW PUSZCZ</t>
  </si>
  <si>
    <t>suma dział 700</t>
  </si>
  <si>
    <t>Suma dział 750</t>
  </si>
  <si>
    <t>ADMINISTRACJA PUBLICZNA</t>
  </si>
  <si>
    <t>KULTURA FIZYCZNA</t>
  </si>
  <si>
    <t>CHOMENTÓW SOCHA</t>
  </si>
  <si>
    <t>CHOMENTÓW SZCZYGIEŁ</t>
  </si>
  <si>
    <t>DZIERZKÓWEK NOWY</t>
  </si>
  <si>
    <t>DZIERZKÓWEK STARY</t>
  </si>
  <si>
    <t>EDWARDÓW</t>
  </si>
  <si>
    <t>GĘBARZÓW</t>
  </si>
  <si>
    <t>GRABINA</t>
  </si>
  <si>
    <t>HUTA SKARYSZEWSKA</t>
  </si>
  <si>
    <t>JANÓW</t>
  </si>
  <si>
    <t>KAZIMIERÓWKA</t>
  </si>
  <si>
    <t>KŁONOWIEC KORACZ</t>
  </si>
  <si>
    <t>KŁONOWIEC KUREK</t>
  </si>
  <si>
    <t>KOBYLANY</t>
  </si>
  <si>
    <t>MAKOWIEC</t>
  </si>
  <si>
    <t>MAKÓW</t>
  </si>
  <si>
    <t>MAKÓW NOWY</t>
  </si>
  <si>
    <t>MIASTECZKO</t>
  </si>
  <si>
    <t>MODRZEJOWICE</t>
  </si>
  <si>
    <t>NIWA ODECHOWSKA</t>
  </si>
  <si>
    <t>ODECHOWIEC</t>
  </si>
  <si>
    <t>ODECHÓW</t>
  </si>
  <si>
    <t>SOŁTYKÓW</t>
  </si>
  <si>
    <t>WÓLKA TWAROGOWA</t>
  </si>
  <si>
    <t>WILCZNA</t>
  </si>
  <si>
    <t>WYMYSŁÓW</t>
  </si>
  <si>
    <t>ZALESIE</t>
  </si>
  <si>
    <t>§ 4300</t>
  </si>
  <si>
    <t>§ 4270</t>
  </si>
  <si>
    <t>§ 4210</t>
  </si>
  <si>
    <t>§ 6050</t>
  </si>
  <si>
    <t>§ 6060</t>
  </si>
  <si>
    <t>Suma dział 926</t>
  </si>
  <si>
    <t>GĘBARZÓW KOLONIA</t>
  </si>
  <si>
    <t>Remont drogi gminnej - odcinek od drogi krajowej Nr 9 do wsi Antoniów</t>
  </si>
  <si>
    <t>Odwodnienie drogi gminnej w m. Bogusławice odcinek pomiędzy drogą powiatową Klwatka - Skaryszew a drogą powiatową Kuczki - Kazimierówka</t>
  </si>
  <si>
    <t>Remont i modernizacja budynku OSP w m. Bujak - kontynuacja</t>
  </si>
  <si>
    <t>Remont drogi gminnej w m. Edwardów- utwardzenie kruszywem</t>
  </si>
  <si>
    <t xml:space="preserve">GRABINA </t>
  </si>
  <si>
    <t>Zakup i montaż wiaty przystankowej przy drodze gminnej w m. Huta Skaryszewska</t>
  </si>
  <si>
    <t>Zaku kruszywa do utwardzenia drogi gminnej w m. Kłonowiec Koracz</t>
  </si>
  <si>
    <t>Czyszczenie i udrożnienie  rowów wzdłuż drogi gminnej w m.Kłonowiec Kurek</t>
  </si>
  <si>
    <t>§4300</t>
  </si>
  <si>
    <t>§4210</t>
  </si>
  <si>
    <t>Remont drogi gminnej w m. Modrzejowice</t>
  </si>
  <si>
    <t>§6050</t>
  </si>
  <si>
    <t>Zakup kruszywa do utwardzenia drogi gminnej w m. Odechowiec ( w kierunku Kłonowca)</t>
  </si>
  <si>
    <t>Utwardzenie kruszywem drogi gminnej w m. Odechowiec - odcinek w kierunku Kłonowca</t>
  </si>
  <si>
    <t>Utwardzenie kruszywem drogi gminnej w m. Kobylany</t>
  </si>
  <si>
    <t>Utwardzenie kruszywem drogi gminnej w m. Kłonowiec Kurek</t>
  </si>
  <si>
    <t xml:space="preserve">Utwardzenie kruszywem drogi gminnej w m. Huta Skaryszewska </t>
  </si>
  <si>
    <t>Remont dróg gminnych w m. Grabina - odcinki w kierunku Starej Grabiny i w kierunku Kobylan</t>
  </si>
  <si>
    <t>Utwardzenie kruszywem drogi gminnej w m. Gębarzów</t>
  </si>
  <si>
    <t>Zakup kruszywa do utwardzenia drogi gminnej w m. Gębarzów</t>
  </si>
  <si>
    <t>Zakup kruszywa do utwardzenia drogi gminnej w m. Huta Skaryszewska</t>
  </si>
  <si>
    <t>Zakup kruszywa do utwardzenia drogi gminnej w m.Chomentów Puszcz - odcinek od lasu do posesji Kwiecień, Laban.</t>
  </si>
  <si>
    <t>Zakup kruszywa do utwardzenia drogi gminnej w m. Chomentów Szczygieł</t>
  </si>
  <si>
    <t>Zakup kruszywa do utwardzenia drogi gminnej w m. Kobylany</t>
  </si>
  <si>
    <t xml:space="preserve">ODECHOWIEC </t>
  </si>
  <si>
    <t>Utwardzenie kruszywem drogi gminnej łączącej Odechów z Wólką Twarogową</t>
  </si>
  <si>
    <t>Zakup kruszywa do utwardzenia drogi gminnej łączącej Odechów z Wólką Twarogową</t>
  </si>
  <si>
    <t xml:space="preserve">ODECHÓW </t>
  </si>
  <si>
    <t>PODSULISZKA</t>
  </si>
  <si>
    <t xml:space="preserve">TOMASZÓW </t>
  </si>
  <si>
    <t>Utwardzenie kruszywem drogi gminnej - odcinek Wólka Twarogowa - Edwardów</t>
  </si>
  <si>
    <t xml:space="preserve">WÓLKA TWAROGOWA </t>
  </si>
  <si>
    <t>Zakup kruszywa do utwardzenia drogi gminnej w m.Wólka Twarogowa w kierunku Edwardowa</t>
  </si>
  <si>
    <t>Budowa garażu dla OSP w m. Wólka Twarogowa - kontynuacja</t>
  </si>
  <si>
    <t xml:space="preserve">ZALESIE </t>
  </si>
  <si>
    <t>Wykonanie odwodnienia drogi gminnej w m. Zalesie</t>
  </si>
  <si>
    <t>Czyszczenie rowów i poboczy wzdłuż drogi gminnej biegnącej przez wieś Wymysłów</t>
  </si>
  <si>
    <t>Umocnienie płytą ECO skarpy rowów wzdłuż drogi gminnej przez wieś Janów</t>
  </si>
  <si>
    <t>Zakup materiałów do umocnienia rowów wzdłuż drogi gminnej przez wieś Janów</t>
  </si>
  <si>
    <t>Plan wydatków na przedsięwzięcia realizowane w ramach Funduszu sołeckiego w roku 2019</t>
  </si>
  <si>
    <t>remont podłóg i malowanie klas w PSP w Odechowie</t>
  </si>
  <si>
    <t>Budowa oświetlenia ulicznego wzdłuż drogi gminnej w m. Chomentów Socha (od strony lasu)</t>
  </si>
  <si>
    <t>Budowa oświetlenia ulicznego wzdłuż drogi gminnej w m. Edwardów</t>
  </si>
  <si>
    <t>Budowa  oświetlenia ulicznego w m. Maków Nowy wzdłuż dróg gminnych</t>
  </si>
  <si>
    <t>Budowa boiska sportowego wraz z ogrodzeniem i oświetleniem fotowoltaicznym na działce gminnej obok placu zabaw</t>
  </si>
  <si>
    <t>Zakup i ogrodzenie działki   z przeznaczeniem na plac zabaw w m. Niwa Odechowska</t>
  </si>
  <si>
    <t>Zakup w celach promocyjnych  koszulek z nazwą wsi i logo gminy</t>
  </si>
  <si>
    <t>Urządzenie gminnego boiska sportowego w Chomentowie Puszcz poprzez wykonanie na nim oświetlenia</t>
  </si>
  <si>
    <t>Urządzenie gminnej działki rekreacyjnej poprzez budowę placu zabaw w miejscowości Dzierzkówek Nowy</t>
  </si>
  <si>
    <t>Budowa oświetlenia ulicznego wzdłuż drogi gminnej w m. Bogusławice (projekt i wykonanie)</t>
  </si>
  <si>
    <t>Budowa siłowni plenerowej na placu szkolnym przy PSP w Modrzejowicach</t>
  </si>
  <si>
    <t>Budowa remizo-świetlicy w m. Tomaszów - wykonanie dokumentacji projektowej budynku, będącego współwłasnością gminy</t>
  </si>
  <si>
    <t>6230</t>
  </si>
  <si>
    <t xml:space="preserve">Udrożnienie rowów melioracyjnych wzdłuż dróg gminnych w m. Kazimierówka - kontynuacja  </t>
  </si>
  <si>
    <t>Odmulenie rowów melioracyjnych wzdłuż dróg gminnych w m. Odechowiec</t>
  </si>
  <si>
    <t>Wykonanie rowu odwadniającego wzdłuż drogi gminnej w m. Odechów</t>
  </si>
  <si>
    <t>Odmulenie rowów melioracyjnych wzdłuż drogi gminnej w m. Wilczna</t>
  </si>
  <si>
    <t>Czyszczenie rowów melioracyjnych wzdłuż dróg gminnych w m. Wymysłów</t>
  </si>
  <si>
    <t>Zakup materiałów i przepustów do odmulenia i udrożnienia rowów melioracyjnych wzdłuż dróg gminnych w m. Odechowiec</t>
  </si>
  <si>
    <t>Zakup materiałów i przepustów do odmulenia i udrożnienia rowów melioracyjnych wzdłuż drogi gminnej w m. Wilczna</t>
  </si>
  <si>
    <t>Urządzenie gminnej działki rekreacyjnej poprzez uporządkowanie stawu i utwardzenie brzegów wokół stawu w m. Chomentów Puszcz</t>
  </si>
  <si>
    <t>Zakup i montaż progów zwalniających na drodze gminnej na osiedlu w Makowie Nowym w pobliżu Nr 61-62</t>
  </si>
  <si>
    <t>Zakup i montaż progów zwalniających na drodze gminnej ul. Szkolnej w m. Sołtyków</t>
  </si>
  <si>
    <t>Zakup kruszywa do utwardzenia drogi gminnej w m. Kłonowiec Kurek</t>
  </si>
  <si>
    <t>Urządzenie działki rekreacyjnej poprzez wykonanie ławek, ogrodzenie i doposażenie placu zabaw usytuowanego na działce gminnej z m/ Miasteczko</t>
  </si>
  <si>
    <t>Uporządkowanie placu gminnego przy ul. Starowiejskiej w Makowie - plantowanie i wycinka drzew i zarośli w celu przygotowania urządzenia współnego miejsca rekreacyjnego i placu zabaw</t>
  </si>
  <si>
    <t>Urządzenie miejsca rekreacyjnego poprzez zamontowanie monitoringu na działce gminnej, na której znajduje się altana, orynnowania do zamontowania na altance, zakup kosy spalinowej do pielęgnacji trawy, oraz  zakup 2 koszy na śmieci</t>
  </si>
  <si>
    <t>Urządzenie wspólnego miejsca rekreacyjnego poprzez budowę i wyposażenie altany na działce gminnej w m. Anielin</t>
  </si>
  <si>
    <t>Pobudzanie aktywności lokalnej i kultywowanie tradycji dożynkowych poprzez zakup namiotu ekspozycyjnego na uroczystości dożynkowe i inne spotkania lokalnej społeczności</t>
  </si>
  <si>
    <t>Pobudzanie aktywności lokalnej i kultywowanie tradycji dożynkowych poprzez zakup trzech namiotów ekspozycyjnych na uroczystości dożynkowe i inne spotkania lokalnej społeczności</t>
  </si>
  <si>
    <t>Urządzenie i wyposażenie wspólnego miejsca rekreacyjnego poprzez zamontowanie oświetlenia działki na której znajduje się altana</t>
  </si>
  <si>
    <t>Dowieszenie 3 lamp na istniejących słupach wzdłuż drogi gminnej w m. Kłonowiec Koracz</t>
  </si>
  <si>
    <t>Czyszczenie i pogłębienie rowów wzdłuż drogi gminnej w m. Chomentów Szczygieł</t>
  </si>
  <si>
    <t>Zakup działki z przeznaczeniem na urządzenie wspólnego miejsca rekreacyjnego - gminnego placu zabaw w m. Gębarzów Kolonia</t>
  </si>
  <si>
    <t>Zakup działki przylegającej do gminnego boiska w m. Chomentów Szczygieł z przeznaczeniem na powiększenie boiska</t>
  </si>
  <si>
    <t>Remont budynku gminnej świetlicy wiejskiej w m. Dzierzkówek Stary</t>
  </si>
  <si>
    <t>Doposażenie remizo-świetlicy w m. Gębarzów poprzez montaż klimatyzacji, zakup zmywarki i drobnego AGD  oraz zakup sprzętu p. poż.</t>
  </si>
  <si>
    <t>Doposażenie remizo-świetlicy w m. Modrzejowice poprzez zakup sprzętu ratowniczo-gaśniczego i drobnego sprzętu AGD</t>
  </si>
  <si>
    <t>Doposażenie OSP w Odechowie poprzez zakup mundurów bojowych i innego wyposażenia p. poż.</t>
  </si>
  <si>
    <t>Budowa drogi gminnej ul. Dzielnicowej w Makowie - wykonanie dokumentacji projektowej</t>
  </si>
  <si>
    <t>Utwardzenie kruszywem drogi gminnej w m. Kłonowiec Koracz</t>
  </si>
  <si>
    <t>Dotacja celowa na dofinansowanie zakupu samochodu ratowniczo-gaśniczego dla OSP w Makowcu</t>
  </si>
  <si>
    <t>Urządzenie i wyposażenie wspólnego miejsca rekreacyjnego - placu zabaw poprzez ogrodzenie, oświetlenie oraz dokupienie zabawek w m. Sołtyków (przy OSA)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</si>
</sst>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Czcionka tekstu podstawowego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ck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9" fillId="32" borderId="19" xfId="0" applyNumberFormat="1" applyFont="1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3" fontId="9" fillId="32" borderId="2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3" fontId="3" fillId="32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top" wrapText="1"/>
    </xf>
    <xf numFmtId="0" fontId="9" fillId="32" borderId="25" xfId="0" applyFont="1" applyFill="1" applyBorder="1" applyAlignment="1">
      <alignment horizontal="left" vertical="top" wrapText="1"/>
    </xf>
    <xf numFmtId="0" fontId="3" fillId="32" borderId="25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right" vertical="center" wrapText="1"/>
    </xf>
    <xf numFmtId="3" fontId="3" fillId="32" borderId="2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49" fillId="32" borderId="22" xfId="0" applyFont="1" applyFill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 wrapText="1"/>
    </xf>
    <xf numFmtId="3" fontId="30" fillId="32" borderId="10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top" wrapText="1"/>
    </xf>
    <xf numFmtId="0" fontId="30" fillId="32" borderId="18" xfId="0" applyFont="1" applyFill="1" applyBorder="1" applyAlignment="1">
      <alignment horizontal="left" vertical="center" wrapText="1"/>
    </xf>
    <xf numFmtId="3" fontId="30" fillId="32" borderId="18" xfId="0" applyNumberFormat="1" applyFont="1" applyFill="1" applyBorder="1" applyAlignment="1">
      <alignment horizontal="center" vertical="center"/>
    </xf>
    <xf numFmtId="0" fontId="31" fillId="32" borderId="18" xfId="0" applyFont="1" applyFill="1" applyBorder="1" applyAlignment="1">
      <alignment horizontal="right" vertical="center" wrapText="1"/>
    </xf>
    <xf numFmtId="3" fontId="31" fillId="32" borderId="18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30" fillId="32" borderId="10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right" vertical="center" wrapText="1"/>
    </xf>
    <xf numFmtId="3" fontId="31" fillId="32" borderId="10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3" fontId="9" fillId="32" borderId="18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2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3" fontId="9" fillId="32" borderId="22" xfId="0" applyNumberFormat="1" applyFont="1" applyFill="1" applyBorder="1" applyAlignment="1">
      <alignment horizontal="center" vertical="center"/>
    </xf>
    <xf numFmtId="3" fontId="3" fillId="32" borderId="2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top" wrapText="1"/>
    </xf>
    <xf numFmtId="49" fontId="9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top" wrapText="1"/>
    </xf>
    <xf numFmtId="0" fontId="50" fillId="0" borderId="18" xfId="0" applyFont="1" applyBorder="1" applyAlignment="1">
      <alignment wrapText="1"/>
    </xf>
    <xf numFmtId="0" fontId="13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wrapText="1"/>
    </xf>
    <xf numFmtId="0" fontId="50" fillId="32" borderId="10" xfId="0" applyFont="1" applyFill="1" applyBorder="1" applyAlignment="1">
      <alignment wrapText="1"/>
    </xf>
    <xf numFmtId="3" fontId="9" fillId="32" borderId="10" xfId="0" applyNumberFormat="1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3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top" wrapText="1"/>
    </xf>
    <xf numFmtId="0" fontId="50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50" fillId="0" borderId="22" xfId="0" applyFont="1" applyBorder="1" applyAlignment="1">
      <alignment wrapText="1"/>
    </xf>
    <xf numFmtId="2" fontId="3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2" fontId="9" fillId="32" borderId="10" xfId="0" applyNumberFormat="1" applyFont="1" applyFill="1" applyBorder="1" applyAlignment="1">
      <alignment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2" fontId="31" fillId="32" borderId="10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2" borderId="22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32" borderId="18" xfId="0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2" fontId="9" fillId="34" borderId="22" xfId="0" applyNumberFormat="1" applyFont="1" applyFill="1" applyBorder="1" applyAlignment="1">
      <alignment horizontal="left" vertical="center" wrapText="1"/>
    </xf>
    <xf numFmtId="3" fontId="9" fillId="34" borderId="2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center" wrapText="1"/>
    </xf>
    <xf numFmtId="0" fontId="50" fillId="34" borderId="18" xfId="0" applyFont="1" applyFill="1" applyBorder="1" applyAlignment="1">
      <alignment wrapText="1"/>
    </xf>
    <xf numFmtId="0" fontId="4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left" vertical="center" wrapText="1"/>
    </xf>
    <xf numFmtId="3" fontId="9" fillId="34" borderId="18" xfId="0" applyNumberFormat="1" applyFont="1" applyFill="1" applyBorder="1" applyAlignment="1">
      <alignment horizontal="center" vertical="center"/>
    </xf>
    <xf numFmtId="49" fontId="9" fillId="34" borderId="22" xfId="0" applyNumberFormat="1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 vertical="center" wrapText="1"/>
    </xf>
    <xf numFmtId="0" fontId="9" fillId="34" borderId="22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2" fontId="30" fillId="34" borderId="10" xfId="0" applyNumberFormat="1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top" wrapText="1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2" fillId="33" borderId="29" xfId="0" applyFont="1" applyFill="1" applyBorder="1" applyAlignment="1">
      <alignment horizontal="center" wrapText="1"/>
    </xf>
    <xf numFmtId="0" fontId="32" fillId="33" borderId="30" xfId="0" applyFont="1" applyFill="1" applyBorder="1" applyAlignment="1">
      <alignment horizontal="center" wrapText="1"/>
    </xf>
    <xf numFmtId="0" fontId="32" fillId="33" borderId="43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top" wrapText="1"/>
    </xf>
    <xf numFmtId="0" fontId="49" fillId="0" borderId="3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2" fontId="3" fillId="0" borderId="40" xfId="0" applyNumberFormat="1" applyFont="1" applyBorder="1" applyAlignment="1">
      <alignment horizontal="center" vertical="top" wrapText="1"/>
    </xf>
    <xf numFmtId="2" fontId="9" fillId="0" borderId="41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Layout" workbookViewId="0" topLeftCell="A23">
      <selection activeCell="F36" sqref="F36"/>
    </sheetView>
  </sheetViews>
  <sheetFormatPr defaultColWidth="8.796875" defaultRowHeight="14.25"/>
  <cols>
    <col min="1" max="1" width="4" style="3" customWidth="1"/>
    <col min="2" max="2" width="5.3984375" style="4" customWidth="1"/>
    <col min="3" max="3" width="9" style="4" customWidth="1"/>
    <col min="4" max="4" width="6.3984375" style="4" customWidth="1"/>
    <col min="5" max="5" width="14" style="5" customWidth="1"/>
    <col min="6" max="6" width="45" style="5" customWidth="1"/>
    <col min="7" max="7" width="10.69921875" style="5" customWidth="1"/>
    <col min="8" max="16384" width="9" style="3" customWidth="1"/>
  </cols>
  <sheetData>
    <row r="1" spans="1:7" ht="14.25">
      <c r="A1" s="171" t="s">
        <v>117</v>
      </c>
      <c r="B1" s="171"/>
      <c r="C1" s="171"/>
      <c r="D1" s="171"/>
      <c r="E1" s="171"/>
      <c r="F1" s="171"/>
      <c r="G1" s="171"/>
    </row>
    <row r="2" ht="7.5" customHeight="1" thickBot="1"/>
    <row r="3" spans="1:7" ht="35.25" customHeight="1" thickBot="1">
      <c r="A3" s="174" t="s">
        <v>0</v>
      </c>
      <c r="B3" s="172" t="s">
        <v>1</v>
      </c>
      <c r="C3" s="172" t="s">
        <v>2</v>
      </c>
      <c r="D3" s="172" t="s">
        <v>3</v>
      </c>
      <c r="E3" s="178" t="s">
        <v>4</v>
      </c>
      <c r="F3" s="180" t="s">
        <v>5</v>
      </c>
      <c r="G3" s="6" t="s">
        <v>23</v>
      </c>
    </row>
    <row r="4" spans="1:7" ht="15" customHeight="1" hidden="1" thickBot="1">
      <c r="A4" s="175"/>
      <c r="B4" s="173"/>
      <c r="C4" s="173"/>
      <c r="D4" s="173"/>
      <c r="E4" s="179"/>
      <c r="F4" s="179"/>
      <c r="G4" s="7"/>
    </row>
    <row r="5" spans="1:7" ht="9.75" customHeight="1" thickBot="1">
      <c r="A5" s="8" t="s">
        <v>31</v>
      </c>
      <c r="B5" s="9" t="s">
        <v>30</v>
      </c>
      <c r="C5" s="9" t="s">
        <v>29</v>
      </c>
      <c r="D5" s="9" t="s">
        <v>28</v>
      </c>
      <c r="E5" s="10" t="s">
        <v>27</v>
      </c>
      <c r="F5" s="11" t="s">
        <v>26</v>
      </c>
      <c r="G5" s="12" t="s">
        <v>25</v>
      </c>
    </row>
    <row r="6" spans="1:7" ht="10.5" customHeight="1" thickBot="1">
      <c r="A6" s="181" t="s">
        <v>32</v>
      </c>
      <c r="B6" s="182"/>
      <c r="C6" s="182"/>
      <c r="D6" s="182"/>
      <c r="E6" s="182"/>
      <c r="F6" s="182"/>
      <c r="G6" s="183"/>
    </row>
    <row r="7" spans="1:7" ht="10.5" customHeight="1">
      <c r="A7" s="13"/>
      <c r="B7" s="14"/>
      <c r="C7" s="14"/>
      <c r="D7" s="14"/>
      <c r="E7" s="15"/>
      <c r="F7" s="16"/>
      <c r="G7" s="17"/>
    </row>
    <row r="8" spans="1:7" ht="22.5" customHeight="1">
      <c r="A8" s="19"/>
      <c r="B8" s="20" t="s">
        <v>9</v>
      </c>
      <c r="C8" s="20" t="s">
        <v>10</v>
      </c>
      <c r="D8" s="21" t="s">
        <v>14</v>
      </c>
      <c r="E8" s="129" t="s">
        <v>54</v>
      </c>
      <c r="F8" s="22" t="s">
        <v>131</v>
      </c>
      <c r="G8" s="23">
        <v>17032</v>
      </c>
    </row>
    <row r="9" spans="1:7" ht="12" customHeight="1">
      <c r="A9" s="19"/>
      <c r="B9" s="24"/>
      <c r="C9" s="24"/>
      <c r="D9" s="25"/>
      <c r="E9" s="129" t="s">
        <v>102</v>
      </c>
      <c r="F9" s="27" t="s">
        <v>132</v>
      </c>
      <c r="G9" s="23">
        <v>10000</v>
      </c>
    </row>
    <row r="10" spans="1:7" s="132" customFormat="1" ht="11.25" customHeight="1">
      <c r="A10" s="19"/>
      <c r="B10" s="24"/>
      <c r="C10" s="24"/>
      <c r="D10" s="25"/>
      <c r="E10" s="129" t="s">
        <v>65</v>
      </c>
      <c r="F10" s="27" t="s">
        <v>133</v>
      </c>
      <c r="G10" s="23">
        <v>2000</v>
      </c>
    </row>
    <row r="11" spans="1:7" s="132" customFormat="1" ht="12" customHeight="1">
      <c r="A11" s="19"/>
      <c r="B11" s="24"/>
      <c r="C11" s="24"/>
      <c r="D11" s="25"/>
      <c r="E11" s="129" t="s">
        <v>68</v>
      </c>
      <c r="F11" s="27" t="s">
        <v>134</v>
      </c>
      <c r="G11" s="23">
        <v>12000</v>
      </c>
    </row>
    <row r="12" spans="1:7" s="134" customFormat="1" ht="14.25" customHeight="1">
      <c r="A12" s="19"/>
      <c r="B12" s="24"/>
      <c r="C12" s="24"/>
      <c r="D12" s="25"/>
      <c r="E12" s="129" t="s">
        <v>69</v>
      </c>
      <c r="F12" s="27" t="s">
        <v>135</v>
      </c>
      <c r="G12" s="23">
        <v>5569</v>
      </c>
    </row>
    <row r="13" spans="1:7" ht="13.5" customHeight="1">
      <c r="A13" s="19"/>
      <c r="B13" s="24"/>
      <c r="C13" s="24"/>
      <c r="D13" s="25"/>
      <c r="E13" s="28"/>
      <c r="F13" s="131" t="s">
        <v>71</v>
      </c>
      <c r="G13" s="23">
        <f>SUM(G8:G12)</f>
        <v>46601</v>
      </c>
    </row>
    <row r="14" spans="1:7" s="132" customFormat="1" ht="24" customHeight="1">
      <c r="A14" s="19"/>
      <c r="B14" s="24"/>
      <c r="C14" s="24"/>
      <c r="D14" s="25">
        <v>4210</v>
      </c>
      <c r="E14" s="28" t="s">
        <v>102</v>
      </c>
      <c r="F14" s="141" t="s">
        <v>136</v>
      </c>
      <c r="G14" s="23">
        <v>2786</v>
      </c>
    </row>
    <row r="15" spans="1:7" s="132" customFormat="1" ht="25.5" customHeight="1">
      <c r="A15" s="19"/>
      <c r="B15" s="24"/>
      <c r="C15" s="24"/>
      <c r="D15" s="25"/>
      <c r="E15" s="129" t="s">
        <v>68</v>
      </c>
      <c r="F15" s="27" t="s">
        <v>137</v>
      </c>
      <c r="G15" s="23">
        <v>2971</v>
      </c>
    </row>
    <row r="16" spans="1:7" s="132" customFormat="1" ht="12.75" customHeight="1">
      <c r="A16" s="19"/>
      <c r="B16" s="24"/>
      <c r="C16" s="24"/>
      <c r="D16" s="25"/>
      <c r="E16" s="129"/>
      <c r="F16" s="135" t="s">
        <v>73</v>
      </c>
      <c r="G16" s="23">
        <f>SUM(G14:G15)</f>
        <v>5757</v>
      </c>
    </row>
    <row r="17" spans="1:7" ht="22.5" customHeight="1">
      <c r="A17" s="19"/>
      <c r="B17" s="24"/>
      <c r="C17" s="24"/>
      <c r="D17" s="25">
        <v>4270</v>
      </c>
      <c r="E17" s="129" t="s">
        <v>40</v>
      </c>
      <c r="F17" s="22" t="s">
        <v>138</v>
      </c>
      <c r="G17" s="23">
        <v>10000</v>
      </c>
    </row>
    <row r="18" spans="1:7" ht="10.5" customHeight="1">
      <c r="A18" s="19"/>
      <c r="B18" s="24"/>
      <c r="C18" s="24"/>
      <c r="D18" s="25"/>
      <c r="E18" s="26"/>
      <c r="F18" s="130" t="s">
        <v>72</v>
      </c>
      <c r="G18" s="31">
        <f>SUM(G17:G17)</f>
        <v>10000</v>
      </c>
    </row>
    <row r="19" spans="1:7" ht="10.5" customHeight="1" thickBot="1">
      <c r="A19" s="32"/>
      <c r="B19" s="33"/>
      <c r="C19" s="33"/>
      <c r="D19" s="34"/>
      <c r="E19" s="35"/>
      <c r="F19" s="36" t="s">
        <v>19</v>
      </c>
      <c r="G19" s="37">
        <f>SUM(G18,G16,G13)</f>
        <v>62358</v>
      </c>
    </row>
    <row r="20" spans="1:7" ht="10.5" customHeight="1" thickBot="1">
      <c r="A20" s="191" t="s">
        <v>11</v>
      </c>
      <c r="B20" s="192"/>
      <c r="C20" s="192"/>
      <c r="D20" s="192"/>
      <c r="E20" s="192"/>
      <c r="F20" s="192"/>
      <c r="G20" s="192"/>
    </row>
    <row r="21" spans="1:7" s="43" customFormat="1" ht="11.25" customHeight="1">
      <c r="A21" s="38"/>
      <c r="B21" s="39">
        <v>600</v>
      </c>
      <c r="C21" s="39">
        <v>60016</v>
      </c>
      <c r="D21" s="40">
        <v>4270</v>
      </c>
      <c r="E21" s="28" t="s">
        <v>37</v>
      </c>
      <c r="F21" s="41" t="s">
        <v>78</v>
      </c>
      <c r="G21" s="42">
        <v>11743</v>
      </c>
    </row>
    <row r="22" spans="1:7" s="43" customFormat="1" ht="11.25" customHeight="1">
      <c r="A22" s="38"/>
      <c r="B22" s="44"/>
      <c r="C22" s="45"/>
      <c r="D22" s="46"/>
      <c r="E22" s="28" t="s">
        <v>49</v>
      </c>
      <c r="F22" s="47" t="s">
        <v>81</v>
      </c>
      <c r="G22" s="42">
        <v>8791</v>
      </c>
    </row>
    <row r="23" spans="1:7" s="43" customFormat="1" ht="11.25" customHeight="1">
      <c r="A23" s="38"/>
      <c r="B23" s="48"/>
      <c r="C23" s="49"/>
      <c r="D23" s="40"/>
      <c r="E23" s="29" t="s">
        <v>62</v>
      </c>
      <c r="F23" s="50" t="s">
        <v>88</v>
      </c>
      <c r="G23" s="42">
        <v>8506</v>
      </c>
    </row>
    <row r="24" spans="1:7" s="43" customFormat="1" ht="25.5" customHeight="1">
      <c r="A24" s="38"/>
      <c r="B24" s="48"/>
      <c r="C24" s="49"/>
      <c r="D24" s="40"/>
      <c r="E24" s="28" t="s">
        <v>51</v>
      </c>
      <c r="F24" s="47" t="s">
        <v>95</v>
      </c>
      <c r="G24" s="42">
        <v>12670</v>
      </c>
    </row>
    <row r="25" spans="1:7" s="43" customFormat="1" ht="11.25" customHeight="1">
      <c r="A25" s="38"/>
      <c r="B25" s="48"/>
      <c r="C25" s="49"/>
      <c r="D25" s="40"/>
      <c r="E25" s="29"/>
      <c r="F25" s="52" t="s">
        <v>72</v>
      </c>
      <c r="G25" s="53">
        <f>SUM(G21:G24)</f>
        <v>41710</v>
      </c>
    </row>
    <row r="26" spans="1:7" s="43" customFormat="1" ht="22.5">
      <c r="A26" s="38"/>
      <c r="B26" s="39">
        <v>600</v>
      </c>
      <c r="C26" s="39">
        <v>60016</v>
      </c>
      <c r="D26" s="40">
        <v>4300</v>
      </c>
      <c r="E26" s="29" t="s">
        <v>38</v>
      </c>
      <c r="F26" s="41" t="s">
        <v>79</v>
      </c>
      <c r="G26" s="42">
        <v>8000</v>
      </c>
    </row>
    <row r="27" spans="1:7" s="43" customFormat="1" ht="11.25">
      <c r="A27" s="38"/>
      <c r="B27" s="39"/>
      <c r="C27" s="39"/>
      <c r="D27" s="40"/>
      <c r="E27" s="29" t="s">
        <v>50</v>
      </c>
      <c r="F27" s="41" t="s">
        <v>96</v>
      </c>
      <c r="G27" s="42">
        <v>5000</v>
      </c>
    </row>
    <row r="28" spans="1:7" s="43" customFormat="1" ht="11.25">
      <c r="A28" s="38"/>
      <c r="B28" s="48"/>
      <c r="C28" s="48"/>
      <c r="D28" s="40"/>
      <c r="E28" s="28" t="s">
        <v>52</v>
      </c>
      <c r="F28" s="41" t="s">
        <v>94</v>
      </c>
      <c r="G28" s="42">
        <v>4553</v>
      </c>
    </row>
    <row r="29" spans="1:7" s="43" customFormat="1" ht="11.25">
      <c r="A29" s="38"/>
      <c r="B29" s="48"/>
      <c r="C29" s="48"/>
      <c r="D29" s="40"/>
      <c r="E29" s="28" t="s">
        <v>55</v>
      </c>
      <c r="F29" s="41" t="s">
        <v>158</v>
      </c>
      <c r="G29" s="42">
        <v>3794</v>
      </c>
    </row>
    <row r="30" spans="1:7" s="43" customFormat="1" ht="11.25">
      <c r="A30" s="38"/>
      <c r="B30" s="48"/>
      <c r="C30" s="48"/>
      <c r="D30" s="40"/>
      <c r="E30" s="28" t="s">
        <v>56</v>
      </c>
      <c r="F30" s="41" t="s">
        <v>93</v>
      </c>
      <c r="G30" s="42">
        <v>2000</v>
      </c>
    </row>
    <row r="31" spans="1:7" s="43" customFormat="1" ht="22.5">
      <c r="A31" s="38"/>
      <c r="B31" s="48"/>
      <c r="C31" s="48"/>
      <c r="D31" s="40"/>
      <c r="E31" s="28" t="s">
        <v>56</v>
      </c>
      <c r="F31" s="41" t="s">
        <v>85</v>
      </c>
      <c r="G31" s="42">
        <v>10000</v>
      </c>
    </row>
    <row r="32" spans="1:7" s="43" customFormat="1" ht="22.5">
      <c r="A32" s="38"/>
      <c r="B32" s="48"/>
      <c r="C32" s="48"/>
      <c r="D32" s="40"/>
      <c r="E32" s="29" t="s">
        <v>46</v>
      </c>
      <c r="F32" s="41" t="s">
        <v>150</v>
      </c>
      <c r="G32" s="42">
        <v>8656</v>
      </c>
    </row>
    <row r="33" spans="1:7" s="43" customFormat="1" ht="11.25">
      <c r="A33" s="38"/>
      <c r="B33" s="48"/>
      <c r="C33" s="48"/>
      <c r="D33" s="40"/>
      <c r="E33" s="29" t="s">
        <v>57</v>
      </c>
      <c r="F33" s="41" t="s">
        <v>92</v>
      </c>
      <c r="G33" s="42">
        <v>8968</v>
      </c>
    </row>
    <row r="34" spans="1:7" s="43" customFormat="1" ht="22.5">
      <c r="A34" s="38"/>
      <c r="B34" s="48"/>
      <c r="C34" s="48"/>
      <c r="D34" s="40"/>
      <c r="E34" s="29" t="s">
        <v>64</v>
      </c>
      <c r="F34" s="41" t="s">
        <v>91</v>
      </c>
      <c r="G34" s="42">
        <v>4000</v>
      </c>
    </row>
    <row r="35" spans="1:7" s="43" customFormat="1" ht="22.5">
      <c r="A35" s="38"/>
      <c r="B35" s="48"/>
      <c r="C35" s="48"/>
      <c r="D35" s="40"/>
      <c r="E35" s="29" t="s">
        <v>65</v>
      </c>
      <c r="F35" s="41" t="s">
        <v>103</v>
      </c>
      <c r="G35" s="42">
        <v>3361</v>
      </c>
    </row>
    <row r="36" spans="1:7" s="43" customFormat="1" ht="22.5">
      <c r="A36" s="38"/>
      <c r="B36" s="48"/>
      <c r="C36" s="48"/>
      <c r="D36" s="40"/>
      <c r="E36" s="29" t="s">
        <v>67</v>
      </c>
      <c r="F36" s="41" t="s">
        <v>108</v>
      </c>
      <c r="G36" s="42">
        <v>3000</v>
      </c>
    </row>
    <row r="37" spans="1:7" s="43" customFormat="1" ht="11.25">
      <c r="A37" s="38"/>
      <c r="B37" s="48"/>
      <c r="C37" s="48"/>
      <c r="D37" s="40"/>
      <c r="E37" s="29" t="s">
        <v>70</v>
      </c>
      <c r="F37" s="41" t="s">
        <v>113</v>
      </c>
      <c r="G37" s="42">
        <v>8021</v>
      </c>
    </row>
    <row r="38" spans="1:7" s="43" customFormat="1" ht="22.5">
      <c r="A38" s="38"/>
      <c r="B38" s="48"/>
      <c r="C38" s="48"/>
      <c r="D38" s="40"/>
      <c r="E38" s="28" t="s">
        <v>69</v>
      </c>
      <c r="F38" s="41" t="s">
        <v>114</v>
      </c>
      <c r="G38" s="42">
        <v>8550</v>
      </c>
    </row>
    <row r="39" spans="1:7" s="43" customFormat="1" ht="22.5">
      <c r="A39" s="38"/>
      <c r="B39" s="48"/>
      <c r="C39" s="48"/>
      <c r="D39" s="40"/>
      <c r="E39" s="28" t="s">
        <v>53</v>
      </c>
      <c r="F39" s="41" t="s">
        <v>115</v>
      </c>
      <c r="G39" s="42">
        <v>14000</v>
      </c>
    </row>
    <row r="40" spans="1:7" s="43" customFormat="1" ht="11.25">
      <c r="A40" s="38"/>
      <c r="B40" s="48"/>
      <c r="C40" s="48"/>
      <c r="D40" s="40"/>
      <c r="E40" s="46"/>
      <c r="F40" s="131" t="s">
        <v>71</v>
      </c>
      <c r="G40" s="42">
        <f>SUM(G26:G39)</f>
        <v>91903</v>
      </c>
    </row>
    <row r="41" spans="1:7" s="43" customFormat="1" ht="22.5">
      <c r="A41" s="38"/>
      <c r="B41" s="39">
        <v>600</v>
      </c>
      <c r="C41" s="39">
        <v>60016</v>
      </c>
      <c r="D41" s="40">
        <v>4210</v>
      </c>
      <c r="E41" s="28" t="s">
        <v>40</v>
      </c>
      <c r="F41" s="41" t="s">
        <v>99</v>
      </c>
      <c r="G41" s="42">
        <v>8000</v>
      </c>
    </row>
    <row r="42" spans="1:7" s="43" customFormat="1" ht="15" customHeight="1">
      <c r="A42" s="38"/>
      <c r="B42" s="47"/>
      <c r="C42" s="47"/>
      <c r="D42" s="46"/>
      <c r="E42" s="28" t="s">
        <v>50</v>
      </c>
      <c r="F42" s="55" t="s">
        <v>97</v>
      </c>
      <c r="G42" s="56">
        <v>10000</v>
      </c>
    </row>
    <row r="43" spans="1:7" s="43" customFormat="1" ht="15" customHeight="1">
      <c r="A43" s="38"/>
      <c r="B43" s="48"/>
      <c r="C43" s="49"/>
      <c r="D43" s="40"/>
      <c r="E43" s="29" t="s">
        <v>52</v>
      </c>
      <c r="F43" s="57" t="s">
        <v>98</v>
      </c>
      <c r="G43" s="56">
        <v>8600</v>
      </c>
    </row>
    <row r="44" spans="1:7" s="43" customFormat="1" ht="15" customHeight="1">
      <c r="A44" s="38"/>
      <c r="B44" s="48"/>
      <c r="C44" s="49"/>
      <c r="D44" s="40"/>
      <c r="E44" s="29" t="s">
        <v>55</v>
      </c>
      <c r="F44" s="57" t="s">
        <v>84</v>
      </c>
      <c r="G44" s="56">
        <v>8000</v>
      </c>
    </row>
    <row r="45" spans="1:7" s="43" customFormat="1" ht="15" customHeight="1">
      <c r="A45" s="38"/>
      <c r="B45" s="48"/>
      <c r="C45" s="49"/>
      <c r="D45" s="40"/>
      <c r="E45" s="29" t="s">
        <v>56</v>
      </c>
      <c r="F45" s="57" t="s">
        <v>141</v>
      </c>
      <c r="G45" s="56">
        <v>5166</v>
      </c>
    </row>
    <row r="46" spans="1:7" s="43" customFormat="1" ht="22.5">
      <c r="A46" s="38"/>
      <c r="B46" s="48"/>
      <c r="C46" s="49"/>
      <c r="D46" s="40"/>
      <c r="E46" s="29" t="s">
        <v>46</v>
      </c>
      <c r="F46" s="57" t="s">
        <v>100</v>
      </c>
      <c r="G46" s="56">
        <v>1000</v>
      </c>
    </row>
    <row r="47" spans="1:7" s="43" customFormat="1" ht="11.25">
      <c r="A47" s="38"/>
      <c r="B47" s="48"/>
      <c r="C47" s="49"/>
      <c r="D47" s="40"/>
      <c r="E47" s="29" t="s">
        <v>57</v>
      </c>
      <c r="F47" s="57" t="s">
        <v>101</v>
      </c>
      <c r="G47" s="56">
        <v>19000</v>
      </c>
    </row>
    <row r="48" spans="1:7" s="43" customFormat="1" ht="22.5">
      <c r="A48" s="38"/>
      <c r="B48" s="48"/>
      <c r="C48" s="49"/>
      <c r="D48" s="40"/>
      <c r="E48" s="29" t="s">
        <v>60</v>
      </c>
      <c r="F48" s="57" t="s">
        <v>139</v>
      </c>
      <c r="G48" s="56">
        <v>4000</v>
      </c>
    </row>
    <row r="49" spans="1:7" s="43" customFormat="1" ht="22.5">
      <c r="A49" s="38"/>
      <c r="B49" s="48"/>
      <c r="C49" s="49"/>
      <c r="D49" s="40"/>
      <c r="E49" s="29" t="s">
        <v>64</v>
      </c>
      <c r="F49" s="57" t="s">
        <v>90</v>
      </c>
      <c r="G49" s="56">
        <v>8000</v>
      </c>
    </row>
    <row r="50" spans="1:7" s="43" customFormat="1" ht="22.5">
      <c r="A50" s="38"/>
      <c r="B50" s="48"/>
      <c r="C50" s="49"/>
      <c r="D50" s="40"/>
      <c r="E50" s="29" t="s">
        <v>65</v>
      </c>
      <c r="F50" s="57" t="s">
        <v>104</v>
      </c>
      <c r="G50" s="56">
        <v>7000</v>
      </c>
    </row>
    <row r="51" spans="1:7" s="43" customFormat="1" ht="22.5">
      <c r="A51" s="38"/>
      <c r="B51" s="48"/>
      <c r="C51" s="49"/>
      <c r="D51" s="40"/>
      <c r="E51" s="29" t="s">
        <v>66</v>
      </c>
      <c r="F51" s="57" t="s">
        <v>140</v>
      </c>
      <c r="G51" s="56">
        <v>10000</v>
      </c>
    </row>
    <row r="52" spans="1:7" s="43" customFormat="1" ht="22.5">
      <c r="A52" s="38"/>
      <c r="B52" s="48"/>
      <c r="C52" s="49"/>
      <c r="D52" s="40"/>
      <c r="E52" s="29" t="s">
        <v>109</v>
      </c>
      <c r="F52" s="57" t="s">
        <v>110</v>
      </c>
      <c r="G52" s="56">
        <v>6000</v>
      </c>
    </row>
    <row r="53" spans="1:7" s="43" customFormat="1" ht="22.5">
      <c r="A53" s="38"/>
      <c r="B53" s="48"/>
      <c r="C53" s="49"/>
      <c r="D53" s="40"/>
      <c r="E53" s="29" t="s">
        <v>53</v>
      </c>
      <c r="F53" s="57" t="s">
        <v>116</v>
      </c>
      <c r="G53" s="56">
        <v>14730</v>
      </c>
    </row>
    <row r="54" spans="1:7" s="43" customFormat="1" ht="11.25">
      <c r="A54" s="38"/>
      <c r="B54" s="58"/>
      <c r="C54" s="44"/>
      <c r="D54" s="46"/>
      <c r="E54" s="29"/>
      <c r="F54" s="59" t="s">
        <v>73</v>
      </c>
      <c r="G54" s="53">
        <f>SUM(G41:G53)</f>
        <v>109496</v>
      </c>
    </row>
    <row r="55" spans="1:7" s="43" customFormat="1" ht="22.5">
      <c r="A55" s="38"/>
      <c r="B55" s="58">
        <v>600</v>
      </c>
      <c r="C55" s="58">
        <v>60016</v>
      </c>
      <c r="D55" s="46">
        <v>6050</v>
      </c>
      <c r="E55" s="29" t="s">
        <v>52</v>
      </c>
      <c r="F55" s="47" t="s">
        <v>83</v>
      </c>
      <c r="G55" s="56">
        <v>5000</v>
      </c>
    </row>
    <row r="56" spans="1:7" s="43" customFormat="1" ht="22.5">
      <c r="A56" s="38"/>
      <c r="B56" s="58"/>
      <c r="C56" s="58"/>
      <c r="D56" s="46"/>
      <c r="E56" s="28" t="s">
        <v>59</v>
      </c>
      <c r="F56" s="55" t="s">
        <v>157</v>
      </c>
      <c r="G56" s="56">
        <v>25000</v>
      </c>
    </row>
    <row r="57" spans="1:7" s="43" customFormat="1" ht="11.25">
      <c r="A57" s="60"/>
      <c r="B57" s="61"/>
      <c r="C57" s="61"/>
      <c r="D57" s="28"/>
      <c r="E57" s="28"/>
      <c r="F57" s="62" t="s">
        <v>74</v>
      </c>
      <c r="G57" s="53">
        <f>SUM(G55:G56)</f>
        <v>30000</v>
      </c>
    </row>
    <row r="58" spans="1:7" s="43" customFormat="1" ht="11.25">
      <c r="A58" s="63"/>
      <c r="B58" s="64"/>
      <c r="C58" s="64"/>
      <c r="D58" s="64"/>
      <c r="E58" s="65"/>
      <c r="F58" s="137" t="s">
        <v>18</v>
      </c>
      <c r="G58" s="138">
        <f>SUM(G57,G54,G40,G25)</f>
        <v>273109</v>
      </c>
    </row>
    <row r="59" spans="1:7" s="43" customFormat="1" ht="12" customHeight="1">
      <c r="A59" s="166" t="s">
        <v>33</v>
      </c>
      <c r="B59" s="167"/>
      <c r="C59" s="167"/>
      <c r="D59" s="167"/>
      <c r="E59" s="167"/>
      <c r="F59" s="167"/>
      <c r="G59" s="168"/>
    </row>
    <row r="60" spans="1:7" s="43" customFormat="1" ht="22.5">
      <c r="A60" s="66"/>
      <c r="B60" s="39">
        <v>700</v>
      </c>
      <c r="C60" s="39">
        <v>70005</v>
      </c>
      <c r="D60" s="40">
        <v>6050</v>
      </c>
      <c r="E60" s="29" t="s">
        <v>77</v>
      </c>
      <c r="F60" s="67" t="s">
        <v>151</v>
      </c>
      <c r="G60" s="68">
        <v>13133</v>
      </c>
    </row>
    <row r="61" spans="1:7" s="43" customFormat="1" ht="22.5">
      <c r="A61" s="66"/>
      <c r="B61" s="39"/>
      <c r="C61" s="39"/>
      <c r="D61" s="40"/>
      <c r="E61" s="29" t="s">
        <v>46</v>
      </c>
      <c r="F61" s="67" t="s">
        <v>152</v>
      </c>
      <c r="G61" s="68">
        <v>5000</v>
      </c>
    </row>
    <row r="62" spans="1:7" s="43" customFormat="1" ht="11.25">
      <c r="A62" s="66"/>
      <c r="B62" s="39"/>
      <c r="C62" s="39"/>
      <c r="D62" s="40"/>
      <c r="E62" s="29"/>
      <c r="F62" s="69" t="s">
        <v>74</v>
      </c>
      <c r="G62" s="70">
        <f>SUM(G60:G61)</f>
        <v>18133</v>
      </c>
    </row>
    <row r="63" spans="1:7" s="43" customFormat="1" ht="11.25">
      <c r="A63" s="71"/>
      <c r="B63" s="58"/>
      <c r="C63" s="58"/>
      <c r="D63" s="46"/>
      <c r="E63" s="29"/>
      <c r="F63" s="73" t="s">
        <v>41</v>
      </c>
      <c r="G63" s="74">
        <f>SUM(G62)</f>
        <v>18133</v>
      </c>
    </row>
    <row r="64" spans="1:7" s="43" customFormat="1" ht="11.25">
      <c r="A64" s="166" t="s">
        <v>43</v>
      </c>
      <c r="B64" s="167"/>
      <c r="C64" s="167"/>
      <c r="D64" s="167"/>
      <c r="E64" s="167"/>
      <c r="F64" s="167"/>
      <c r="G64" s="168"/>
    </row>
    <row r="65" spans="1:7" s="43" customFormat="1" ht="11.25">
      <c r="A65" s="71"/>
      <c r="B65" s="58">
        <v>750</v>
      </c>
      <c r="C65" s="58">
        <v>75075</v>
      </c>
      <c r="D65" s="46">
        <v>4210</v>
      </c>
      <c r="E65" s="29" t="s">
        <v>67</v>
      </c>
      <c r="F65" s="72" t="s">
        <v>124</v>
      </c>
      <c r="G65" s="56">
        <v>615</v>
      </c>
    </row>
    <row r="66" spans="1:7" s="43" customFormat="1" ht="11.25">
      <c r="A66" s="71"/>
      <c r="B66" s="58"/>
      <c r="C66" s="58"/>
      <c r="D66" s="46"/>
      <c r="E66" s="29"/>
      <c r="F66" s="73" t="s">
        <v>73</v>
      </c>
      <c r="G66" s="74">
        <f>SUM(G65:G65)</f>
        <v>615</v>
      </c>
    </row>
    <row r="67" spans="1:7" s="43" customFormat="1" ht="12" thickBot="1">
      <c r="A67" s="71"/>
      <c r="B67" s="44"/>
      <c r="C67" s="44"/>
      <c r="D67" s="58"/>
      <c r="E67" s="75"/>
      <c r="F67" s="59" t="s">
        <v>42</v>
      </c>
      <c r="G67" s="76">
        <f>SUM(G66)</f>
        <v>615</v>
      </c>
    </row>
    <row r="68" spans="1:7" s="43" customFormat="1" ht="12" thickBot="1">
      <c r="A68" s="169" t="s">
        <v>12</v>
      </c>
      <c r="B68" s="170"/>
      <c r="C68" s="170"/>
      <c r="D68" s="170"/>
      <c r="E68" s="170"/>
      <c r="F68" s="170"/>
      <c r="G68" s="170"/>
    </row>
    <row r="69" spans="1:7" s="43" customFormat="1" ht="11.25">
      <c r="A69" s="77"/>
      <c r="B69" s="78" t="s">
        <v>7</v>
      </c>
      <c r="C69" s="78" t="s">
        <v>8</v>
      </c>
      <c r="D69" s="79" t="s">
        <v>17</v>
      </c>
      <c r="E69" s="29" t="s">
        <v>39</v>
      </c>
      <c r="F69" s="41" t="s">
        <v>80</v>
      </c>
      <c r="G69" s="80">
        <v>19094</v>
      </c>
    </row>
    <row r="70" spans="1:7" s="43" customFormat="1" ht="11.25">
      <c r="A70" s="77"/>
      <c r="B70" s="78"/>
      <c r="C70" s="78"/>
      <c r="D70" s="79"/>
      <c r="E70" s="28" t="s">
        <v>48</v>
      </c>
      <c r="F70" s="81" t="s">
        <v>153</v>
      </c>
      <c r="G70" s="42">
        <v>19811</v>
      </c>
    </row>
    <row r="71" spans="1:7" s="43" customFormat="1" ht="11.25">
      <c r="A71" s="77"/>
      <c r="B71" s="78"/>
      <c r="C71" s="78"/>
      <c r="D71" s="79"/>
      <c r="E71" s="29"/>
      <c r="F71" s="69" t="s">
        <v>72</v>
      </c>
      <c r="G71" s="53">
        <f>SUM(G69:G70)</f>
        <v>38905</v>
      </c>
    </row>
    <row r="72" spans="1:7" s="43" customFormat="1" ht="22.5">
      <c r="A72" s="63"/>
      <c r="B72" s="82"/>
      <c r="C72" s="82" t="s">
        <v>8</v>
      </c>
      <c r="D72" s="83" t="s">
        <v>13</v>
      </c>
      <c r="E72" s="28" t="s">
        <v>50</v>
      </c>
      <c r="F72" s="47" t="s">
        <v>154</v>
      </c>
      <c r="G72" s="42">
        <v>16464</v>
      </c>
    </row>
    <row r="73" spans="1:7" s="43" customFormat="1" ht="22.5">
      <c r="A73" s="63"/>
      <c r="B73" s="82"/>
      <c r="C73" s="82"/>
      <c r="D73" s="84"/>
      <c r="E73" s="28" t="s">
        <v>62</v>
      </c>
      <c r="F73" s="85" t="s">
        <v>155</v>
      </c>
      <c r="G73" s="86">
        <v>10000</v>
      </c>
    </row>
    <row r="74" spans="1:7" s="43" customFormat="1" ht="22.5">
      <c r="A74" s="63"/>
      <c r="B74" s="82"/>
      <c r="C74" s="82"/>
      <c r="D74" s="84"/>
      <c r="E74" s="28" t="s">
        <v>65</v>
      </c>
      <c r="F74" s="47" t="s">
        <v>156</v>
      </c>
      <c r="G74" s="87">
        <v>5000</v>
      </c>
    </row>
    <row r="75" spans="1:7" s="43" customFormat="1" ht="11.25">
      <c r="A75" s="63"/>
      <c r="B75" s="82"/>
      <c r="C75" s="82"/>
      <c r="D75" s="84"/>
      <c r="E75" s="28"/>
      <c r="F75" s="54" t="s">
        <v>73</v>
      </c>
      <c r="G75" s="87">
        <f>SUM(G72:G74)</f>
        <v>31464</v>
      </c>
    </row>
    <row r="76" spans="1:7" s="43" customFormat="1" ht="22.5">
      <c r="A76" s="63"/>
      <c r="B76" s="82"/>
      <c r="C76" s="82" t="s">
        <v>8</v>
      </c>
      <c r="D76" s="157" t="s">
        <v>130</v>
      </c>
      <c r="E76" s="147" t="s">
        <v>58</v>
      </c>
      <c r="F76" s="158" t="s">
        <v>159</v>
      </c>
      <c r="G76" s="149">
        <v>44821</v>
      </c>
    </row>
    <row r="77" spans="1:7" s="43" customFormat="1" ht="11.25">
      <c r="A77" s="88"/>
      <c r="B77" s="89"/>
      <c r="C77" s="89"/>
      <c r="D77" s="84"/>
      <c r="E77" s="28"/>
      <c r="F77" s="1" t="s">
        <v>75</v>
      </c>
      <c r="G77" s="87">
        <f>SUM(G76:G76)</f>
        <v>44821</v>
      </c>
    </row>
    <row r="78" spans="1:7" s="43" customFormat="1" ht="22.5">
      <c r="A78" s="88"/>
      <c r="B78" s="89"/>
      <c r="C78" s="89"/>
      <c r="D78" s="155" t="s">
        <v>24</v>
      </c>
      <c r="E78" s="147" t="s">
        <v>107</v>
      </c>
      <c r="F78" s="156" t="s">
        <v>129</v>
      </c>
      <c r="G78" s="149">
        <v>13895</v>
      </c>
    </row>
    <row r="79" spans="1:7" s="43" customFormat="1" ht="11.25">
      <c r="A79" s="88"/>
      <c r="B79" s="89"/>
      <c r="C79" s="89"/>
      <c r="D79" s="84"/>
      <c r="E79" s="28" t="s">
        <v>67</v>
      </c>
      <c r="F79" s="67" t="s">
        <v>111</v>
      </c>
      <c r="G79" s="80">
        <v>8000</v>
      </c>
    </row>
    <row r="80" spans="1:7" s="43" customFormat="1" ht="12" thickBot="1">
      <c r="A80" s="88"/>
      <c r="B80" s="89"/>
      <c r="C80" s="89"/>
      <c r="D80" s="89"/>
      <c r="E80" s="28"/>
      <c r="F80" s="2" t="s">
        <v>74</v>
      </c>
      <c r="G80" s="87">
        <f>SUM(G78:G79)</f>
        <v>21895</v>
      </c>
    </row>
    <row r="81" spans="1:7" s="43" customFormat="1" ht="12" thickBot="1">
      <c r="A81" s="90"/>
      <c r="B81" s="91"/>
      <c r="C81" s="91"/>
      <c r="D81" s="91"/>
      <c r="E81" s="92"/>
      <c r="F81" s="93" t="s">
        <v>20</v>
      </c>
      <c r="G81" s="94">
        <f>SUM(G80,G77,G75,G71)</f>
        <v>137085</v>
      </c>
    </row>
    <row r="82" spans="1:7" s="43" customFormat="1" ht="10.5" customHeight="1" thickBot="1">
      <c r="A82" s="176" t="s">
        <v>15</v>
      </c>
      <c r="B82" s="177"/>
      <c r="C82" s="177"/>
      <c r="D82" s="177"/>
      <c r="E82" s="177"/>
      <c r="F82" s="177"/>
      <c r="G82" s="177"/>
    </row>
    <row r="83" spans="1:7" s="43" customFormat="1" ht="18.75" customHeight="1">
      <c r="A83" s="95"/>
      <c r="B83" s="96">
        <v>801</v>
      </c>
      <c r="C83" s="96">
        <v>80101</v>
      </c>
      <c r="D83" s="151">
        <v>6050</v>
      </c>
      <c r="E83" s="152" t="s">
        <v>62</v>
      </c>
      <c r="F83" s="153" t="s">
        <v>128</v>
      </c>
      <c r="G83" s="154">
        <v>10000</v>
      </c>
    </row>
    <row r="84" spans="1:7" s="43" customFormat="1" ht="10.5" customHeight="1">
      <c r="A84" s="97"/>
      <c r="B84" s="98"/>
      <c r="C84" s="98"/>
      <c r="D84" s="99"/>
      <c r="E84" s="18"/>
      <c r="F84" s="133" t="s">
        <v>74</v>
      </c>
      <c r="G84" s="101">
        <f>SUM(G83:G83)</f>
        <v>10000</v>
      </c>
    </row>
    <row r="85" spans="1:7" s="43" customFormat="1" ht="15" customHeight="1">
      <c r="A85" s="97"/>
      <c r="B85" s="102"/>
      <c r="C85" s="102"/>
      <c r="D85" s="103">
        <v>4270</v>
      </c>
      <c r="E85" s="18" t="s">
        <v>105</v>
      </c>
      <c r="F85" s="104" t="s">
        <v>118</v>
      </c>
      <c r="G85" s="100">
        <v>15000</v>
      </c>
    </row>
    <row r="86" spans="1:7" s="43" customFormat="1" ht="14.25" customHeight="1">
      <c r="A86" s="105"/>
      <c r="B86" s="106"/>
      <c r="C86" s="106"/>
      <c r="D86" s="106"/>
      <c r="E86" s="51"/>
      <c r="F86" s="107" t="s">
        <v>73</v>
      </c>
      <c r="G86" s="128">
        <f>SUM(G85:G85)</f>
        <v>15000</v>
      </c>
    </row>
    <row r="87" spans="1:7" s="43" customFormat="1" ht="10.5" customHeight="1" thickBot="1">
      <c r="A87" s="105"/>
      <c r="B87" s="108"/>
      <c r="C87" s="108"/>
      <c r="D87" s="108"/>
      <c r="E87" s="108"/>
      <c r="F87" s="109" t="s">
        <v>21</v>
      </c>
      <c r="G87" s="110">
        <f>SUM(G86,G84)</f>
        <v>25000</v>
      </c>
    </row>
    <row r="88" spans="1:7" ht="12" customHeight="1" thickBot="1">
      <c r="A88" s="181" t="s">
        <v>34</v>
      </c>
      <c r="B88" s="187"/>
      <c r="C88" s="187"/>
      <c r="D88" s="187"/>
      <c r="E88" s="187"/>
      <c r="F88" s="187"/>
      <c r="G88" s="187"/>
    </row>
    <row r="89" spans="1:7" s="43" customFormat="1" ht="22.5">
      <c r="A89" s="71"/>
      <c r="B89" s="58">
        <v>900</v>
      </c>
      <c r="C89" s="58">
        <v>90015</v>
      </c>
      <c r="D89" s="146">
        <v>6050</v>
      </c>
      <c r="E89" s="147" t="s">
        <v>38</v>
      </c>
      <c r="F89" s="148" t="s">
        <v>127</v>
      </c>
      <c r="G89" s="149">
        <v>8405</v>
      </c>
    </row>
    <row r="90" spans="1:7" s="43" customFormat="1" ht="22.5">
      <c r="A90" s="71"/>
      <c r="B90" s="58"/>
      <c r="C90" s="58"/>
      <c r="D90" s="146"/>
      <c r="E90" s="147" t="s">
        <v>45</v>
      </c>
      <c r="F90" s="148" t="s">
        <v>119</v>
      </c>
      <c r="G90" s="149">
        <v>16718</v>
      </c>
    </row>
    <row r="91" spans="1:7" s="43" customFormat="1" ht="11.25">
      <c r="A91" s="111"/>
      <c r="B91" s="112"/>
      <c r="C91" s="112"/>
      <c r="D91" s="142"/>
      <c r="E91" s="143" t="s">
        <v>49</v>
      </c>
      <c r="F91" s="165" t="s">
        <v>120</v>
      </c>
      <c r="G91" s="145">
        <v>6000</v>
      </c>
    </row>
    <row r="92" spans="1:7" s="43" customFormat="1" ht="11.25">
      <c r="A92" s="111"/>
      <c r="B92" s="112"/>
      <c r="C92" s="112"/>
      <c r="D92" s="142"/>
      <c r="E92" s="143" t="s">
        <v>60</v>
      </c>
      <c r="F92" s="165" t="s">
        <v>121</v>
      </c>
      <c r="G92" s="145">
        <v>25223</v>
      </c>
    </row>
    <row r="93" spans="1:7" s="43" customFormat="1" ht="11.25">
      <c r="A93" s="111"/>
      <c r="B93" s="112"/>
      <c r="C93" s="112"/>
      <c r="D93" s="113"/>
      <c r="E93" s="30"/>
      <c r="F93" s="115" t="s">
        <v>89</v>
      </c>
      <c r="G93" s="86">
        <f>SUM(G89:G92)</f>
        <v>56346</v>
      </c>
    </row>
    <row r="94" spans="1:7" s="43" customFormat="1" ht="22.5">
      <c r="A94" s="111"/>
      <c r="B94" s="112"/>
      <c r="C94" s="112"/>
      <c r="D94" s="113">
        <v>4300</v>
      </c>
      <c r="E94" s="30" t="s">
        <v>55</v>
      </c>
      <c r="F94" s="114" t="s">
        <v>149</v>
      </c>
      <c r="G94" s="86">
        <v>6000</v>
      </c>
    </row>
    <row r="95" spans="1:7" s="43" customFormat="1" ht="22.5">
      <c r="A95" s="111"/>
      <c r="B95" s="112"/>
      <c r="C95" s="112"/>
      <c r="D95" s="113"/>
      <c r="E95" s="30" t="s">
        <v>112</v>
      </c>
      <c r="F95" s="114" t="s">
        <v>148</v>
      </c>
      <c r="G95" s="86">
        <v>1000</v>
      </c>
    </row>
    <row r="96" spans="1:7" s="43" customFormat="1" ht="11.25">
      <c r="A96" s="111"/>
      <c r="B96" s="112"/>
      <c r="C96" s="112"/>
      <c r="D96" s="113"/>
      <c r="E96" s="30"/>
      <c r="F96" s="115" t="s">
        <v>71</v>
      </c>
      <c r="G96" s="53">
        <f>SUM(G94:G95)</f>
        <v>7000</v>
      </c>
    </row>
    <row r="97" spans="1:7" s="43" customFormat="1" ht="22.5" customHeight="1">
      <c r="A97" s="111"/>
      <c r="B97" s="112"/>
      <c r="C97" s="112">
        <v>90095</v>
      </c>
      <c r="D97" s="142">
        <v>6050</v>
      </c>
      <c r="E97" s="147" t="s">
        <v>47</v>
      </c>
      <c r="F97" s="150" t="s">
        <v>126</v>
      </c>
      <c r="G97" s="149">
        <v>15732.21</v>
      </c>
    </row>
    <row r="98" spans="1:7" s="43" customFormat="1" ht="22.5">
      <c r="A98" s="139"/>
      <c r="B98" s="140"/>
      <c r="C98" s="140"/>
      <c r="D98" s="159"/>
      <c r="E98" s="160" t="s">
        <v>36</v>
      </c>
      <c r="F98" s="161" t="s">
        <v>145</v>
      </c>
      <c r="G98" s="149">
        <v>12281</v>
      </c>
    </row>
    <row r="99" spans="1:7" s="43" customFormat="1" ht="33.75">
      <c r="A99" s="139"/>
      <c r="B99" s="140"/>
      <c r="C99" s="140"/>
      <c r="D99" s="159"/>
      <c r="E99" s="147" t="s">
        <v>61</v>
      </c>
      <c r="F99" s="161" t="s">
        <v>142</v>
      </c>
      <c r="G99" s="149">
        <v>14567</v>
      </c>
    </row>
    <row r="100" spans="1:7" s="43" customFormat="1" ht="22.5">
      <c r="A100" s="139"/>
      <c r="B100" s="140"/>
      <c r="C100" s="140"/>
      <c r="D100" s="159"/>
      <c r="E100" s="143" t="s">
        <v>63</v>
      </c>
      <c r="F100" s="162" t="s">
        <v>123</v>
      </c>
      <c r="G100" s="149">
        <v>12102</v>
      </c>
    </row>
    <row r="101" spans="1:7" s="43" customFormat="1" ht="33.75">
      <c r="A101" s="139"/>
      <c r="B101" s="140"/>
      <c r="C101" s="140"/>
      <c r="D101" s="159"/>
      <c r="E101" s="163" t="s">
        <v>66</v>
      </c>
      <c r="F101" s="153" t="s">
        <v>160</v>
      </c>
      <c r="G101" s="164">
        <v>26977</v>
      </c>
    </row>
    <row r="102" spans="1:7" s="43" customFormat="1" ht="22.5">
      <c r="A102" s="139"/>
      <c r="B102" s="140"/>
      <c r="C102" s="140"/>
      <c r="D102" s="159"/>
      <c r="E102" s="143" t="s">
        <v>106</v>
      </c>
      <c r="F102" s="161" t="s">
        <v>122</v>
      </c>
      <c r="G102" s="149">
        <v>21424</v>
      </c>
    </row>
    <row r="103" spans="1:7" s="43" customFormat="1" ht="11.25">
      <c r="A103" s="111"/>
      <c r="B103" s="112"/>
      <c r="C103" s="112"/>
      <c r="D103" s="113"/>
      <c r="E103" s="116"/>
      <c r="F103" s="117" t="s">
        <v>74</v>
      </c>
      <c r="G103" s="53">
        <f>SUM(G97:G102)</f>
        <v>103083.20999999999</v>
      </c>
    </row>
    <row r="104" spans="1:7" s="43" customFormat="1" ht="33.75">
      <c r="A104" s="111"/>
      <c r="B104" s="112"/>
      <c r="C104" s="112"/>
      <c r="D104" s="113">
        <v>4300</v>
      </c>
      <c r="E104" s="28" t="s">
        <v>59</v>
      </c>
      <c r="F104" s="118" t="s">
        <v>143</v>
      </c>
      <c r="G104" s="42">
        <v>19821</v>
      </c>
    </row>
    <row r="105" spans="1:7" s="43" customFormat="1" ht="11.25">
      <c r="A105" s="111"/>
      <c r="B105" s="112"/>
      <c r="C105" s="112"/>
      <c r="D105" s="113"/>
      <c r="E105" s="30"/>
      <c r="F105" s="119" t="s">
        <v>86</v>
      </c>
      <c r="G105" s="86">
        <f>SUM(G104:G104)</f>
        <v>19821</v>
      </c>
    </row>
    <row r="106" spans="1:7" s="43" customFormat="1" ht="45">
      <c r="A106" s="111"/>
      <c r="B106" s="112"/>
      <c r="C106" s="112"/>
      <c r="D106" s="113">
        <v>4210</v>
      </c>
      <c r="E106" s="30" t="s">
        <v>112</v>
      </c>
      <c r="F106" s="118" t="s">
        <v>144</v>
      </c>
      <c r="G106" s="86">
        <v>5400</v>
      </c>
    </row>
    <row r="107" spans="1:7" s="43" customFormat="1" ht="11.25">
      <c r="A107" s="111"/>
      <c r="B107" s="112"/>
      <c r="C107" s="112"/>
      <c r="D107" s="113"/>
      <c r="E107" s="30"/>
      <c r="F107" s="119" t="s">
        <v>87</v>
      </c>
      <c r="G107" s="87">
        <f>SUM(G106:G106)</f>
        <v>5400</v>
      </c>
    </row>
    <row r="108" spans="1:7" s="43" customFormat="1" ht="12" thickBot="1">
      <c r="A108" s="111"/>
      <c r="B108" s="112"/>
      <c r="C108" s="112"/>
      <c r="D108" s="112"/>
      <c r="E108" s="30"/>
      <c r="F108" s="59" t="s">
        <v>22</v>
      </c>
      <c r="G108" s="87">
        <f>SUM(G107,G105,G103,G96,G93)</f>
        <v>191650.21</v>
      </c>
    </row>
    <row r="109" spans="1:7" s="43" customFormat="1" ht="12" thickBot="1">
      <c r="A109" s="188" t="s">
        <v>16</v>
      </c>
      <c r="B109" s="189"/>
      <c r="C109" s="189"/>
      <c r="D109" s="189"/>
      <c r="E109" s="189"/>
      <c r="F109" s="189"/>
      <c r="G109" s="189"/>
    </row>
    <row r="110" spans="1:7" s="43" customFormat="1" ht="33.75">
      <c r="A110" s="71"/>
      <c r="B110" s="58">
        <v>921</v>
      </c>
      <c r="C110" s="58">
        <v>92105</v>
      </c>
      <c r="D110" s="46">
        <v>4210</v>
      </c>
      <c r="E110" s="28" t="s">
        <v>82</v>
      </c>
      <c r="F110" s="136" t="s">
        <v>146</v>
      </c>
      <c r="G110" s="42">
        <v>1000</v>
      </c>
    </row>
    <row r="111" spans="1:7" s="43" customFormat="1" ht="33.75">
      <c r="A111" s="71"/>
      <c r="B111" s="58"/>
      <c r="C111" s="58"/>
      <c r="D111" s="46"/>
      <c r="E111" s="28" t="s">
        <v>112</v>
      </c>
      <c r="F111" s="136" t="s">
        <v>147</v>
      </c>
      <c r="G111" s="42">
        <v>4000</v>
      </c>
    </row>
    <row r="112" spans="1:7" s="43" customFormat="1" ht="11.25">
      <c r="A112" s="71"/>
      <c r="B112" s="58"/>
      <c r="C112" s="58"/>
      <c r="D112" s="46"/>
      <c r="E112" s="28"/>
      <c r="F112" s="120" t="s">
        <v>73</v>
      </c>
      <c r="G112" s="42">
        <f>SUM(G110:G111)</f>
        <v>5000</v>
      </c>
    </row>
    <row r="113" spans="1:7" s="43" customFormat="1" ht="12" thickBot="1">
      <c r="A113" s="111"/>
      <c r="B113" s="112"/>
      <c r="C113" s="112"/>
      <c r="D113" s="113"/>
      <c r="E113" s="30"/>
      <c r="F113" s="121" t="s">
        <v>35</v>
      </c>
      <c r="G113" s="122">
        <f>SUM(G112)</f>
        <v>5000</v>
      </c>
    </row>
    <row r="114" spans="1:7" s="43" customFormat="1" ht="12" thickBot="1">
      <c r="A114" s="188" t="s">
        <v>44</v>
      </c>
      <c r="B114" s="189"/>
      <c r="C114" s="189"/>
      <c r="D114" s="189"/>
      <c r="E114" s="189"/>
      <c r="F114" s="189"/>
      <c r="G114" s="190"/>
    </row>
    <row r="115" spans="1:7" s="43" customFormat="1" ht="22.5">
      <c r="A115" s="111"/>
      <c r="B115" s="112">
        <v>926</v>
      </c>
      <c r="C115" s="112">
        <v>92601</v>
      </c>
      <c r="D115" s="142">
        <v>6050</v>
      </c>
      <c r="E115" s="143" t="s">
        <v>40</v>
      </c>
      <c r="F115" s="144" t="s">
        <v>125</v>
      </c>
      <c r="G115" s="145">
        <v>8624</v>
      </c>
    </row>
    <row r="116" spans="1:7" s="43" customFormat="1" ht="11.25">
      <c r="A116" s="111"/>
      <c r="B116" s="112"/>
      <c r="C116" s="112"/>
      <c r="D116" s="113"/>
      <c r="E116" s="30"/>
      <c r="F116" s="121" t="s">
        <v>74</v>
      </c>
      <c r="G116" s="123">
        <f>SUM(G115:G115)</f>
        <v>8624</v>
      </c>
    </row>
    <row r="117" spans="1:7" s="43" customFormat="1" ht="12" thickBot="1">
      <c r="A117" s="124"/>
      <c r="B117" s="125"/>
      <c r="C117" s="125"/>
      <c r="D117" s="125"/>
      <c r="E117" s="126"/>
      <c r="F117" s="121" t="s">
        <v>76</v>
      </c>
      <c r="G117" s="122">
        <f>SUM(G116)</f>
        <v>8624</v>
      </c>
    </row>
    <row r="118" spans="1:7" ht="19.5" thickBot="1">
      <c r="A118" s="184" t="s">
        <v>6</v>
      </c>
      <c r="B118" s="185"/>
      <c r="C118" s="185"/>
      <c r="D118" s="185"/>
      <c r="E118" s="185"/>
      <c r="F118" s="186"/>
      <c r="G118" s="127">
        <f>SUM(G117,G113,G108,G87,G81,G67,G63,G58,G19)</f>
        <v>721574.21</v>
      </c>
    </row>
  </sheetData>
  <sheetProtection/>
  <mergeCells count="17">
    <mergeCell ref="A82:G82"/>
    <mergeCell ref="E3:E4"/>
    <mergeCell ref="F3:F4"/>
    <mergeCell ref="A6:G6"/>
    <mergeCell ref="A118:F118"/>
    <mergeCell ref="A88:G88"/>
    <mergeCell ref="A109:G109"/>
    <mergeCell ref="A64:G64"/>
    <mergeCell ref="A114:G114"/>
    <mergeCell ref="A20:G20"/>
    <mergeCell ref="A59:G59"/>
    <mergeCell ref="A68:G68"/>
    <mergeCell ref="A1:G1"/>
    <mergeCell ref="C3:C4"/>
    <mergeCell ref="A3:A4"/>
    <mergeCell ref="B3:B4"/>
    <mergeCell ref="D3:D4"/>
  </mergeCells>
  <printOptions/>
  <pageMargins left="1.4960629921259843" right="0.31496062992125984" top="1.2598425196850394" bottom="0.7874015748031497" header="0.2362204724409449" footer="0.1968503937007874"/>
  <pageSetup firstPageNumber="32" useFirstPageNumber="1" horizontalDpi="600" verticalDpi="600" orientation="landscape" paperSize="9" r:id="rId1"/>
  <headerFooter>
    <oddHeader>&amp;R&amp;10Tabela Nr 4
do Uchwały Budżetowej na 2019 rok
Nr VI/47/2019 
z dnia 24 stycznia 2019r.</oddHeader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m.bienias-l</cp:lastModifiedBy>
  <cp:lastPrinted>2019-01-25T08:45:17Z</cp:lastPrinted>
  <dcterms:created xsi:type="dcterms:W3CDTF">2010-11-04T07:03:52Z</dcterms:created>
  <dcterms:modified xsi:type="dcterms:W3CDTF">2019-01-25T08:48:12Z</dcterms:modified>
  <cp:category/>
  <cp:version/>
  <cp:contentType/>
  <cp:contentStatus/>
</cp:coreProperties>
</file>