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8800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<sst xmlns="http://schemas.openxmlformats.org/spreadsheetml/2006/main" count="226" uniqueCount="154">
  <si>
    <t>L.p.</t>
  </si>
  <si>
    <t>Dział</t>
  </si>
  <si>
    <t>Rozdział</t>
  </si>
  <si>
    <t>§</t>
  </si>
  <si>
    <t>Nazwa sołectwa</t>
  </si>
  <si>
    <t>Nazwa zadania, przedsięwzięcia</t>
  </si>
  <si>
    <t>Ogółem</t>
  </si>
  <si>
    <t>754</t>
  </si>
  <si>
    <t>75412</t>
  </si>
  <si>
    <t>010</t>
  </si>
  <si>
    <t>01008</t>
  </si>
  <si>
    <t>DROGI  GMINNE</t>
  </si>
  <si>
    <t>4210</t>
  </si>
  <si>
    <t>4300</t>
  </si>
  <si>
    <t>6060</t>
  </si>
  <si>
    <t>4270</t>
  </si>
  <si>
    <t>Suma dział 600</t>
  </si>
  <si>
    <t>Suma dział 010</t>
  </si>
  <si>
    <t>Suma dział 754</t>
  </si>
  <si>
    <t>Suma dział 801</t>
  </si>
  <si>
    <t>Suma dział 900</t>
  </si>
  <si>
    <t>Kwota</t>
  </si>
  <si>
    <t>6050</t>
  </si>
  <si>
    <t>7.</t>
  </si>
  <si>
    <t>6.</t>
  </si>
  <si>
    <t>5.</t>
  </si>
  <si>
    <t>4.</t>
  </si>
  <si>
    <t>3.</t>
  </si>
  <si>
    <t>2.</t>
  </si>
  <si>
    <t>1.</t>
  </si>
  <si>
    <t>GOSPODARKA KOMUNALNA I OCHRONA ŚRODOWISKA</t>
  </si>
  <si>
    <t>Suma dział 921</t>
  </si>
  <si>
    <t>Plan wydatków na przedsięwzięcia realizowane w ramach Funduszu sołeckiego w roku 2018</t>
  </si>
  <si>
    <t>ANIELIN</t>
  </si>
  <si>
    <t>ANTONIÓW</t>
  </si>
  <si>
    <t>BOGUSŁAWICE</t>
  </si>
  <si>
    <t>Odwodnienie wsi Bogusławice - udrożnienie przepustów</t>
  </si>
  <si>
    <t>BUJAK</t>
  </si>
  <si>
    <t>CHOMENTÓW PUSZCZ</t>
  </si>
  <si>
    <t>suma dział 700</t>
  </si>
  <si>
    <t>Suma dział 750</t>
  </si>
  <si>
    <t>CHOMENTÓW SOCHA</t>
  </si>
  <si>
    <t>CHOMENTÓW SZCZYGIEŁ</t>
  </si>
  <si>
    <t>DZIERZKÓWEK NOWY</t>
  </si>
  <si>
    <t>Dofinansowanie wymiany okien w PSP Dzierzkówek Stary</t>
  </si>
  <si>
    <t>DZIERZKÓWEK STARY</t>
  </si>
  <si>
    <t>Odtworzenie granic drogi gminnej - dojazdowej do pól w m. Dzierzkówek Nowy - Piachy</t>
  </si>
  <si>
    <t>EDWARDÓW</t>
  </si>
  <si>
    <t xml:space="preserve">EDWARDÓW </t>
  </si>
  <si>
    <t>GĘBARZÓW</t>
  </si>
  <si>
    <t>GRABINA</t>
  </si>
  <si>
    <t>HUTA SKARYSZEWSKA</t>
  </si>
  <si>
    <t>JANÓW</t>
  </si>
  <si>
    <t>KAZIMIERÓWKA</t>
  </si>
  <si>
    <t>KŁONOWIEC KORACZ</t>
  </si>
  <si>
    <t>KŁONOWIEC KUREK</t>
  </si>
  <si>
    <t>KOBYLANY</t>
  </si>
  <si>
    <t>MAKOWIEC</t>
  </si>
  <si>
    <t>MAKÓW</t>
  </si>
  <si>
    <t>MAKÓW NOWY</t>
  </si>
  <si>
    <t>MIASTECZKO</t>
  </si>
  <si>
    <t>Utwardzenie kruszywem drogi gminnej z Miasteczka w kierunku cmentarza</t>
  </si>
  <si>
    <t>MODRZEJOWICE</t>
  </si>
  <si>
    <t>NIWA ODECHOWSKA</t>
  </si>
  <si>
    <t>ODECHOWIEC</t>
  </si>
  <si>
    <t>ODECHÓW</t>
  </si>
  <si>
    <t>Zakup umundurowania i sprzętu ratowniczo gaśniczego dla OSP Odechów</t>
  </si>
  <si>
    <t>Remont posadzek i malowanie ścian w PSP w ODECHOWIE</t>
  </si>
  <si>
    <t xml:space="preserve">PODSULISZKA </t>
  </si>
  <si>
    <t>SOŁTYKÓW</t>
  </si>
  <si>
    <t>TOMASZÓW</t>
  </si>
  <si>
    <t>WÓLKA TWAROGOWA</t>
  </si>
  <si>
    <t>WILCZNA</t>
  </si>
  <si>
    <t>WYMYSŁÓW</t>
  </si>
  <si>
    <t>ZALESIE</t>
  </si>
  <si>
    <t>§ 4300</t>
  </si>
  <si>
    <t>§ 4270</t>
  </si>
  <si>
    <t>§ 4210</t>
  </si>
  <si>
    <t>§ 6050</t>
  </si>
  <si>
    <t xml:space="preserve">§ 4300 </t>
  </si>
  <si>
    <t>§ 6060</t>
  </si>
  <si>
    <t>GĘBARZÓW KOLONIA</t>
  </si>
  <si>
    <t>Budowa remizo-świetlicy na działce gminnej w m. Zalesie - wykonanie projektu</t>
  </si>
  <si>
    <t xml:space="preserve">Wytyczenie drogi gminnej w m. Kobylany Kol. od posesji p. Nogaj w kierunku drogi wojew. 733 oraz utwardzenie kruszywem </t>
  </si>
  <si>
    <t xml:space="preserve">Utwardzenie kruszywem drogi gminnej we wsi Odechowiec od sklepu w kier. Kłonowca </t>
  </si>
  <si>
    <t>Utwardzenie dróg gminnych w m. Sołtyków (ul. Leśna, Sosnowa, Czeremchowa, Konwaliowa i inne wymagające utwardzenia kruszywem)</t>
  </si>
  <si>
    <t>umocnienie skarpy rowu wzdłuż drogi gminnej przez wieś Janów płytą "ECO"</t>
  </si>
  <si>
    <t>Utwardzenie kruszywem dróg gminnych w miejscowości Edwardów</t>
  </si>
  <si>
    <t>Utwardzenie kruszywem ulic Makowa Nowego (dróg gminnych gruntowych)</t>
  </si>
  <si>
    <t>Zakup strojów dla  zespołu ludowego CHOMENTOWIANKI - kultywującego tradycje ludowe i promującego gminę</t>
  </si>
  <si>
    <t>Czyszczenie rowu melioracyjnego i remont przepustów we wsi Antoniów</t>
  </si>
  <si>
    <t>Odmulenie rowów melioracyjnych na terenie wsi Gębarzów Kolonia</t>
  </si>
  <si>
    <t>Budowa oświetlenia ulicznego wzdłuż drogi gminnej w nieoświetlonej części Edwardowa</t>
  </si>
  <si>
    <t>Wykonanie oświetlenia w m. Chomentów Puszcz - dr. Gminna ul. Zapłocie od strony Stanisławowa</t>
  </si>
  <si>
    <t>Budowa oświetlenia ulicznego w miejscowości Bogusławice wzdłuż drogi gminnej</t>
  </si>
  <si>
    <t>Zakup i wykonanie ogrodzenia działki gminnej - placu zabaw w miejsc. Anielin</t>
  </si>
  <si>
    <t>Wykonanie barierek zabezpieczających sąsiedztwo stawów przy drodze gminnej ul. Spornej w Makowie</t>
  </si>
  <si>
    <t>Wykonanie FITNES PARKU - siłowni plenerowej na działce gminnej w Chomentowie Puszcz</t>
  </si>
  <si>
    <t>Budowa siłowni plenerowej na działce gminnej w miejsc. Podsuliszka</t>
  </si>
  <si>
    <t>Wykonanie barierek przy mostach na drodze gminnej we wsi Gębarzów Kolonia</t>
  </si>
  <si>
    <t>Utwardzenie drogi gminnej w Magierowie w kier. posesji Sasina</t>
  </si>
  <si>
    <t>Zakup i wymiana wiaty przystankowej koło szkoły w Wólce Twarogowej</t>
  </si>
  <si>
    <t>Budowa oświetlenia wzdłuż drogi gminnej ul. Radomskiej w miejsc. Sołtyków</t>
  </si>
  <si>
    <t>Utwardzenie kruszywem gruntowych dróg gminnych w Gębarzowie (trzy drogi)</t>
  </si>
  <si>
    <t>renowacja kapliczki wpisanej do gminnego rejestru zabytków przy ul. Starowiejskiej w Makowie</t>
  </si>
  <si>
    <t>Zakup namiotu ekspozycyjnego w celu organizacji imprez kulturalnych pobudzających aktywność mieszkańców</t>
  </si>
  <si>
    <t>odwodnienie drogi gminnej ul. Świerkowej w Makowie (wykonanie rowów)</t>
  </si>
  <si>
    <t>Zakup kruszywa w celu utwardzenia dróg gminnych  w Niwie Odechowskiej</t>
  </si>
  <si>
    <t>Bieżące utrzymanie ( wtym odwodnienie i utwardzenie kruszywem) drogi gminnej w m. Kłonowiec Koracz</t>
  </si>
  <si>
    <t xml:space="preserve">ROLNICTWO I ŁOWIECTWO </t>
  </si>
  <si>
    <t xml:space="preserve">Wytyczenie drogi gminnej w m. Kobylany Kol. w kierunku drogi wojew. 733 oraz jej utwardzenie kruszywem </t>
  </si>
  <si>
    <t>Zakup sprzętu strażackiego dla wyposażenia gminnych jednostek OSP</t>
  </si>
  <si>
    <t>Wykonanie izolacji  i wymiana okien w budynku remizo-świetlicy w Dzierzkówku Starym stanowiącym współwłasność gminy</t>
  </si>
  <si>
    <t>Doposażenie remizo-świetlicy w Chomentowie Puszcz stanowiącej współwłasność gminy</t>
  </si>
  <si>
    <t>Doposażenie remizo-świetlicy w Makowie stanowiącej współwłasność gminy</t>
  </si>
  <si>
    <t>Zakup działki pod wiatę przy gminnym boisku w Chomentowie Szczygieł</t>
  </si>
  <si>
    <t>PROMOCJI GMINY</t>
  </si>
  <si>
    <t>GOSPODARKA MIESZKANIOWA I GOSPODARKA NIERUCHOMOŚCIAMI</t>
  </si>
  <si>
    <t>BEZPIECZEŃSTWO  PRZECIWPOŻAROWE</t>
  </si>
  <si>
    <t>Zakup mebli drewnianych  dla OSP w Hucie Skaryszewskiej</t>
  </si>
  <si>
    <t>Zakup wyposażenia do remizo-świetlicy w Makowcu - pierwsze wyposażenie (współwłasność gminy)</t>
  </si>
  <si>
    <t>Zakup wyposażenia do  remizo-świetlicy w m. Modrzejowice - pierwsze wyposażenie (współwłasność gminy)</t>
  </si>
  <si>
    <t>Budowa garażu dla OSP w Wólce Twarogowej - kontynuacja (współwłasność gminy)</t>
  </si>
  <si>
    <t>Remont strażnicy OSP w Bujaku - kontynuacja (współwłasność gminy)</t>
  </si>
  <si>
    <t>Uzupełnienie oświetlenia wzdłuż drogi gminnej w miejscowości Chomentów Socha od strony Bardzic</t>
  </si>
  <si>
    <t>KULTURA I OCHRONA DZIEDZICTWA NARODOWEGO,  WDRAŻANIE PROGRAMÓW POBUDZANIA AKTYWNOŚCI OBYWATELSKIEJ</t>
  </si>
  <si>
    <t>Utwardzenie kostką terenu przy remizo-świetlicy w Gębarzowie stanowiącej współwłasność gminy</t>
  </si>
  <si>
    <t>EDUKACJA PUBLICZNA</t>
  </si>
  <si>
    <t>Utwardzenie kruszywem drogi gminnej Chomentów Puszcz - Stanisławów</t>
  </si>
  <si>
    <t>Utwardzenie kruszywem drogi gmninnej w m. Modrzejowice</t>
  </si>
  <si>
    <t>Utwardzenie kruszywem drogi gminnej od Grabiny do wsi Stara Grabina (usługa sprzętowa)</t>
  </si>
  <si>
    <t>Utwardzenie kruszywem drogi gminnej Kłonowiec Kurek - Grabina (usługa sprzętowa)</t>
  </si>
  <si>
    <t>Utwardzenie kruszywem ulic Makowa Nowego (dróg gminnych gruntowych) - usługa sprzętowa</t>
  </si>
  <si>
    <t>Utwardzenie kruszywem drogi gminnej z Miasteczka w kierunku cmentarza (usługa sprzętowa)</t>
  </si>
  <si>
    <t>Utwardzenie kruszywem  drogi gmninnej w m. Modrzejowice (usługa sprzętowa)</t>
  </si>
  <si>
    <t>Utwardzenie kruszywem drogi gminnej we wsi Odechowiec od sklepu w kier. Kłonowca (usługa sprzętowa)</t>
  </si>
  <si>
    <t>Utwardzenie dróg gminnych w m. Sołtyków (ul. Leśna, Sosnowa, Czeremchowa, Konwaliowa i inne wymagające utwardzenia kruszywem) usługa sprzętowa</t>
  </si>
  <si>
    <t>Utwardzenie kruszywem dróg gminnych w miejscowości Edwardów (usługa sprzętowa)</t>
  </si>
  <si>
    <t>Zakup ok. 100 ton kruszywa z przeznaczeniem na utwardzenie dróg gminnych w m. Kazimierówka (usługa sprzętowa)</t>
  </si>
  <si>
    <t>Utwardzenie drogi gminnej w Magierowie w kier. posesji Sasina (usługa sprzętowa)</t>
  </si>
  <si>
    <t>Utwardzenie kruszywem gruntowych dróg gminnych w Gębarzowie (trzy drogi)- usługa sprzętowa</t>
  </si>
  <si>
    <t>Zakup i montaż wiaty przystankowej na jednym końcu wsi oraz przeniesienie wiaty istniejącej na drugi koniec wsi wraz z utwardzeniem terenu pod przystankami w miejsc. Wymysłów</t>
  </si>
  <si>
    <t>Zakup i instalacja wiaty przystankowej przy słupku przystankowym w okolicy skrzyżowania z drogą gminną (na górce) w miejsc. Huta Skaryszewska</t>
  </si>
  <si>
    <t>Modernizacja budynku remizo-świetlicy w miejsc. Wilczna (wymiana dachu, okien, położenie glazury) stanowiącej współwłasność gminy</t>
  </si>
  <si>
    <t>Projekt oświetlenia ulicznego wzdłuż drogi gminnej (działka nr 161) w miejsc. Huta Skaryszewska</t>
  </si>
  <si>
    <t>Budowa placu zabaw na działce gminnej przy ul. Szkolnej w Sołtykowie</t>
  </si>
  <si>
    <t>Utwardzenie kruszywem drogi gminnej  Chomentów Puszcz - Stanisławów (usługa sprzętowa)</t>
  </si>
  <si>
    <t>Utwardzenie kruszywem drogi gminnej Kłonowiec Kurek - Grabina</t>
  </si>
  <si>
    <t>Utwardzenie kruszywem drogi gminnej od Grabiny do wsi Stara Grabina</t>
  </si>
  <si>
    <t>Udrożnienie rowów melioracyjnych we wsi Kazimierówka</t>
  </si>
  <si>
    <t>Udrożnienie rowów melioracyjnych we wsi Kłonowiec Kurek</t>
  </si>
  <si>
    <t>Budowa świetlicy wiejskiej w miejscowości Odechowiec (na terenie działki 577/1 której gmina jest współwłaścicielem)</t>
  </si>
  <si>
    <t>na naprawę ulicy Dzielnicowej w Makowie (zakup kruszywa)</t>
  </si>
  <si>
    <t>na naprawę ulicy Dzielnicowej w Makowie (usługa sprzętowa)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</si>
</sst>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color indexed="8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7"/>
      <color indexed="8"/>
      <name val="Czcionka tekstu podstawowego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/>
      <bottom style="medium"/>
    </border>
    <border>
      <left style="medium"/>
      <right style="thick"/>
      <top style="medium"/>
      <bottom style="medium"/>
    </border>
    <border>
      <left/>
      <right style="thick"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/>
      <bottom style="medium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thick"/>
      <right>
        <color indexed="63"/>
      </right>
      <top style="medium"/>
      <bottom/>
    </border>
    <border>
      <left style="medium"/>
      <right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32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9" fillId="32" borderId="17" xfId="0" applyNumberFormat="1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 wrapText="1"/>
    </xf>
    <xf numFmtId="49" fontId="9" fillId="32" borderId="18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3" fontId="3" fillId="32" borderId="20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left" vertical="top" wrapText="1"/>
    </xf>
    <xf numFmtId="0" fontId="3" fillId="32" borderId="21" xfId="0" applyFont="1" applyFill="1" applyBorder="1" applyAlignment="1">
      <alignment horizontal="center" vertical="center" wrapText="1"/>
    </xf>
    <xf numFmtId="3" fontId="3" fillId="32" borderId="22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32" borderId="10" xfId="0" applyFont="1" applyFill="1" applyBorder="1" applyAlignment="1">
      <alignment horizontal="center" vertical="center" wrapText="1"/>
    </xf>
    <xf numFmtId="0" fontId="49" fillId="32" borderId="19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0" fontId="49" fillId="32" borderId="18" xfId="0" applyFont="1" applyFill="1" applyBorder="1" applyAlignment="1">
      <alignment horizontal="center" vertical="center" wrapText="1"/>
    </xf>
    <xf numFmtId="0" fontId="30" fillId="32" borderId="18" xfId="0" applyFont="1" applyFill="1" applyBorder="1" applyAlignment="1">
      <alignment horizontal="left" vertical="center" wrapText="1"/>
    </xf>
    <xf numFmtId="0" fontId="31" fillId="32" borderId="18" xfId="0" applyFont="1" applyFill="1" applyBorder="1" applyAlignment="1">
      <alignment horizontal="right" vertical="center" wrapText="1"/>
    </xf>
    <xf numFmtId="3" fontId="31" fillId="32" borderId="18" xfId="0" applyNumberFormat="1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left" vertical="center" wrapText="1"/>
    </xf>
    <xf numFmtId="0" fontId="31" fillId="32" borderId="10" xfId="0" applyFont="1" applyFill="1" applyBorder="1" applyAlignment="1">
      <alignment horizontal="right" vertical="center" wrapText="1"/>
    </xf>
    <xf numFmtId="3" fontId="31" fillId="32" borderId="10" xfId="0" applyNumberFormat="1" applyFont="1" applyFill="1" applyBorder="1" applyAlignment="1">
      <alignment horizontal="center" vertical="center"/>
    </xf>
    <xf numFmtId="49" fontId="9" fillId="32" borderId="18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9" xfId="0" applyNumberFormat="1" applyFont="1" applyFill="1" applyBorder="1" applyAlignment="1">
      <alignment horizontal="center" vertical="center" wrapText="1"/>
    </xf>
    <xf numFmtId="3" fontId="3" fillId="32" borderId="19" xfId="0" applyNumberFormat="1" applyFont="1" applyFill="1" applyBorder="1" applyAlignment="1">
      <alignment horizontal="center" vertical="center"/>
    </xf>
    <xf numFmtId="0" fontId="50" fillId="32" borderId="18" xfId="0" applyFont="1" applyFill="1" applyBorder="1" applyAlignment="1">
      <alignment wrapText="1"/>
    </xf>
    <xf numFmtId="3" fontId="9" fillId="32" borderId="18" xfId="0" applyNumberFormat="1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wrapText="1"/>
    </xf>
    <xf numFmtId="3" fontId="3" fillId="32" borderId="10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vertical="center" wrapText="1"/>
    </xf>
    <xf numFmtId="0" fontId="49" fillId="32" borderId="10" xfId="0" applyFont="1" applyFill="1" applyBorder="1" applyAlignment="1">
      <alignment horizontal="center" vertical="center" wrapText="1"/>
    </xf>
    <xf numFmtId="2" fontId="31" fillId="32" borderId="10" xfId="0" applyNumberFormat="1" applyFont="1" applyFill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left" vertical="top" wrapText="1"/>
    </xf>
    <xf numFmtId="2" fontId="9" fillId="0" borderId="19" xfId="0" applyNumberFormat="1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2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3" fontId="3" fillId="32" borderId="23" xfId="0" applyNumberFormat="1" applyFont="1" applyFill="1" applyBorder="1" applyAlignment="1">
      <alignment horizontal="center" vertical="center"/>
    </xf>
    <xf numFmtId="0" fontId="30" fillId="32" borderId="19" xfId="0" applyFont="1" applyFill="1" applyBorder="1" applyAlignment="1">
      <alignment horizontal="center" vertical="center" wrapText="1"/>
    </xf>
    <xf numFmtId="0" fontId="31" fillId="32" borderId="19" xfId="0" applyFont="1" applyFill="1" applyBorder="1" applyAlignment="1">
      <alignment horizontal="center" vertical="center" wrapText="1"/>
    </xf>
    <xf numFmtId="2" fontId="30" fillId="32" borderId="10" xfId="0" applyNumberFormat="1" applyFont="1" applyFill="1" applyBorder="1" applyAlignment="1">
      <alignment horizontal="left" vertical="center" wrapText="1"/>
    </xf>
    <xf numFmtId="0" fontId="31" fillId="32" borderId="10" xfId="0" applyFont="1" applyFill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top" wrapText="1"/>
    </xf>
    <xf numFmtId="0" fontId="9" fillId="32" borderId="18" xfId="0" applyFont="1" applyFill="1" applyBorder="1" applyAlignment="1">
      <alignment horizontal="left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2" fontId="3" fillId="32" borderId="25" xfId="0" applyNumberFormat="1" applyFont="1" applyFill="1" applyBorder="1" applyAlignment="1">
      <alignment horizontal="center" vertical="top" wrapText="1"/>
    </xf>
    <xf numFmtId="3" fontId="9" fillId="32" borderId="23" xfId="0" applyNumberFormat="1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right" vertical="center" wrapText="1"/>
    </xf>
    <xf numFmtId="2" fontId="3" fillId="32" borderId="26" xfId="0" applyNumberFormat="1" applyFont="1" applyFill="1" applyBorder="1" applyAlignment="1">
      <alignment horizontal="center" vertical="top" wrapText="1"/>
    </xf>
    <xf numFmtId="2" fontId="3" fillId="32" borderId="21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left" vertical="top" wrapText="1"/>
    </xf>
    <xf numFmtId="3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9" fillId="32" borderId="27" xfId="0" applyFont="1" applyFill="1" applyBorder="1" applyAlignment="1">
      <alignment vertical="center" wrapText="1"/>
    </xf>
    <xf numFmtId="0" fontId="9" fillId="32" borderId="18" xfId="0" applyFont="1" applyFill="1" applyBorder="1" applyAlignment="1">
      <alignment vertical="center" wrapText="1"/>
    </xf>
    <xf numFmtId="0" fontId="9" fillId="32" borderId="28" xfId="0" applyFont="1" applyFill="1" applyBorder="1" applyAlignment="1">
      <alignment vertical="center" wrapText="1"/>
    </xf>
    <xf numFmtId="3" fontId="30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left" vertical="center" wrapText="1"/>
    </xf>
    <xf numFmtId="2" fontId="9" fillId="32" borderId="18" xfId="0" applyNumberFormat="1" applyFont="1" applyFill="1" applyBorder="1" applyAlignment="1">
      <alignment horizontal="left" vertical="center" wrapText="1"/>
    </xf>
    <xf numFmtId="2" fontId="30" fillId="32" borderId="18" xfId="0" applyNumberFormat="1" applyFont="1" applyFill="1" applyBorder="1" applyAlignment="1">
      <alignment horizontal="left" vertical="center" wrapText="1"/>
    </xf>
    <xf numFmtId="2" fontId="3" fillId="32" borderId="18" xfId="0" applyNumberFormat="1" applyFont="1" applyFill="1" applyBorder="1" applyAlignment="1">
      <alignment horizontal="right" vertical="center" wrapText="1"/>
    </xf>
    <xf numFmtId="0" fontId="9" fillId="32" borderId="18" xfId="0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horizontal="left" wrapText="1"/>
    </xf>
    <xf numFmtId="0" fontId="10" fillId="32" borderId="19" xfId="0" applyFont="1" applyFill="1" applyBorder="1" applyAlignment="1">
      <alignment horizontal="left" vertical="top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right" vertical="center" wrapText="1"/>
    </xf>
    <xf numFmtId="3" fontId="7" fillId="32" borderId="10" xfId="0" applyNumberFormat="1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left" vertical="top" wrapText="1"/>
    </xf>
    <xf numFmtId="3" fontId="30" fillId="32" borderId="18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top" wrapText="1"/>
    </xf>
    <xf numFmtId="0" fontId="12" fillId="32" borderId="18" xfId="0" applyFont="1" applyFill="1" applyBorder="1" applyAlignment="1">
      <alignment horizontal="left" vertical="top" wrapText="1"/>
    </xf>
    <xf numFmtId="3" fontId="9" fillId="32" borderId="19" xfId="0" applyNumberFormat="1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left" vertical="top" wrapText="1"/>
    </xf>
    <xf numFmtId="3" fontId="9" fillId="32" borderId="18" xfId="0" applyNumberFormat="1" applyFont="1" applyFill="1" applyBorder="1" applyAlignment="1">
      <alignment horizontal="center" vertical="center"/>
    </xf>
    <xf numFmtId="0" fontId="12" fillId="32" borderId="29" xfId="0" applyFont="1" applyFill="1" applyBorder="1" applyAlignment="1">
      <alignment horizontal="left" vertical="top" wrapText="1"/>
    </xf>
    <xf numFmtId="49" fontId="9" fillId="32" borderId="30" xfId="0" applyNumberFormat="1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2" fontId="3" fillId="32" borderId="30" xfId="0" applyNumberFormat="1" applyFont="1" applyFill="1" applyBorder="1" applyAlignment="1">
      <alignment horizontal="right" vertical="center" wrapText="1"/>
    </xf>
    <xf numFmtId="3" fontId="3" fillId="32" borderId="31" xfId="0" applyNumberFormat="1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left" vertical="top" wrapText="1"/>
    </xf>
    <xf numFmtId="0" fontId="9" fillId="32" borderId="19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top" wrapText="1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9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right" vertical="center" wrapText="1"/>
    </xf>
    <xf numFmtId="0" fontId="13" fillId="32" borderId="19" xfId="0" applyFont="1" applyFill="1" applyBorder="1" applyAlignment="1">
      <alignment horizontal="left" vertical="top" wrapText="1"/>
    </xf>
    <xf numFmtId="0" fontId="50" fillId="32" borderId="19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right" vertical="center" wrapText="1"/>
    </xf>
    <xf numFmtId="0" fontId="50" fillId="32" borderId="19" xfId="0" applyFont="1" applyFill="1" applyBorder="1" applyAlignment="1">
      <alignment wrapText="1"/>
    </xf>
    <xf numFmtId="2" fontId="3" fillId="32" borderId="19" xfId="0" applyNumberFormat="1" applyFont="1" applyFill="1" applyBorder="1" applyAlignment="1">
      <alignment horizontal="right" vertical="center" wrapText="1"/>
    </xf>
    <xf numFmtId="3" fontId="3" fillId="32" borderId="19" xfId="0" applyNumberFormat="1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left" vertical="top" wrapText="1"/>
    </xf>
    <xf numFmtId="2" fontId="9" fillId="32" borderId="19" xfId="0" applyNumberFormat="1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2" fontId="30" fillId="32" borderId="10" xfId="0" applyNumberFormat="1" applyFont="1" applyFill="1" applyBorder="1" applyAlignment="1">
      <alignment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horizontal="right" vertical="center" wrapText="1"/>
    </xf>
    <xf numFmtId="0" fontId="3" fillId="32" borderId="34" xfId="0" applyFont="1" applyFill="1" applyBorder="1" applyAlignment="1">
      <alignment horizontal="right" vertical="center" wrapText="1"/>
    </xf>
    <xf numFmtId="2" fontId="3" fillId="32" borderId="35" xfId="0" applyNumberFormat="1" applyFont="1" applyFill="1" applyBorder="1" applyAlignment="1">
      <alignment horizontal="right" vertical="center" wrapText="1"/>
    </xf>
    <xf numFmtId="0" fontId="30" fillId="32" borderId="19" xfId="0" applyFont="1" applyFill="1" applyBorder="1" applyAlignment="1">
      <alignment horizontal="left" vertical="center" wrapText="1"/>
    </xf>
    <xf numFmtId="0" fontId="9" fillId="32" borderId="19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right" vertical="center" wrapText="1"/>
    </xf>
    <xf numFmtId="2" fontId="3" fillId="32" borderId="36" xfId="0" applyNumberFormat="1" applyFont="1" applyFill="1" applyBorder="1" applyAlignment="1">
      <alignment horizontal="right" vertical="center" wrapText="1"/>
    </xf>
    <xf numFmtId="0" fontId="9" fillId="32" borderId="37" xfId="0" applyFont="1" applyFill="1" applyBorder="1" applyAlignment="1">
      <alignment horizontal="left" vertical="center" wrapText="1"/>
    </xf>
    <xf numFmtId="2" fontId="30" fillId="32" borderId="19" xfId="0" applyNumberFormat="1" applyFont="1" applyFill="1" applyBorder="1" applyAlignment="1">
      <alignment horizontal="left" vertical="center" wrapText="1"/>
    </xf>
    <xf numFmtId="2" fontId="3" fillId="32" borderId="19" xfId="0" applyNumberFormat="1" applyFont="1" applyFill="1" applyBorder="1" applyAlignment="1">
      <alignment horizontal="right" vertical="center" wrapText="1"/>
    </xf>
    <xf numFmtId="0" fontId="9" fillId="32" borderId="10" xfId="0" applyFont="1" applyFill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4" fontId="9" fillId="34" borderId="18" xfId="0" applyNumberFormat="1" applyFont="1" applyFill="1" applyBorder="1" applyAlignment="1">
      <alignment horizontal="center" vertical="center" wrapText="1"/>
    </xf>
    <xf numFmtId="4" fontId="30" fillId="34" borderId="18" xfId="0" applyNumberFormat="1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wrapText="1"/>
    </xf>
    <xf numFmtId="0" fontId="3" fillId="32" borderId="39" xfId="0" applyFont="1" applyFill="1" applyBorder="1" applyAlignment="1">
      <alignment horizontal="center" vertical="top" wrapText="1"/>
    </xf>
    <xf numFmtId="0" fontId="3" fillId="32" borderId="40" xfId="0" applyFont="1" applyFill="1" applyBorder="1" applyAlignment="1">
      <alignment horizontal="center" wrapText="1"/>
    </xf>
    <xf numFmtId="0" fontId="3" fillId="32" borderId="27" xfId="0" applyFont="1" applyFill="1" applyBorder="1" applyAlignment="1">
      <alignment horizontal="center" vertical="top" wrapText="1"/>
    </xf>
    <xf numFmtId="0" fontId="49" fillId="32" borderId="41" xfId="0" applyFont="1" applyFill="1" applyBorder="1" applyAlignment="1">
      <alignment horizontal="center"/>
    </xf>
    <xf numFmtId="0" fontId="49" fillId="32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32" borderId="39" xfId="0" applyNumberFormat="1" applyFont="1" applyFill="1" applyBorder="1" applyAlignment="1">
      <alignment horizontal="center" vertical="top" wrapText="1"/>
    </xf>
    <xf numFmtId="2" fontId="9" fillId="32" borderId="40" xfId="0" applyNumberFormat="1" applyFont="1" applyFill="1" applyBorder="1" applyAlignment="1">
      <alignment horizontal="center" vertical="top" wrapText="1"/>
    </xf>
    <xf numFmtId="0" fontId="32" fillId="33" borderId="29" xfId="0" applyFont="1" applyFill="1" applyBorder="1" applyAlignment="1">
      <alignment horizontal="center" wrapText="1"/>
    </xf>
    <xf numFmtId="0" fontId="32" fillId="33" borderId="30" xfId="0" applyFont="1" applyFill="1" applyBorder="1" applyAlignment="1">
      <alignment horizontal="center" wrapText="1"/>
    </xf>
    <xf numFmtId="0" fontId="32" fillId="33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vertical="top" wrapText="1"/>
    </xf>
    <xf numFmtId="0" fontId="3" fillId="32" borderId="38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vertical="top" wrapText="1"/>
    </xf>
    <xf numFmtId="0" fontId="49" fillId="32" borderId="38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33" borderId="43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center" wrapText="1"/>
    </xf>
    <xf numFmtId="0" fontId="6" fillId="33" borderId="47" xfId="0" applyFont="1" applyFill="1" applyBorder="1" applyAlignment="1">
      <alignment horizontal="center" wrapText="1"/>
    </xf>
    <xf numFmtId="0" fontId="6" fillId="33" borderId="48" xfId="0" applyFont="1" applyFill="1" applyBorder="1" applyAlignment="1">
      <alignment horizontal="center" wrapText="1"/>
    </xf>
    <xf numFmtId="2" fontId="3" fillId="32" borderId="46" xfId="0" applyNumberFormat="1" applyFont="1" applyFill="1" applyBorder="1" applyAlignment="1">
      <alignment horizontal="center" vertical="top" wrapText="1"/>
    </xf>
    <xf numFmtId="2" fontId="3" fillId="32" borderId="38" xfId="0" applyNumberFormat="1" applyFont="1" applyFill="1" applyBorder="1" applyAlignment="1">
      <alignment horizontal="center" wrapText="1"/>
    </xf>
    <xf numFmtId="0" fontId="51" fillId="0" borderId="0" xfId="0" applyFont="1" applyAlignment="1">
      <alignment vertical="center"/>
    </xf>
    <xf numFmtId="0" fontId="51" fillId="34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view="pageLayout" workbookViewId="0" topLeftCell="A38">
      <selection activeCell="F49" sqref="F49"/>
    </sheetView>
  </sheetViews>
  <sheetFormatPr defaultColWidth="8.796875" defaultRowHeight="14.25"/>
  <cols>
    <col min="1" max="1" width="4" style="2" customWidth="1"/>
    <col min="2" max="2" width="5.3984375" style="3" customWidth="1"/>
    <col min="3" max="3" width="9" style="3" customWidth="1"/>
    <col min="4" max="4" width="6.3984375" style="3" customWidth="1"/>
    <col min="5" max="5" width="14" style="4" customWidth="1"/>
    <col min="6" max="6" width="45" style="4" customWidth="1"/>
    <col min="7" max="8" width="10.8984375" style="4" customWidth="1"/>
    <col min="9" max="9" width="10.69921875" style="4" customWidth="1"/>
    <col min="10" max="16384" width="9" style="2" customWidth="1"/>
  </cols>
  <sheetData>
    <row r="1" spans="1:9" ht="14.25">
      <c r="A1" s="168" t="s">
        <v>32</v>
      </c>
      <c r="B1" s="168"/>
      <c r="C1" s="168"/>
      <c r="D1" s="168"/>
      <c r="E1" s="168"/>
      <c r="F1" s="168"/>
      <c r="G1" s="168"/>
      <c r="H1" s="168"/>
      <c r="I1" s="168"/>
    </row>
    <row r="2" ht="7.5" customHeight="1" thickBot="1"/>
    <row r="3" spans="1:9" ht="35.25" customHeight="1" thickBot="1">
      <c r="A3" s="171" t="s">
        <v>0</v>
      </c>
      <c r="B3" s="169" t="s">
        <v>1</v>
      </c>
      <c r="C3" s="169" t="s">
        <v>2</v>
      </c>
      <c r="D3" s="169" t="s">
        <v>3</v>
      </c>
      <c r="E3" s="153" t="s">
        <v>4</v>
      </c>
      <c r="F3" s="155" t="s">
        <v>5</v>
      </c>
      <c r="G3" s="5" t="s">
        <v>21</v>
      </c>
      <c r="H3" s="5"/>
      <c r="I3" s="5" t="s">
        <v>21</v>
      </c>
    </row>
    <row r="4" spans="1:9" ht="15" customHeight="1" hidden="1" thickBot="1">
      <c r="A4" s="172"/>
      <c r="B4" s="170"/>
      <c r="C4" s="170"/>
      <c r="D4" s="170"/>
      <c r="E4" s="154"/>
      <c r="F4" s="154"/>
      <c r="G4" s="129"/>
      <c r="H4" s="129"/>
      <c r="I4" s="6"/>
    </row>
    <row r="5" spans="1:9" ht="9.75" customHeight="1" thickBot="1">
      <c r="A5" s="7" t="s">
        <v>29</v>
      </c>
      <c r="B5" s="8" t="s">
        <v>28</v>
      </c>
      <c r="C5" s="8" t="s">
        <v>27</v>
      </c>
      <c r="D5" s="8" t="s">
        <v>26</v>
      </c>
      <c r="E5" s="9" t="s">
        <v>25</v>
      </c>
      <c r="F5" s="10" t="s">
        <v>24</v>
      </c>
      <c r="G5" s="130"/>
      <c r="H5" s="130"/>
      <c r="I5" s="11" t="s">
        <v>23</v>
      </c>
    </row>
    <row r="6" spans="1:9" ht="10.5" customHeight="1" thickBot="1">
      <c r="A6" s="156" t="s">
        <v>109</v>
      </c>
      <c r="B6" s="157"/>
      <c r="C6" s="157"/>
      <c r="D6" s="157"/>
      <c r="E6" s="157"/>
      <c r="F6" s="157"/>
      <c r="G6" s="157"/>
      <c r="H6" s="157"/>
      <c r="I6" s="158"/>
    </row>
    <row r="7" spans="1:9" ht="10.5" customHeight="1">
      <c r="A7" s="66"/>
      <c r="B7" s="67"/>
      <c r="C7" s="67"/>
      <c r="D7" s="67"/>
      <c r="E7" s="68"/>
      <c r="F7" s="69"/>
      <c r="G7" s="12"/>
      <c r="H7" s="131"/>
      <c r="I7" s="12"/>
    </row>
    <row r="8" spans="1:9" ht="10.5" customHeight="1">
      <c r="A8" s="70"/>
      <c r="B8" s="14" t="s">
        <v>9</v>
      </c>
      <c r="C8" s="14" t="s">
        <v>10</v>
      </c>
      <c r="D8" s="14" t="s">
        <v>13</v>
      </c>
      <c r="E8" s="15" t="s">
        <v>34</v>
      </c>
      <c r="F8" s="18" t="s">
        <v>90</v>
      </c>
      <c r="G8" s="71">
        <v>7000</v>
      </c>
      <c r="H8" s="132"/>
      <c r="I8" s="71">
        <v>7000</v>
      </c>
    </row>
    <row r="9" spans="1:9" s="60" customFormat="1" ht="10.5" customHeight="1">
      <c r="A9" s="70"/>
      <c r="B9" s="14"/>
      <c r="C9" s="14"/>
      <c r="D9" s="14"/>
      <c r="E9" s="17" t="s">
        <v>35</v>
      </c>
      <c r="F9" s="18" t="s">
        <v>36</v>
      </c>
      <c r="G9" s="71">
        <v>5000</v>
      </c>
      <c r="H9" s="132"/>
      <c r="I9" s="71">
        <v>5000</v>
      </c>
    </row>
    <row r="10" spans="1:9" s="60" customFormat="1" ht="10.5" customHeight="1">
      <c r="A10" s="70"/>
      <c r="B10" s="14"/>
      <c r="C10" s="14"/>
      <c r="D10" s="14"/>
      <c r="E10" s="19" t="s">
        <v>81</v>
      </c>
      <c r="F10" s="18" t="s">
        <v>91</v>
      </c>
      <c r="G10" s="71">
        <v>5526</v>
      </c>
      <c r="H10" s="132"/>
      <c r="I10" s="71">
        <v>5526</v>
      </c>
    </row>
    <row r="11" spans="1:9" s="60" customFormat="1" ht="10.5" customHeight="1">
      <c r="A11" s="70"/>
      <c r="B11" s="14"/>
      <c r="C11" s="14"/>
      <c r="D11" s="14"/>
      <c r="E11" s="17" t="s">
        <v>53</v>
      </c>
      <c r="F11" s="18" t="s">
        <v>149</v>
      </c>
      <c r="G11" s="71">
        <v>8000</v>
      </c>
      <c r="H11" s="132"/>
      <c r="I11" s="71">
        <v>8000</v>
      </c>
    </row>
    <row r="12" spans="1:9" s="60" customFormat="1" ht="10.5" customHeight="1">
      <c r="A12" s="70"/>
      <c r="B12" s="14"/>
      <c r="C12" s="14"/>
      <c r="D12" s="14"/>
      <c r="E12" s="17" t="s">
        <v>55</v>
      </c>
      <c r="F12" s="18" t="s">
        <v>150</v>
      </c>
      <c r="G12" s="71">
        <v>4697</v>
      </c>
      <c r="H12" s="132"/>
      <c r="I12" s="71">
        <v>4697</v>
      </c>
    </row>
    <row r="13" spans="1:9" s="60" customFormat="1" ht="10.5" customHeight="1">
      <c r="A13" s="70"/>
      <c r="B13" s="14"/>
      <c r="C13" s="14"/>
      <c r="D13" s="14"/>
      <c r="E13" s="15"/>
      <c r="F13" s="72" t="s">
        <v>75</v>
      </c>
      <c r="G13" s="61">
        <f>SUM(G8:G12)</f>
        <v>30223</v>
      </c>
      <c r="H13" s="133"/>
      <c r="I13" s="61">
        <f>SUM(I8:I12)</f>
        <v>30223</v>
      </c>
    </row>
    <row r="14" spans="1:9" s="60" customFormat="1" ht="10.5" customHeight="1">
      <c r="A14" s="70"/>
      <c r="B14" s="16"/>
      <c r="C14" s="16"/>
      <c r="D14" s="16">
        <v>4270</v>
      </c>
      <c r="E14" s="15" t="s">
        <v>34</v>
      </c>
      <c r="F14" s="18" t="s">
        <v>90</v>
      </c>
      <c r="G14" s="71">
        <v>3249</v>
      </c>
      <c r="H14" s="132"/>
      <c r="I14" s="71">
        <v>3249</v>
      </c>
    </row>
    <row r="15" spans="1:9" s="60" customFormat="1" ht="10.5" customHeight="1">
      <c r="A15" s="70"/>
      <c r="B15" s="16"/>
      <c r="C15" s="16"/>
      <c r="D15" s="16"/>
      <c r="E15" s="17" t="s">
        <v>53</v>
      </c>
      <c r="F15" s="18" t="s">
        <v>149</v>
      </c>
      <c r="G15" s="71">
        <v>3197</v>
      </c>
      <c r="H15" s="132"/>
      <c r="I15" s="71">
        <v>3197</v>
      </c>
    </row>
    <row r="16" spans="1:9" ht="10.5" customHeight="1">
      <c r="A16" s="70"/>
      <c r="B16" s="16"/>
      <c r="C16" s="16"/>
      <c r="D16" s="16"/>
      <c r="E16" s="17"/>
      <c r="F16" s="72" t="s">
        <v>76</v>
      </c>
      <c r="G16" s="22">
        <f>SUM(G14:G15)</f>
        <v>6446</v>
      </c>
      <c r="H16" s="134"/>
      <c r="I16" s="22">
        <f>SUM(I14:I15)</f>
        <v>6446</v>
      </c>
    </row>
    <row r="17" spans="1:9" ht="10.5" customHeight="1" thickBot="1">
      <c r="A17" s="73"/>
      <c r="B17" s="23"/>
      <c r="C17" s="23"/>
      <c r="D17" s="23"/>
      <c r="E17" s="24"/>
      <c r="F17" s="74" t="s">
        <v>17</v>
      </c>
      <c r="G17" s="25">
        <f>SUM(G13,G16)</f>
        <v>36669</v>
      </c>
      <c r="H17" s="135"/>
      <c r="I17" s="25">
        <f>SUM(I13,I16)</f>
        <v>36669</v>
      </c>
    </row>
    <row r="18" spans="1:9" ht="10.5" customHeight="1" thickBot="1">
      <c r="A18" s="159" t="s">
        <v>11</v>
      </c>
      <c r="B18" s="160"/>
      <c r="C18" s="160"/>
      <c r="D18" s="160"/>
      <c r="E18" s="160"/>
      <c r="F18" s="160"/>
      <c r="G18" s="160"/>
      <c r="H18" s="160"/>
      <c r="I18" s="160"/>
    </row>
    <row r="19" spans="1:9" s="27" customFormat="1" ht="22.5">
      <c r="A19" s="75"/>
      <c r="B19" s="26">
        <v>600</v>
      </c>
      <c r="C19" s="26">
        <v>60016</v>
      </c>
      <c r="D19" s="26">
        <v>4210</v>
      </c>
      <c r="E19" s="19" t="s">
        <v>42</v>
      </c>
      <c r="F19" s="32" t="s">
        <v>128</v>
      </c>
      <c r="G19" s="76">
        <v>4950</v>
      </c>
      <c r="H19" s="32"/>
      <c r="I19" s="76">
        <v>4950</v>
      </c>
    </row>
    <row r="20" spans="1:9" s="27" customFormat="1" ht="11.25" customHeight="1">
      <c r="A20" s="75"/>
      <c r="B20" s="77"/>
      <c r="C20" s="78"/>
      <c r="D20" s="28"/>
      <c r="E20" s="19" t="s">
        <v>50</v>
      </c>
      <c r="F20" s="35" t="s">
        <v>148</v>
      </c>
      <c r="G20" s="76">
        <v>8200</v>
      </c>
      <c r="H20" s="35"/>
      <c r="I20" s="76">
        <v>8200</v>
      </c>
    </row>
    <row r="21" spans="1:9" s="27" customFormat="1" ht="25.5" customHeight="1">
      <c r="A21" s="75"/>
      <c r="B21" s="79"/>
      <c r="C21" s="80"/>
      <c r="D21" s="26"/>
      <c r="E21" s="20" t="s">
        <v>55</v>
      </c>
      <c r="F21" s="64" t="s">
        <v>147</v>
      </c>
      <c r="G21" s="76">
        <v>7800</v>
      </c>
      <c r="H21" s="64"/>
      <c r="I21" s="76">
        <v>7800</v>
      </c>
    </row>
    <row r="22" spans="1:9" s="27" customFormat="1" ht="25.5" customHeight="1">
      <c r="A22" s="75"/>
      <c r="B22" s="79"/>
      <c r="C22" s="80"/>
      <c r="D22" s="26"/>
      <c r="E22" s="19" t="s">
        <v>49</v>
      </c>
      <c r="F22" s="32" t="s">
        <v>100</v>
      </c>
      <c r="G22" s="76">
        <v>5000</v>
      </c>
      <c r="H22" s="32"/>
      <c r="I22" s="76">
        <v>5000</v>
      </c>
    </row>
    <row r="23" spans="1:9" s="27" customFormat="1" ht="25.5" customHeight="1">
      <c r="A23" s="75"/>
      <c r="B23" s="79"/>
      <c r="C23" s="80"/>
      <c r="D23" s="26"/>
      <c r="E23" s="19" t="s">
        <v>49</v>
      </c>
      <c r="F23" s="35" t="s">
        <v>103</v>
      </c>
      <c r="G23" s="81">
        <v>13700</v>
      </c>
      <c r="H23" s="35"/>
      <c r="I23" s="81">
        <v>13700</v>
      </c>
    </row>
    <row r="24" spans="1:9" s="27" customFormat="1" ht="24.75" customHeight="1">
      <c r="A24" s="75"/>
      <c r="B24" s="79"/>
      <c r="C24" s="80"/>
      <c r="D24" s="26"/>
      <c r="E24" s="20" t="s">
        <v>56</v>
      </c>
      <c r="F24" s="39" t="s">
        <v>110</v>
      </c>
      <c r="G24" s="76">
        <v>18600</v>
      </c>
      <c r="H24" s="39"/>
      <c r="I24" s="76">
        <v>18600</v>
      </c>
    </row>
    <row r="25" spans="1:9" s="27" customFormat="1" ht="11.25" customHeight="1">
      <c r="A25" s="75"/>
      <c r="B25" s="79"/>
      <c r="C25" s="80"/>
      <c r="D25" s="26"/>
      <c r="E25" s="20" t="s">
        <v>59</v>
      </c>
      <c r="F25" s="82" t="s">
        <v>88</v>
      </c>
      <c r="G25" s="76">
        <v>18600</v>
      </c>
      <c r="H25" s="82"/>
      <c r="I25" s="76">
        <v>18600</v>
      </c>
    </row>
    <row r="26" spans="1:9" s="27" customFormat="1" ht="22.5">
      <c r="A26" s="75"/>
      <c r="B26" s="79"/>
      <c r="C26" s="80"/>
      <c r="D26" s="26"/>
      <c r="E26" s="20" t="s">
        <v>60</v>
      </c>
      <c r="F26" s="83" t="s">
        <v>61</v>
      </c>
      <c r="G26" s="76">
        <v>9700</v>
      </c>
      <c r="H26" s="83"/>
      <c r="I26" s="76">
        <v>9700</v>
      </c>
    </row>
    <row r="27" spans="1:9" s="27" customFormat="1" ht="11.25" customHeight="1">
      <c r="A27" s="75"/>
      <c r="B27" s="79"/>
      <c r="C27" s="80"/>
      <c r="D27" s="26"/>
      <c r="E27" s="20" t="s">
        <v>62</v>
      </c>
      <c r="F27" s="84" t="s">
        <v>129</v>
      </c>
      <c r="G27" s="76">
        <v>7800</v>
      </c>
      <c r="H27" s="84"/>
      <c r="I27" s="76">
        <v>7800</v>
      </c>
    </row>
    <row r="28" spans="1:9" s="27" customFormat="1" ht="21" customHeight="1">
      <c r="A28" s="75"/>
      <c r="B28" s="79"/>
      <c r="C28" s="80"/>
      <c r="D28" s="26"/>
      <c r="E28" s="20" t="s">
        <v>64</v>
      </c>
      <c r="F28" s="84" t="s">
        <v>84</v>
      </c>
      <c r="G28" s="76">
        <v>8800</v>
      </c>
      <c r="H28" s="84"/>
      <c r="I28" s="76">
        <v>8800</v>
      </c>
    </row>
    <row r="29" spans="1:9" s="27" customFormat="1" ht="21" customHeight="1">
      <c r="A29" s="75"/>
      <c r="B29" s="79"/>
      <c r="C29" s="80"/>
      <c r="D29" s="28"/>
      <c r="E29" s="19" t="s">
        <v>63</v>
      </c>
      <c r="F29" s="128" t="s">
        <v>107</v>
      </c>
      <c r="G29" s="76">
        <v>10404</v>
      </c>
      <c r="H29" s="128"/>
      <c r="I29" s="76">
        <v>10404</v>
      </c>
    </row>
    <row r="30" spans="1:9" s="27" customFormat="1" ht="24.75" customHeight="1">
      <c r="A30" s="75"/>
      <c r="B30" s="79"/>
      <c r="C30" s="80"/>
      <c r="D30" s="26"/>
      <c r="E30" s="20" t="s">
        <v>69</v>
      </c>
      <c r="F30" s="83" t="s">
        <v>85</v>
      </c>
      <c r="G30" s="76">
        <v>7800</v>
      </c>
      <c r="H30" s="83"/>
      <c r="I30" s="76">
        <v>7800</v>
      </c>
    </row>
    <row r="31" spans="1:9" s="27" customFormat="1" ht="24.75" customHeight="1">
      <c r="A31" s="75"/>
      <c r="B31" s="79"/>
      <c r="C31" s="80"/>
      <c r="D31" s="26"/>
      <c r="E31" s="123" t="s">
        <v>58</v>
      </c>
      <c r="F31" s="175" t="s">
        <v>152</v>
      </c>
      <c r="G31" s="125">
        <v>0</v>
      </c>
      <c r="H31" s="145">
        <v>10000</v>
      </c>
      <c r="I31" s="125">
        <v>10000</v>
      </c>
    </row>
    <row r="32" spans="1:9" s="27" customFormat="1" ht="11.25" customHeight="1">
      <c r="A32" s="75"/>
      <c r="B32" s="79"/>
      <c r="C32" s="80"/>
      <c r="D32" s="26"/>
      <c r="E32" s="20" t="s">
        <v>48</v>
      </c>
      <c r="F32" s="35" t="s">
        <v>87</v>
      </c>
      <c r="G32" s="81">
        <v>6400</v>
      </c>
      <c r="H32" s="35"/>
      <c r="I32" s="81">
        <v>6400</v>
      </c>
    </row>
    <row r="33" spans="1:9" s="27" customFormat="1" ht="11.25" customHeight="1">
      <c r="A33" s="75"/>
      <c r="B33" s="79"/>
      <c r="C33" s="80"/>
      <c r="D33" s="26"/>
      <c r="E33" s="20"/>
      <c r="F33" s="85" t="s">
        <v>77</v>
      </c>
      <c r="G33" s="30">
        <f>SUM(G19:G32)</f>
        <v>127754</v>
      </c>
      <c r="H33" s="85"/>
      <c r="I33" s="30">
        <f>SUM(I19:I32)</f>
        <v>137754</v>
      </c>
    </row>
    <row r="34" spans="1:9" s="27" customFormat="1" ht="22.5">
      <c r="A34" s="75"/>
      <c r="B34" s="26">
        <v>600</v>
      </c>
      <c r="C34" s="26">
        <v>60016</v>
      </c>
      <c r="D34" s="26">
        <v>4300</v>
      </c>
      <c r="E34" s="65" t="s">
        <v>54</v>
      </c>
      <c r="F34" s="86" t="s">
        <v>108</v>
      </c>
      <c r="G34" s="76">
        <v>15471</v>
      </c>
      <c r="H34" s="86"/>
      <c r="I34" s="76">
        <v>15471</v>
      </c>
    </row>
    <row r="35" spans="1:9" s="27" customFormat="1" ht="22.5">
      <c r="A35" s="75"/>
      <c r="B35" s="26"/>
      <c r="C35" s="26"/>
      <c r="D35" s="26"/>
      <c r="E35" s="19" t="s">
        <v>42</v>
      </c>
      <c r="F35" s="32" t="s">
        <v>146</v>
      </c>
      <c r="G35" s="76">
        <v>1697</v>
      </c>
      <c r="H35" s="32"/>
      <c r="I35" s="76">
        <v>1697</v>
      </c>
    </row>
    <row r="36" spans="1:9" s="27" customFormat="1" ht="22.5">
      <c r="A36" s="75"/>
      <c r="B36" s="26"/>
      <c r="C36" s="26"/>
      <c r="D36" s="26"/>
      <c r="E36" s="19" t="s">
        <v>50</v>
      </c>
      <c r="F36" s="35" t="s">
        <v>130</v>
      </c>
      <c r="G36" s="76">
        <v>2519</v>
      </c>
      <c r="H36" s="35"/>
      <c r="I36" s="76">
        <v>2519</v>
      </c>
    </row>
    <row r="37" spans="1:9" s="27" customFormat="1" ht="22.5">
      <c r="A37" s="75"/>
      <c r="B37" s="26"/>
      <c r="C37" s="26"/>
      <c r="D37" s="26"/>
      <c r="E37" s="20" t="s">
        <v>55</v>
      </c>
      <c r="F37" s="64" t="s">
        <v>131</v>
      </c>
      <c r="G37" s="76">
        <v>2200</v>
      </c>
      <c r="H37" s="64"/>
      <c r="I37" s="76">
        <v>2200</v>
      </c>
    </row>
    <row r="38" spans="1:9" s="27" customFormat="1" ht="22.5">
      <c r="A38" s="75"/>
      <c r="B38" s="26"/>
      <c r="C38" s="26"/>
      <c r="D38" s="26"/>
      <c r="E38" s="20" t="s">
        <v>56</v>
      </c>
      <c r="F38" s="39" t="s">
        <v>83</v>
      </c>
      <c r="G38" s="76">
        <v>5380</v>
      </c>
      <c r="H38" s="39"/>
      <c r="I38" s="76">
        <v>5380</v>
      </c>
    </row>
    <row r="39" spans="1:9" s="27" customFormat="1" ht="22.5">
      <c r="A39" s="75"/>
      <c r="B39" s="26"/>
      <c r="C39" s="26"/>
      <c r="D39" s="26"/>
      <c r="E39" s="20" t="s">
        <v>59</v>
      </c>
      <c r="F39" s="82" t="s">
        <v>132</v>
      </c>
      <c r="G39" s="76">
        <v>5109</v>
      </c>
      <c r="H39" s="82"/>
      <c r="I39" s="76">
        <v>5109</v>
      </c>
    </row>
    <row r="40" spans="1:9" s="27" customFormat="1" ht="22.5">
      <c r="A40" s="75"/>
      <c r="B40" s="26"/>
      <c r="C40" s="26"/>
      <c r="D40" s="26"/>
      <c r="E40" s="20" t="s">
        <v>60</v>
      </c>
      <c r="F40" s="83" t="s">
        <v>133</v>
      </c>
      <c r="G40" s="76">
        <v>2870</v>
      </c>
      <c r="H40" s="83"/>
      <c r="I40" s="76">
        <v>2870</v>
      </c>
    </row>
    <row r="41" spans="1:9" s="27" customFormat="1" ht="22.5">
      <c r="A41" s="75"/>
      <c r="B41" s="26"/>
      <c r="C41" s="26"/>
      <c r="D41" s="26"/>
      <c r="E41" s="20" t="s">
        <v>62</v>
      </c>
      <c r="F41" s="84" t="s">
        <v>134</v>
      </c>
      <c r="G41" s="76">
        <v>2200</v>
      </c>
      <c r="H41" s="84"/>
      <c r="I41" s="76">
        <v>2200</v>
      </c>
    </row>
    <row r="42" spans="1:9" s="27" customFormat="1" ht="22.5">
      <c r="A42" s="75"/>
      <c r="B42" s="26"/>
      <c r="C42" s="26"/>
      <c r="D42" s="26"/>
      <c r="E42" s="20" t="s">
        <v>64</v>
      </c>
      <c r="F42" s="84" t="s">
        <v>135</v>
      </c>
      <c r="G42" s="76">
        <v>2937</v>
      </c>
      <c r="H42" s="84"/>
      <c r="I42" s="76">
        <v>2937</v>
      </c>
    </row>
    <row r="43" spans="1:9" s="27" customFormat="1" ht="33.75">
      <c r="A43" s="75"/>
      <c r="B43" s="26"/>
      <c r="C43" s="26"/>
      <c r="D43" s="26"/>
      <c r="E43" s="20" t="s">
        <v>69</v>
      </c>
      <c r="F43" s="83" t="s">
        <v>136</v>
      </c>
      <c r="G43" s="76">
        <v>2567</v>
      </c>
      <c r="H43" s="83"/>
      <c r="I43" s="76">
        <v>2567</v>
      </c>
    </row>
    <row r="44" spans="1:9" s="27" customFormat="1" ht="22.5">
      <c r="A44" s="75"/>
      <c r="B44" s="26"/>
      <c r="C44" s="26"/>
      <c r="D44" s="26"/>
      <c r="E44" s="20" t="s">
        <v>48</v>
      </c>
      <c r="F44" s="35" t="s">
        <v>137</v>
      </c>
      <c r="G44" s="81">
        <v>1441</v>
      </c>
      <c r="H44" s="35"/>
      <c r="I44" s="81">
        <v>1441</v>
      </c>
    </row>
    <row r="45" spans="1:9" s="27" customFormat="1" ht="22.5">
      <c r="A45" s="75"/>
      <c r="B45" s="26"/>
      <c r="C45" s="26"/>
      <c r="D45" s="26"/>
      <c r="E45" s="20" t="s">
        <v>53</v>
      </c>
      <c r="F45" s="32" t="s">
        <v>138</v>
      </c>
      <c r="G45" s="81">
        <v>3500</v>
      </c>
      <c r="H45" s="32"/>
      <c r="I45" s="81">
        <v>3500</v>
      </c>
    </row>
    <row r="46" spans="1:9" s="27" customFormat="1" ht="22.5">
      <c r="A46" s="75"/>
      <c r="B46" s="26"/>
      <c r="C46" s="26"/>
      <c r="D46" s="26"/>
      <c r="E46" s="20" t="s">
        <v>58</v>
      </c>
      <c r="F46" s="32" t="s">
        <v>106</v>
      </c>
      <c r="G46" s="81">
        <v>10000</v>
      </c>
      <c r="H46" s="32"/>
      <c r="I46" s="81">
        <v>10000</v>
      </c>
    </row>
    <row r="47" spans="1:9" s="27" customFormat="1" ht="22.5">
      <c r="A47" s="75"/>
      <c r="B47" s="26"/>
      <c r="C47" s="26"/>
      <c r="D47" s="26"/>
      <c r="E47" s="20" t="s">
        <v>81</v>
      </c>
      <c r="F47" s="32" t="s">
        <v>99</v>
      </c>
      <c r="G47" s="81">
        <v>6000</v>
      </c>
      <c r="H47" s="32"/>
      <c r="I47" s="81">
        <v>6000</v>
      </c>
    </row>
    <row r="48" spans="1:9" s="27" customFormat="1" ht="22.5">
      <c r="A48" s="75"/>
      <c r="B48" s="26"/>
      <c r="C48" s="26"/>
      <c r="D48" s="26"/>
      <c r="E48" s="19" t="s">
        <v>49</v>
      </c>
      <c r="F48" s="32" t="s">
        <v>139</v>
      </c>
      <c r="G48" s="76">
        <v>2000</v>
      </c>
      <c r="H48" s="32"/>
      <c r="I48" s="76">
        <v>2000</v>
      </c>
    </row>
    <row r="49" spans="1:9" s="27" customFormat="1" ht="11.25">
      <c r="A49" s="75"/>
      <c r="B49" s="26"/>
      <c r="C49" s="26"/>
      <c r="D49" s="26"/>
      <c r="E49" s="123" t="s">
        <v>58</v>
      </c>
      <c r="F49" s="176" t="s">
        <v>153</v>
      </c>
      <c r="G49" s="125"/>
      <c r="H49" s="146">
        <v>3000</v>
      </c>
      <c r="I49" s="125">
        <v>3000</v>
      </c>
    </row>
    <row r="50" spans="1:9" s="27" customFormat="1" ht="22.5">
      <c r="A50" s="75"/>
      <c r="B50" s="26"/>
      <c r="C50" s="26"/>
      <c r="D50" s="26"/>
      <c r="E50" s="19" t="s">
        <v>49</v>
      </c>
      <c r="F50" s="35" t="s">
        <v>140</v>
      </c>
      <c r="G50" s="81">
        <v>3413</v>
      </c>
      <c r="H50" s="35"/>
      <c r="I50" s="81">
        <v>3413</v>
      </c>
    </row>
    <row r="51" spans="1:9" s="27" customFormat="1" ht="11.25">
      <c r="A51" s="75"/>
      <c r="B51" s="26"/>
      <c r="C51" s="26"/>
      <c r="D51" s="26"/>
      <c r="E51" s="20"/>
      <c r="F51" s="72" t="s">
        <v>75</v>
      </c>
      <c r="G51" s="30">
        <f>SUM(G34:G50)</f>
        <v>69304</v>
      </c>
      <c r="H51" s="72"/>
      <c r="I51" s="30">
        <f>SUM(I34:I50)</f>
        <v>72304</v>
      </c>
    </row>
    <row r="52" spans="1:9" s="27" customFormat="1" ht="33.75">
      <c r="A52" s="75"/>
      <c r="B52" s="28">
        <v>600</v>
      </c>
      <c r="C52" s="28">
        <v>60016</v>
      </c>
      <c r="D52" s="28">
        <v>6050</v>
      </c>
      <c r="E52" s="20" t="s">
        <v>51</v>
      </c>
      <c r="F52" s="35" t="s">
        <v>142</v>
      </c>
      <c r="G52" s="81">
        <v>5000</v>
      </c>
      <c r="H52" s="35"/>
      <c r="I52" s="81">
        <v>5000</v>
      </c>
    </row>
    <row r="53" spans="1:9" s="27" customFormat="1" ht="22.5">
      <c r="A53" s="75"/>
      <c r="B53" s="28"/>
      <c r="C53" s="28"/>
      <c r="D53" s="28"/>
      <c r="E53" s="19" t="s">
        <v>52</v>
      </c>
      <c r="F53" s="35" t="s">
        <v>86</v>
      </c>
      <c r="G53" s="81">
        <v>24637</v>
      </c>
      <c r="H53" s="35"/>
      <c r="I53" s="81">
        <v>24637</v>
      </c>
    </row>
    <row r="54" spans="1:9" s="27" customFormat="1" ht="20.25" customHeight="1">
      <c r="A54" s="121"/>
      <c r="B54" s="122"/>
      <c r="C54" s="122"/>
      <c r="D54" s="122"/>
      <c r="E54" s="123" t="s">
        <v>58</v>
      </c>
      <c r="F54" s="124" t="s">
        <v>96</v>
      </c>
      <c r="G54" s="125">
        <v>5000</v>
      </c>
      <c r="H54" s="144">
        <v>-5000</v>
      </c>
      <c r="I54" s="125">
        <v>0</v>
      </c>
    </row>
    <row r="55" spans="1:9" s="27" customFormat="1" ht="15" customHeight="1">
      <c r="A55" s="75"/>
      <c r="B55" s="28"/>
      <c r="C55" s="28"/>
      <c r="D55" s="28"/>
      <c r="E55" s="20" t="s">
        <v>71</v>
      </c>
      <c r="F55" s="39" t="s">
        <v>101</v>
      </c>
      <c r="G55" s="76">
        <v>3500</v>
      </c>
      <c r="H55" s="39"/>
      <c r="I55" s="76">
        <v>3500</v>
      </c>
    </row>
    <row r="56" spans="1:9" s="27" customFormat="1" ht="35.25" customHeight="1">
      <c r="A56" s="75"/>
      <c r="B56" s="28"/>
      <c r="C56" s="28"/>
      <c r="D56" s="28"/>
      <c r="E56" s="20" t="s">
        <v>73</v>
      </c>
      <c r="F56" s="87" t="s">
        <v>141</v>
      </c>
      <c r="G56" s="76">
        <v>12299</v>
      </c>
      <c r="H56" s="87"/>
      <c r="I56" s="76">
        <v>12299</v>
      </c>
    </row>
    <row r="57" spans="1:9" s="27" customFormat="1" ht="11.25">
      <c r="A57" s="88"/>
      <c r="B57" s="19"/>
      <c r="C57" s="19"/>
      <c r="D57" s="19"/>
      <c r="E57" s="19"/>
      <c r="F57" s="89" t="s">
        <v>78</v>
      </c>
      <c r="G57" s="30">
        <f>SUM(G52:G56)</f>
        <v>50436</v>
      </c>
      <c r="H57" s="89"/>
      <c r="I57" s="30">
        <f>SUM(I52:I56)</f>
        <v>45436</v>
      </c>
    </row>
    <row r="58" spans="1:9" s="27" customFormat="1" ht="11.25">
      <c r="A58" s="90"/>
      <c r="B58" s="91"/>
      <c r="C58" s="91"/>
      <c r="D58" s="91"/>
      <c r="E58" s="92"/>
      <c r="F58" s="93" t="s">
        <v>16</v>
      </c>
      <c r="G58" s="94">
        <f>SUM(G57,G51,G33)</f>
        <v>247494</v>
      </c>
      <c r="H58" s="93"/>
      <c r="I58" s="94">
        <f>SUM(I57,I51,I33)</f>
        <v>255494</v>
      </c>
    </row>
    <row r="59" spans="1:9" s="27" customFormat="1" ht="12" customHeight="1">
      <c r="A59" s="150" t="s">
        <v>117</v>
      </c>
      <c r="B59" s="151"/>
      <c r="C59" s="151"/>
      <c r="D59" s="151"/>
      <c r="E59" s="151"/>
      <c r="F59" s="151"/>
      <c r="G59" s="151"/>
      <c r="H59" s="151"/>
      <c r="I59" s="152"/>
    </row>
    <row r="60" spans="1:9" s="27" customFormat="1" ht="22.5">
      <c r="A60" s="95"/>
      <c r="B60" s="26">
        <v>700</v>
      </c>
      <c r="C60" s="26">
        <v>70005</v>
      </c>
      <c r="D60" s="26">
        <v>6050</v>
      </c>
      <c r="E60" s="20" t="s">
        <v>42</v>
      </c>
      <c r="F60" s="32" t="s">
        <v>115</v>
      </c>
      <c r="G60" s="96">
        <v>6000</v>
      </c>
      <c r="H60" s="32"/>
      <c r="I60" s="96">
        <v>6000</v>
      </c>
    </row>
    <row r="61" spans="1:9" s="27" customFormat="1" ht="11.25">
      <c r="A61" s="95"/>
      <c r="B61" s="26"/>
      <c r="C61" s="26"/>
      <c r="D61" s="26"/>
      <c r="E61" s="20"/>
      <c r="F61" s="33" t="s">
        <v>78</v>
      </c>
      <c r="G61" s="34">
        <f>SUM(G60)</f>
        <v>6000</v>
      </c>
      <c r="H61" s="33"/>
      <c r="I61" s="34">
        <f>SUM(I60)</f>
        <v>6000</v>
      </c>
    </row>
    <row r="62" spans="1:9" s="27" customFormat="1" ht="22.5">
      <c r="A62" s="97"/>
      <c r="B62" s="28"/>
      <c r="C62" s="28"/>
      <c r="D62" s="28">
        <v>4300</v>
      </c>
      <c r="E62" s="19" t="s">
        <v>43</v>
      </c>
      <c r="F62" s="35" t="s">
        <v>46</v>
      </c>
      <c r="G62" s="81">
        <v>8614</v>
      </c>
      <c r="H62" s="35"/>
      <c r="I62" s="81">
        <v>8614</v>
      </c>
    </row>
    <row r="63" spans="1:9" s="27" customFormat="1" ht="11.25">
      <c r="A63" s="97"/>
      <c r="B63" s="28"/>
      <c r="C63" s="28"/>
      <c r="D63" s="28"/>
      <c r="E63" s="20"/>
      <c r="F63" s="36" t="s">
        <v>79</v>
      </c>
      <c r="G63" s="37">
        <f>SUM(G62:G62)</f>
        <v>8614</v>
      </c>
      <c r="H63" s="36"/>
      <c r="I63" s="37">
        <f>SUM(I62:I62)</f>
        <v>8614</v>
      </c>
    </row>
    <row r="64" spans="1:9" s="27" customFormat="1" ht="11.25">
      <c r="A64" s="97"/>
      <c r="B64" s="28"/>
      <c r="C64" s="28"/>
      <c r="D64" s="28"/>
      <c r="E64" s="20"/>
      <c r="F64" s="36" t="s">
        <v>39</v>
      </c>
      <c r="G64" s="37">
        <f>SUM(G63,G61)</f>
        <v>14614</v>
      </c>
      <c r="H64" s="36"/>
      <c r="I64" s="37">
        <f>SUM(I63,I61)</f>
        <v>14614</v>
      </c>
    </row>
    <row r="65" spans="1:9" s="27" customFormat="1" ht="11.25">
      <c r="A65" s="150" t="s">
        <v>116</v>
      </c>
      <c r="B65" s="151"/>
      <c r="C65" s="151"/>
      <c r="D65" s="151"/>
      <c r="E65" s="151"/>
      <c r="F65" s="151"/>
      <c r="G65" s="151"/>
      <c r="H65" s="151"/>
      <c r="I65" s="152"/>
    </row>
    <row r="66" spans="1:9" s="27" customFormat="1" ht="22.5">
      <c r="A66" s="97"/>
      <c r="B66" s="28">
        <v>750</v>
      </c>
      <c r="C66" s="28">
        <v>75075</v>
      </c>
      <c r="D66" s="28">
        <v>4210</v>
      </c>
      <c r="E66" s="20" t="s">
        <v>38</v>
      </c>
      <c r="F66" s="35" t="s">
        <v>89</v>
      </c>
      <c r="G66" s="81">
        <v>1500</v>
      </c>
      <c r="H66" s="35"/>
      <c r="I66" s="81">
        <v>1500</v>
      </c>
    </row>
    <row r="67" spans="1:9" s="27" customFormat="1" ht="11.25">
      <c r="A67" s="97"/>
      <c r="B67" s="28"/>
      <c r="C67" s="28"/>
      <c r="D67" s="28"/>
      <c r="E67" s="20"/>
      <c r="F67" s="36" t="s">
        <v>77</v>
      </c>
      <c r="G67" s="37">
        <f>SUM(G66:G66)</f>
        <v>1500</v>
      </c>
      <c r="H67" s="36"/>
      <c r="I67" s="37">
        <f>SUM(I66:I66)</f>
        <v>1500</v>
      </c>
    </row>
    <row r="68" spans="1:9" s="27" customFormat="1" ht="12" thickBot="1">
      <c r="A68" s="97"/>
      <c r="B68" s="77"/>
      <c r="C68" s="77"/>
      <c r="D68" s="28"/>
      <c r="E68" s="20"/>
      <c r="F68" s="89" t="s">
        <v>40</v>
      </c>
      <c r="G68" s="30">
        <f>SUM(G67)</f>
        <v>1500</v>
      </c>
      <c r="H68" s="89"/>
      <c r="I68" s="30">
        <f>SUM(I67)</f>
        <v>1500</v>
      </c>
    </row>
    <row r="69" spans="1:9" s="27" customFormat="1" ht="12" thickBot="1">
      <c r="A69" s="173" t="s">
        <v>118</v>
      </c>
      <c r="B69" s="174"/>
      <c r="C69" s="174"/>
      <c r="D69" s="174"/>
      <c r="E69" s="174"/>
      <c r="F69" s="174"/>
      <c r="G69" s="174"/>
      <c r="H69" s="174"/>
      <c r="I69" s="174"/>
    </row>
    <row r="70" spans="1:9" s="27" customFormat="1" ht="22.5">
      <c r="A70" s="98"/>
      <c r="B70" s="38" t="s">
        <v>7</v>
      </c>
      <c r="C70" s="38" t="s">
        <v>8</v>
      </c>
      <c r="D70" s="38" t="s">
        <v>15</v>
      </c>
      <c r="E70" s="19" t="s">
        <v>45</v>
      </c>
      <c r="F70" s="39" t="s">
        <v>112</v>
      </c>
      <c r="G70" s="76">
        <v>8518</v>
      </c>
      <c r="H70" s="39"/>
      <c r="I70" s="76">
        <v>8518</v>
      </c>
    </row>
    <row r="71" spans="1:9" s="27" customFormat="1" ht="11.25">
      <c r="A71" s="98"/>
      <c r="B71" s="38"/>
      <c r="C71" s="38"/>
      <c r="D71" s="38"/>
      <c r="E71" s="20"/>
      <c r="F71" s="33" t="s">
        <v>76</v>
      </c>
      <c r="G71" s="30">
        <f>SUM(G70:G70)</f>
        <v>8518</v>
      </c>
      <c r="H71" s="33"/>
      <c r="I71" s="30">
        <f>SUM(I70:I70)</f>
        <v>8518</v>
      </c>
    </row>
    <row r="72" spans="1:9" s="27" customFormat="1" ht="22.5">
      <c r="A72" s="90"/>
      <c r="B72" s="40"/>
      <c r="C72" s="40" t="s">
        <v>8</v>
      </c>
      <c r="D72" s="40" t="s">
        <v>12</v>
      </c>
      <c r="E72" s="19" t="s">
        <v>38</v>
      </c>
      <c r="F72" s="39" t="s">
        <v>113</v>
      </c>
      <c r="G72" s="76">
        <v>2500</v>
      </c>
      <c r="H72" s="39"/>
      <c r="I72" s="76">
        <v>2500</v>
      </c>
    </row>
    <row r="73" spans="1:9" s="27" customFormat="1" ht="14.25" customHeight="1">
      <c r="A73" s="90"/>
      <c r="B73" s="40"/>
      <c r="C73" s="40"/>
      <c r="D73" s="41"/>
      <c r="E73" s="19" t="s">
        <v>51</v>
      </c>
      <c r="F73" s="35" t="s">
        <v>119</v>
      </c>
      <c r="G73" s="99">
        <v>0</v>
      </c>
      <c r="H73" s="136"/>
      <c r="I73" s="99">
        <v>0</v>
      </c>
    </row>
    <row r="74" spans="1:9" s="27" customFormat="1" ht="11.25">
      <c r="A74" s="90"/>
      <c r="B74" s="40"/>
      <c r="C74" s="40"/>
      <c r="D74" s="41"/>
      <c r="E74" s="19" t="s">
        <v>70</v>
      </c>
      <c r="F74" s="35" t="s">
        <v>111</v>
      </c>
      <c r="G74" s="76">
        <v>9951</v>
      </c>
      <c r="H74" s="35"/>
      <c r="I74" s="76">
        <v>9951</v>
      </c>
    </row>
    <row r="75" spans="1:9" s="27" customFormat="1" ht="22.5">
      <c r="A75" s="90"/>
      <c r="B75" s="40"/>
      <c r="C75" s="40"/>
      <c r="D75" s="41"/>
      <c r="E75" s="19" t="s">
        <v>58</v>
      </c>
      <c r="F75" s="35" t="s">
        <v>114</v>
      </c>
      <c r="G75" s="76">
        <v>8000</v>
      </c>
      <c r="H75" s="35"/>
      <c r="I75" s="76">
        <v>8000</v>
      </c>
    </row>
    <row r="76" spans="1:9" s="27" customFormat="1" ht="11.25">
      <c r="A76" s="90"/>
      <c r="B76" s="40"/>
      <c r="C76" s="40"/>
      <c r="D76" s="41"/>
      <c r="E76" s="19" t="s">
        <v>65</v>
      </c>
      <c r="F76" s="39" t="s">
        <v>66</v>
      </c>
      <c r="G76" s="99">
        <v>15000</v>
      </c>
      <c r="H76" s="137"/>
      <c r="I76" s="99">
        <v>15000</v>
      </c>
    </row>
    <row r="77" spans="1:9" s="27" customFormat="1" ht="11.25">
      <c r="A77" s="90"/>
      <c r="B77" s="40"/>
      <c r="C77" s="40"/>
      <c r="D77" s="41"/>
      <c r="E77" s="19"/>
      <c r="F77" s="1" t="s">
        <v>77</v>
      </c>
      <c r="G77" s="42">
        <f>SUM(G72:G76)</f>
        <v>35451</v>
      </c>
      <c r="H77" s="138"/>
      <c r="I77" s="42">
        <f>SUM(I72:I76)</f>
        <v>35451</v>
      </c>
    </row>
    <row r="78" spans="1:9" s="27" customFormat="1" ht="22.5">
      <c r="A78" s="90"/>
      <c r="B78" s="40"/>
      <c r="C78" s="40" t="s">
        <v>8</v>
      </c>
      <c r="D78" s="41" t="s">
        <v>13</v>
      </c>
      <c r="E78" s="19" t="s">
        <v>49</v>
      </c>
      <c r="F78" s="39" t="s">
        <v>126</v>
      </c>
      <c r="G78" s="99">
        <v>3000</v>
      </c>
      <c r="H78" s="137"/>
      <c r="I78" s="99">
        <v>3000</v>
      </c>
    </row>
    <row r="79" spans="1:9" s="27" customFormat="1" ht="22.5">
      <c r="A79" s="90"/>
      <c r="B79" s="40"/>
      <c r="C79" s="40"/>
      <c r="D79" s="41"/>
      <c r="E79" s="19" t="s">
        <v>58</v>
      </c>
      <c r="F79" s="35" t="s">
        <v>114</v>
      </c>
      <c r="G79" s="76">
        <v>7677</v>
      </c>
      <c r="H79" s="35"/>
      <c r="I79" s="76">
        <v>7677</v>
      </c>
    </row>
    <row r="80" spans="1:9" s="27" customFormat="1" ht="11.25">
      <c r="A80" s="90"/>
      <c r="B80" s="40"/>
      <c r="C80" s="40"/>
      <c r="D80" s="41"/>
      <c r="E80" s="19"/>
      <c r="F80" s="1" t="s">
        <v>75</v>
      </c>
      <c r="G80" s="42">
        <f>SUM(G78:G79)</f>
        <v>10677</v>
      </c>
      <c r="H80" s="138"/>
      <c r="I80" s="42">
        <f>SUM(I78:I79)</f>
        <v>10677</v>
      </c>
    </row>
    <row r="81" spans="1:9" s="27" customFormat="1" ht="22.5">
      <c r="A81" s="90"/>
      <c r="B81" s="40"/>
      <c r="C81" s="40" t="s">
        <v>8</v>
      </c>
      <c r="D81" s="40" t="s">
        <v>14</v>
      </c>
      <c r="E81" s="19" t="s">
        <v>57</v>
      </c>
      <c r="F81" s="35" t="s">
        <v>120</v>
      </c>
      <c r="G81" s="76">
        <v>38677</v>
      </c>
      <c r="H81" s="35"/>
      <c r="I81" s="76">
        <v>38677</v>
      </c>
    </row>
    <row r="82" spans="1:9" s="27" customFormat="1" ht="22.5">
      <c r="A82" s="90"/>
      <c r="B82" s="40"/>
      <c r="C82" s="40"/>
      <c r="D82" s="40"/>
      <c r="E82" s="19" t="s">
        <v>62</v>
      </c>
      <c r="F82" s="35" t="s">
        <v>121</v>
      </c>
      <c r="G82" s="76">
        <v>14599</v>
      </c>
      <c r="H82" s="35"/>
      <c r="I82" s="76">
        <v>14599</v>
      </c>
    </row>
    <row r="83" spans="1:9" s="27" customFormat="1" ht="11.25">
      <c r="A83" s="100"/>
      <c r="B83" s="41"/>
      <c r="C83" s="41"/>
      <c r="D83" s="41"/>
      <c r="E83" s="19"/>
      <c r="F83" s="1" t="s">
        <v>80</v>
      </c>
      <c r="G83" s="30">
        <f>SUM(G81:G82)</f>
        <v>53276</v>
      </c>
      <c r="H83" s="1"/>
      <c r="I83" s="30">
        <f>SUM(I81:I82)</f>
        <v>53276</v>
      </c>
    </row>
    <row r="84" spans="1:9" s="27" customFormat="1" ht="22.5">
      <c r="A84" s="100"/>
      <c r="B84" s="41"/>
      <c r="C84" s="41"/>
      <c r="D84" s="41" t="s">
        <v>22</v>
      </c>
      <c r="E84" s="19" t="s">
        <v>72</v>
      </c>
      <c r="F84" s="86" t="s">
        <v>143</v>
      </c>
      <c r="G84" s="76">
        <v>12763</v>
      </c>
      <c r="H84" s="39"/>
      <c r="I84" s="76">
        <v>12763</v>
      </c>
    </row>
    <row r="85" spans="1:9" s="27" customFormat="1" ht="22.5">
      <c r="A85" s="100"/>
      <c r="B85" s="41"/>
      <c r="C85" s="41"/>
      <c r="D85" s="41"/>
      <c r="E85" s="20" t="s">
        <v>71</v>
      </c>
      <c r="F85" s="32" t="s">
        <v>122</v>
      </c>
      <c r="G85" s="101">
        <v>10000</v>
      </c>
      <c r="H85" s="32"/>
      <c r="I85" s="101">
        <v>10000</v>
      </c>
    </row>
    <row r="86" spans="1:9" s="27" customFormat="1" ht="11.25">
      <c r="A86" s="100"/>
      <c r="B86" s="41"/>
      <c r="C86" s="41"/>
      <c r="D86" s="41"/>
      <c r="E86" s="20" t="s">
        <v>37</v>
      </c>
      <c r="F86" s="86" t="s">
        <v>123</v>
      </c>
      <c r="G86" s="101">
        <v>16438</v>
      </c>
      <c r="H86" s="86"/>
      <c r="I86" s="101">
        <v>16438</v>
      </c>
    </row>
    <row r="87" spans="1:9" s="27" customFormat="1" ht="22.5">
      <c r="A87" s="100"/>
      <c r="B87" s="41"/>
      <c r="C87" s="41"/>
      <c r="D87" s="41"/>
      <c r="E87" s="19" t="s">
        <v>74</v>
      </c>
      <c r="F87" s="32" t="s">
        <v>82</v>
      </c>
      <c r="G87" s="101">
        <v>12974</v>
      </c>
      <c r="H87" s="32"/>
      <c r="I87" s="101">
        <v>12974</v>
      </c>
    </row>
    <row r="88" spans="1:9" s="27" customFormat="1" ht="12" thickBot="1">
      <c r="A88" s="100"/>
      <c r="B88" s="41"/>
      <c r="C88" s="41"/>
      <c r="D88" s="41"/>
      <c r="E88" s="19"/>
      <c r="F88" s="1" t="s">
        <v>78</v>
      </c>
      <c r="G88" s="42">
        <f>SUM(G84:G87)</f>
        <v>52175</v>
      </c>
      <c r="H88" s="138"/>
      <c r="I88" s="42">
        <f>SUM(I84:I87)</f>
        <v>52175</v>
      </c>
    </row>
    <row r="89" spans="1:9" s="27" customFormat="1" ht="12" thickBot="1">
      <c r="A89" s="102"/>
      <c r="B89" s="103"/>
      <c r="C89" s="103"/>
      <c r="D89" s="103"/>
      <c r="E89" s="104"/>
      <c r="F89" s="105" t="s">
        <v>18</v>
      </c>
      <c r="G89" s="106">
        <f>SUM(G80,G88,G83,G77,G71)</f>
        <v>160097</v>
      </c>
      <c r="H89" s="139"/>
      <c r="I89" s="106">
        <f>SUM(I80,I88,I83,I77,I71)</f>
        <v>160097</v>
      </c>
    </row>
    <row r="90" spans="1:9" s="27" customFormat="1" ht="10.5" customHeight="1" thickBot="1">
      <c r="A90" s="148" t="s">
        <v>127</v>
      </c>
      <c r="B90" s="149"/>
      <c r="C90" s="149"/>
      <c r="D90" s="149"/>
      <c r="E90" s="149"/>
      <c r="F90" s="149"/>
      <c r="G90" s="149"/>
      <c r="H90" s="149"/>
      <c r="I90" s="149"/>
    </row>
    <row r="91" spans="1:9" s="27" customFormat="1" ht="10.5" customHeight="1">
      <c r="A91" s="107"/>
      <c r="B91" s="43">
        <v>801</v>
      </c>
      <c r="C91" s="43">
        <v>80101</v>
      </c>
      <c r="D91" s="43"/>
      <c r="E91" s="31"/>
      <c r="F91" s="18"/>
      <c r="G91" s="18"/>
      <c r="H91" s="18"/>
      <c r="I91" s="44"/>
    </row>
    <row r="92" spans="1:9" s="27" customFormat="1" ht="10.5" customHeight="1">
      <c r="A92" s="107"/>
      <c r="B92" s="43"/>
      <c r="C92" s="43"/>
      <c r="D92" s="43">
        <v>4270</v>
      </c>
      <c r="E92" s="31" t="s">
        <v>65</v>
      </c>
      <c r="F92" s="18" t="s">
        <v>67</v>
      </c>
      <c r="G92" s="44">
        <v>12848</v>
      </c>
      <c r="H92" s="18"/>
      <c r="I92" s="44">
        <v>12848</v>
      </c>
    </row>
    <row r="93" spans="1:9" s="27" customFormat="1" ht="10.5" customHeight="1">
      <c r="A93" s="107"/>
      <c r="B93" s="43"/>
      <c r="C93" s="43"/>
      <c r="D93" s="43"/>
      <c r="E93" s="31" t="s">
        <v>45</v>
      </c>
      <c r="F93" s="108" t="s">
        <v>44</v>
      </c>
      <c r="G93" s="44">
        <v>8500</v>
      </c>
      <c r="H93" s="143"/>
      <c r="I93" s="44">
        <v>8500</v>
      </c>
    </row>
    <row r="94" spans="1:9" s="27" customFormat="1" ht="10.5" customHeight="1">
      <c r="A94" s="107"/>
      <c r="B94" s="43"/>
      <c r="C94" s="43"/>
      <c r="D94" s="43"/>
      <c r="E94" s="31" t="s">
        <v>70</v>
      </c>
      <c r="F94" s="108" t="s">
        <v>44</v>
      </c>
      <c r="G94" s="44">
        <v>2000</v>
      </c>
      <c r="H94" s="143"/>
      <c r="I94" s="44">
        <v>2000</v>
      </c>
    </row>
    <row r="95" spans="1:9" s="27" customFormat="1" ht="10.5" customHeight="1">
      <c r="A95" s="109"/>
      <c r="B95" s="45"/>
      <c r="C95" s="45"/>
      <c r="D95" s="45"/>
      <c r="E95" s="13" t="s">
        <v>74</v>
      </c>
      <c r="F95" s="108" t="s">
        <v>44</v>
      </c>
      <c r="G95" s="110">
        <v>3000</v>
      </c>
      <c r="H95" s="108"/>
      <c r="I95" s="110">
        <v>3000</v>
      </c>
    </row>
    <row r="96" spans="1:9" s="27" customFormat="1" ht="10.5" customHeight="1">
      <c r="A96" s="109"/>
      <c r="B96" s="45"/>
      <c r="C96" s="45"/>
      <c r="D96" s="45"/>
      <c r="E96" s="13" t="s">
        <v>33</v>
      </c>
      <c r="F96" s="108" t="s">
        <v>44</v>
      </c>
      <c r="G96" s="110">
        <v>2714</v>
      </c>
      <c r="H96" s="108"/>
      <c r="I96" s="110">
        <v>2714</v>
      </c>
    </row>
    <row r="97" spans="1:9" s="27" customFormat="1" ht="10.5" customHeight="1">
      <c r="A97" s="109"/>
      <c r="B97" s="45"/>
      <c r="C97" s="45"/>
      <c r="D97" s="45"/>
      <c r="E97" s="29" t="s">
        <v>43</v>
      </c>
      <c r="F97" s="108" t="s">
        <v>44</v>
      </c>
      <c r="G97" s="111">
        <v>5000</v>
      </c>
      <c r="H97" s="108"/>
      <c r="I97" s="111">
        <v>5000</v>
      </c>
    </row>
    <row r="98" spans="1:9" s="27" customFormat="1" ht="10.5" customHeight="1">
      <c r="A98" s="109"/>
      <c r="B98" s="45"/>
      <c r="C98" s="45"/>
      <c r="D98" s="45"/>
      <c r="E98" s="13"/>
      <c r="F98" s="112" t="s">
        <v>76</v>
      </c>
      <c r="G98" s="46">
        <f>SUM(G92:G97)</f>
        <v>34062</v>
      </c>
      <c r="H98" s="112"/>
      <c r="I98" s="46">
        <f>SUM(I92:I97)</f>
        <v>34062</v>
      </c>
    </row>
    <row r="99" spans="1:9" s="27" customFormat="1" ht="14.25" customHeight="1">
      <c r="A99" s="113"/>
      <c r="B99" s="114"/>
      <c r="C99" s="114"/>
      <c r="D99" s="114">
        <v>4210</v>
      </c>
      <c r="E99" s="29" t="s">
        <v>50</v>
      </c>
      <c r="F99" s="18" t="s">
        <v>67</v>
      </c>
      <c r="G99" s="111">
        <v>1000</v>
      </c>
      <c r="H99" s="140"/>
      <c r="I99" s="111">
        <v>1000</v>
      </c>
    </row>
    <row r="100" spans="1:9" s="27" customFormat="1" ht="14.25" customHeight="1">
      <c r="A100" s="113"/>
      <c r="B100" s="114"/>
      <c r="C100" s="114"/>
      <c r="D100" s="114"/>
      <c r="E100" s="29"/>
      <c r="F100" s="115" t="s">
        <v>77</v>
      </c>
      <c r="G100" s="59">
        <f>SUM(G99:G99)</f>
        <v>1000</v>
      </c>
      <c r="H100" s="115"/>
      <c r="I100" s="59">
        <f>SUM(I99:I99)</f>
        <v>1000</v>
      </c>
    </row>
    <row r="101" spans="1:9" s="27" customFormat="1" ht="10.5" customHeight="1" thickBot="1">
      <c r="A101" s="113"/>
      <c r="B101" s="116"/>
      <c r="C101" s="116"/>
      <c r="D101" s="116"/>
      <c r="E101" s="116"/>
      <c r="F101" s="117" t="s">
        <v>19</v>
      </c>
      <c r="G101" s="118">
        <f>SUM(G100,G98)</f>
        <v>35062</v>
      </c>
      <c r="H101" s="117"/>
      <c r="I101" s="118">
        <f>SUM(I100,I98)</f>
        <v>35062</v>
      </c>
    </row>
    <row r="102" spans="1:9" ht="12" customHeight="1" thickBot="1">
      <c r="A102" s="164" t="s">
        <v>30</v>
      </c>
      <c r="B102" s="165"/>
      <c r="C102" s="165"/>
      <c r="D102" s="165"/>
      <c r="E102" s="165"/>
      <c r="F102" s="165"/>
      <c r="G102" s="165"/>
      <c r="H102" s="165"/>
      <c r="I102" s="165"/>
    </row>
    <row r="103" spans="1:9" s="27" customFormat="1" ht="22.5">
      <c r="A103" s="97"/>
      <c r="B103" s="28">
        <v>900</v>
      </c>
      <c r="C103" s="28">
        <v>90015</v>
      </c>
      <c r="D103" s="28">
        <v>6050</v>
      </c>
      <c r="E103" s="19" t="s">
        <v>47</v>
      </c>
      <c r="F103" s="82" t="s">
        <v>92</v>
      </c>
      <c r="G103" s="76">
        <v>5000</v>
      </c>
      <c r="H103" s="82"/>
      <c r="I103" s="76">
        <v>5000</v>
      </c>
    </row>
    <row r="104" spans="1:9" s="27" customFormat="1" ht="22.5">
      <c r="A104" s="97"/>
      <c r="B104" s="28"/>
      <c r="C104" s="28"/>
      <c r="D104" s="28"/>
      <c r="E104" s="19" t="s">
        <v>51</v>
      </c>
      <c r="F104" s="82" t="s">
        <v>144</v>
      </c>
      <c r="G104" s="76">
        <v>7664</v>
      </c>
      <c r="H104" s="82"/>
      <c r="I104" s="76">
        <v>7664</v>
      </c>
    </row>
    <row r="105" spans="1:9" s="27" customFormat="1" ht="22.5">
      <c r="A105" s="119"/>
      <c r="B105" s="49"/>
      <c r="C105" s="49"/>
      <c r="D105" s="49"/>
      <c r="E105" s="21" t="s">
        <v>35</v>
      </c>
      <c r="F105" s="64" t="s">
        <v>94</v>
      </c>
      <c r="G105" s="99">
        <v>9272</v>
      </c>
      <c r="H105" s="141"/>
      <c r="I105" s="99">
        <v>9272</v>
      </c>
    </row>
    <row r="106" spans="1:9" s="27" customFormat="1" ht="22.5">
      <c r="A106" s="119"/>
      <c r="B106" s="49"/>
      <c r="C106" s="49"/>
      <c r="D106" s="49"/>
      <c r="E106" s="21" t="s">
        <v>38</v>
      </c>
      <c r="F106" s="64" t="s">
        <v>93</v>
      </c>
      <c r="G106" s="99">
        <v>9013</v>
      </c>
      <c r="H106" s="141"/>
      <c r="I106" s="99">
        <v>9013</v>
      </c>
    </row>
    <row r="107" spans="1:9" s="27" customFormat="1" ht="22.5">
      <c r="A107" s="119"/>
      <c r="B107" s="49"/>
      <c r="C107" s="49"/>
      <c r="D107" s="49"/>
      <c r="E107" s="21" t="s">
        <v>41</v>
      </c>
      <c r="F107" s="64" t="s">
        <v>124</v>
      </c>
      <c r="G107" s="99">
        <v>14504</v>
      </c>
      <c r="H107" s="141"/>
      <c r="I107" s="99">
        <v>14504</v>
      </c>
    </row>
    <row r="108" spans="1:9" s="27" customFormat="1" ht="22.5">
      <c r="A108" s="119"/>
      <c r="B108" s="49"/>
      <c r="C108" s="49"/>
      <c r="D108" s="49"/>
      <c r="E108" s="21" t="s">
        <v>69</v>
      </c>
      <c r="F108" s="64" t="s">
        <v>102</v>
      </c>
      <c r="G108" s="99">
        <v>6000</v>
      </c>
      <c r="H108" s="141"/>
      <c r="I108" s="99">
        <v>6000</v>
      </c>
    </row>
    <row r="109" spans="1:9" s="27" customFormat="1" ht="11.25">
      <c r="A109" s="119"/>
      <c r="B109" s="49"/>
      <c r="C109" s="49"/>
      <c r="D109" s="49"/>
      <c r="E109" s="21"/>
      <c r="F109" s="52" t="s">
        <v>78</v>
      </c>
      <c r="G109" s="30">
        <f>SUM(G103:G108)</f>
        <v>51453</v>
      </c>
      <c r="H109" s="52"/>
      <c r="I109" s="30">
        <f>SUM(I103:I108)</f>
        <v>51453</v>
      </c>
    </row>
    <row r="110" spans="1:9" s="27" customFormat="1" ht="22.5">
      <c r="A110" s="119"/>
      <c r="B110" s="49"/>
      <c r="C110" s="49">
        <v>90095</v>
      </c>
      <c r="D110" s="49">
        <v>6050</v>
      </c>
      <c r="E110" s="19" t="s">
        <v>33</v>
      </c>
      <c r="F110" s="50" t="s">
        <v>95</v>
      </c>
      <c r="G110" s="76">
        <v>8000</v>
      </c>
      <c r="H110" s="50"/>
      <c r="I110" s="76">
        <v>8000</v>
      </c>
    </row>
    <row r="111" spans="1:9" s="27" customFormat="1" ht="11.25">
      <c r="A111" s="119"/>
      <c r="B111" s="49"/>
      <c r="C111" s="49"/>
      <c r="D111" s="49"/>
      <c r="E111" s="51" t="s">
        <v>69</v>
      </c>
      <c r="F111" s="50" t="s">
        <v>145</v>
      </c>
      <c r="G111" s="76">
        <v>15000</v>
      </c>
      <c r="H111" s="50"/>
      <c r="I111" s="76">
        <v>15000</v>
      </c>
    </row>
    <row r="112" spans="1:9" s="27" customFormat="1" ht="11.25">
      <c r="A112" s="119"/>
      <c r="B112" s="49"/>
      <c r="C112" s="49"/>
      <c r="D112" s="49"/>
      <c r="E112" s="19" t="s">
        <v>68</v>
      </c>
      <c r="F112" s="64" t="s">
        <v>98</v>
      </c>
      <c r="G112" s="76">
        <v>18371</v>
      </c>
      <c r="H112" s="64"/>
      <c r="I112" s="76">
        <v>18371</v>
      </c>
    </row>
    <row r="113" spans="1:9" s="27" customFormat="1" ht="22.5">
      <c r="A113" s="119"/>
      <c r="B113" s="49"/>
      <c r="C113" s="49"/>
      <c r="D113" s="49"/>
      <c r="E113" s="21" t="s">
        <v>38</v>
      </c>
      <c r="F113" s="120" t="s">
        <v>97</v>
      </c>
      <c r="G113" s="99">
        <v>10000</v>
      </c>
      <c r="H113" s="120"/>
      <c r="I113" s="99">
        <v>10000</v>
      </c>
    </row>
    <row r="114" spans="1:9" s="27" customFormat="1" ht="11.25">
      <c r="A114" s="119"/>
      <c r="B114" s="49"/>
      <c r="C114" s="49"/>
      <c r="D114" s="49"/>
      <c r="E114" s="21"/>
      <c r="F114" s="52" t="s">
        <v>78</v>
      </c>
      <c r="G114" s="30">
        <f>SUM(G110:G113)</f>
        <v>51371</v>
      </c>
      <c r="H114" s="52"/>
      <c r="I114" s="30">
        <f>SUM(I110:I113)</f>
        <v>51371</v>
      </c>
    </row>
    <row r="115" spans="1:9" s="27" customFormat="1" ht="12" thickBot="1">
      <c r="A115" s="119"/>
      <c r="B115" s="49"/>
      <c r="C115" s="49"/>
      <c r="D115" s="49"/>
      <c r="E115" s="21"/>
      <c r="F115" s="89" t="s">
        <v>20</v>
      </c>
      <c r="G115" s="42">
        <f>SUM(G114,G109)</f>
        <v>102824</v>
      </c>
      <c r="H115" s="142"/>
      <c r="I115" s="42">
        <f>SUM(I114,I109)</f>
        <v>102824</v>
      </c>
    </row>
    <row r="116" spans="1:9" s="27" customFormat="1" ht="12" thickBot="1">
      <c r="A116" s="166" t="s">
        <v>125</v>
      </c>
      <c r="B116" s="167"/>
      <c r="C116" s="167"/>
      <c r="D116" s="167"/>
      <c r="E116" s="167"/>
      <c r="F116" s="167"/>
      <c r="G116" s="167"/>
      <c r="H116" s="167"/>
      <c r="I116" s="167"/>
    </row>
    <row r="117" spans="1:9" s="27" customFormat="1" ht="22.5">
      <c r="A117" s="126"/>
      <c r="B117" s="122">
        <v>921</v>
      </c>
      <c r="C117" s="122">
        <v>92105</v>
      </c>
      <c r="D117" s="122">
        <v>4300</v>
      </c>
      <c r="E117" s="127" t="s">
        <v>58</v>
      </c>
      <c r="F117" s="124" t="s">
        <v>104</v>
      </c>
      <c r="G117" s="125">
        <v>8000</v>
      </c>
      <c r="H117" s="144">
        <v>-8000</v>
      </c>
      <c r="I117" s="125">
        <v>0</v>
      </c>
    </row>
    <row r="118" spans="1:9" s="27" customFormat="1" ht="11.25">
      <c r="A118" s="97"/>
      <c r="B118" s="28"/>
      <c r="C118" s="28"/>
      <c r="D118" s="49"/>
      <c r="E118" s="21"/>
      <c r="F118" s="1" t="s">
        <v>75</v>
      </c>
      <c r="G118" s="30">
        <f>SUM(G117)</f>
        <v>8000</v>
      </c>
      <c r="H118" s="1"/>
      <c r="I118" s="30">
        <f>SUM(I117)</f>
        <v>0</v>
      </c>
    </row>
    <row r="119" spans="1:9" s="27" customFormat="1" ht="22.5">
      <c r="A119" s="97"/>
      <c r="B119" s="28"/>
      <c r="C119" s="28"/>
      <c r="D119" s="62">
        <v>4210</v>
      </c>
      <c r="E119" s="63" t="s">
        <v>71</v>
      </c>
      <c r="F119" s="128" t="s">
        <v>105</v>
      </c>
      <c r="G119" s="81">
        <v>1739</v>
      </c>
      <c r="H119" s="128"/>
      <c r="I119" s="81">
        <v>1739</v>
      </c>
    </row>
    <row r="120" spans="1:9" s="27" customFormat="1" ht="11.25">
      <c r="A120" s="97"/>
      <c r="B120" s="28"/>
      <c r="C120" s="28"/>
      <c r="D120" s="28"/>
      <c r="E120" s="19"/>
      <c r="F120" s="52" t="s">
        <v>77</v>
      </c>
      <c r="G120" s="30">
        <f>SUM(G119)</f>
        <v>1739</v>
      </c>
      <c r="H120" s="52"/>
      <c r="I120" s="30">
        <f>SUM(I119)</f>
        <v>1739</v>
      </c>
    </row>
    <row r="121" spans="1:9" s="27" customFormat="1" ht="22.5">
      <c r="A121" s="119"/>
      <c r="B121" s="49"/>
      <c r="C121" s="49">
        <v>92109</v>
      </c>
      <c r="D121" s="49">
        <v>6050</v>
      </c>
      <c r="E121" s="19" t="s">
        <v>64</v>
      </c>
      <c r="F121" s="64" t="s">
        <v>151</v>
      </c>
      <c r="G121" s="76">
        <v>10000</v>
      </c>
      <c r="H121" s="64"/>
      <c r="I121" s="76">
        <v>10000</v>
      </c>
    </row>
    <row r="122" spans="1:9" s="27" customFormat="1" ht="11.25">
      <c r="A122" s="47"/>
      <c r="B122" s="48"/>
      <c r="C122" s="48"/>
      <c r="D122" s="49"/>
      <c r="E122" s="21"/>
      <c r="F122" s="53" t="s">
        <v>78</v>
      </c>
      <c r="G122" s="54">
        <f>SUM(G121)</f>
        <v>10000</v>
      </c>
      <c r="H122" s="53"/>
      <c r="I122" s="54">
        <f>SUM(I121)</f>
        <v>10000</v>
      </c>
    </row>
    <row r="123" spans="1:9" s="27" customFormat="1" ht="12" thickBot="1">
      <c r="A123" s="55"/>
      <c r="B123" s="56"/>
      <c r="C123" s="56"/>
      <c r="D123" s="56"/>
      <c r="E123" s="57"/>
      <c r="F123" s="53" t="s">
        <v>31</v>
      </c>
      <c r="G123" s="54">
        <f>SUM(G118,G120,G122)</f>
        <v>19739</v>
      </c>
      <c r="H123" s="53"/>
      <c r="I123" s="54">
        <f>SUM(I118,I120,I122)</f>
        <v>11739</v>
      </c>
    </row>
    <row r="124" spans="1:9" ht="19.5" thickBot="1">
      <c r="A124" s="161" t="s">
        <v>6</v>
      </c>
      <c r="B124" s="162"/>
      <c r="C124" s="162"/>
      <c r="D124" s="162"/>
      <c r="E124" s="162"/>
      <c r="F124" s="163"/>
      <c r="G124" s="58">
        <f>SUM(G17,G58,G64,G68,G89,G101,G115,G123)</f>
        <v>617999</v>
      </c>
      <c r="H124" s="147">
        <v>0</v>
      </c>
      <c r="I124" s="58">
        <f>SUM(I17,I58,I64,I68,I89,I101,I115,I123)</f>
        <v>617999</v>
      </c>
    </row>
  </sheetData>
  <sheetProtection/>
  <mergeCells count="16">
    <mergeCell ref="A124:F124"/>
    <mergeCell ref="A102:I102"/>
    <mergeCell ref="A116:I116"/>
    <mergeCell ref="A65:I65"/>
    <mergeCell ref="A1:I1"/>
    <mergeCell ref="C3:C4"/>
    <mergeCell ref="A3:A4"/>
    <mergeCell ref="B3:B4"/>
    <mergeCell ref="D3:D4"/>
    <mergeCell ref="A69:I69"/>
    <mergeCell ref="A90:I90"/>
    <mergeCell ref="A59:I59"/>
    <mergeCell ref="E3:E4"/>
    <mergeCell ref="F3:F4"/>
    <mergeCell ref="A6:I6"/>
    <mergeCell ref="A18:I18"/>
  </mergeCells>
  <printOptions/>
  <pageMargins left="0.31496062992125984" right="0.31496062992125984" top="1.1023622047244095" bottom="0.7874015748031497" header="0.2362204724409449" footer="0.1968503937007874"/>
  <pageSetup horizontalDpi="600" verticalDpi="600" orientation="landscape" paperSize="9" r:id="rId1"/>
  <headerFooter>
    <oddHeader xml:space="preserve">&amp;R&amp;9Załącznik Nr 4
do Uchwały nr XXXVI/336/2018
z dnia 27 kwietna 2018r.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m.bienias-l</cp:lastModifiedBy>
  <cp:lastPrinted>2018-05-09T12:01:14Z</cp:lastPrinted>
  <dcterms:created xsi:type="dcterms:W3CDTF">2010-11-04T07:03:52Z</dcterms:created>
  <dcterms:modified xsi:type="dcterms:W3CDTF">2018-05-09T12:03:52Z</dcterms:modified>
  <cp:category/>
  <cp:version/>
  <cp:contentType/>
  <cp:contentStatus/>
</cp:coreProperties>
</file>