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840" windowHeight="13575" tabRatio="601" activeTab="1"/>
  </bookViews>
  <sheets>
    <sheet name="przedmiar" sheetId="1" r:id="rId1"/>
    <sheet name="ofertowy" sheetId="17" r:id="rId2"/>
    <sheet name="Arkusz1" sheetId="22" r:id="rId3"/>
  </sheets>
  <definedNames>
    <definedName name="_xlnm.Print_Area" localSheetId="1">ofertowy!$A$1:$G$48</definedName>
    <definedName name="_xlnm.Print_Area" localSheetId="0">przedmiar!$A$1:$G$69</definedName>
  </definedNames>
  <calcPr calcId="145621"/>
</workbook>
</file>

<file path=xl/calcChain.xml><?xml version="1.0" encoding="utf-8"?>
<calcChain xmlns="http://schemas.openxmlformats.org/spreadsheetml/2006/main">
  <c r="I14" i="1" l="1"/>
  <c r="I18" i="1"/>
  <c r="I24" i="1"/>
  <c r="G38" i="17"/>
  <c r="G33" i="17"/>
  <c r="G30" i="17"/>
  <c r="G21" i="17"/>
  <c r="G17" i="17"/>
  <c r="G66" i="1"/>
  <c r="I66" i="1"/>
  <c r="I64" i="1"/>
  <c r="G64" i="1"/>
  <c r="G16" i="1"/>
  <c r="G12" i="1"/>
  <c r="G60" i="1"/>
  <c r="G59" i="1"/>
  <c r="I39" i="1"/>
  <c r="I38" i="1"/>
  <c r="I32" i="1"/>
  <c r="I28" i="1"/>
  <c r="G25" i="1"/>
  <c r="G21" i="1"/>
  <c r="I45" i="1"/>
  <c r="I41" i="1"/>
  <c r="G68" i="1"/>
  <c r="G50" i="1"/>
  <c r="G47" i="1"/>
  <c r="E44" i="1"/>
  <c r="G44" i="1"/>
  <c r="I34" i="1"/>
  <c r="G35" i="1"/>
  <c r="G34" i="1"/>
  <c r="G23" i="1"/>
  <c r="G41" i="1"/>
  <c r="G45" i="1"/>
  <c r="G46" i="1"/>
  <c r="E40" i="1"/>
  <c r="G40" i="1"/>
  <c r="E33" i="1"/>
  <c r="G33" i="1"/>
  <c r="G57" i="1"/>
  <c r="G58" i="1"/>
  <c r="G55" i="1"/>
  <c r="G56" i="1"/>
  <c r="G62" i="1"/>
  <c r="G61" i="1"/>
  <c r="G63" i="1"/>
  <c r="G54" i="1"/>
  <c r="G14" i="1"/>
  <c r="G11" i="1"/>
  <c r="G52" i="1"/>
  <c r="G49" i="1"/>
  <c r="G28" i="1"/>
  <c r="G37" i="1"/>
  <c r="G18" i="1"/>
  <c r="G36" i="1"/>
</calcChain>
</file>

<file path=xl/sharedStrings.xml><?xml version="1.0" encoding="utf-8"?>
<sst xmlns="http://schemas.openxmlformats.org/spreadsheetml/2006/main" count="268" uniqueCount="111">
  <si>
    <t>Lp.</t>
  </si>
  <si>
    <t>Opis elementu rozliczeniowego</t>
  </si>
  <si>
    <t xml:space="preserve">Części </t>
  </si>
  <si>
    <t xml:space="preserve">Nazwa </t>
  </si>
  <si>
    <t>Ilość</t>
  </si>
  <si>
    <t>składowe</t>
  </si>
  <si>
    <t>jedn.</t>
  </si>
  <si>
    <t>jednost.</t>
  </si>
  <si>
    <t>ilość</t>
  </si>
  <si>
    <t>rozliczen.</t>
  </si>
  <si>
    <t>m2</t>
  </si>
  <si>
    <t>m3</t>
  </si>
  <si>
    <t xml:space="preserve">cena </t>
  </si>
  <si>
    <t>wartość</t>
  </si>
  <si>
    <t>RAZEM:</t>
  </si>
  <si>
    <t>Przedmiar robót</t>
  </si>
  <si>
    <t>m</t>
  </si>
  <si>
    <t>KOSZTORYS OFERTOWY</t>
  </si>
  <si>
    <t>. . . . . . . . . . . . . . . . . . . . . . . . . . . . . . . . . . . . . . . . . . . . . . . . . . . . . . . . . . . . . . . . . .</t>
  </si>
  <si>
    <t>Słownie brutto: . . . . . . . . . . . . . .. . . . . . . . . . . . . . . . . . . . . . . . . . . . . . . . . . . . . . . . . . . . . .</t>
  </si>
  <si>
    <t xml:space="preserve">. . . . . . . . . . . . . . . . . . . . . .. </t>
  </si>
  <si>
    <t>(pieczęć i podpisy)</t>
  </si>
  <si>
    <t>VAT ......%</t>
  </si>
  <si>
    <t>RAZEM BRUTTO:</t>
  </si>
  <si>
    <t>netto</t>
  </si>
  <si>
    <t>Podstawa</t>
  </si>
  <si>
    <t>wyceny</t>
  </si>
  <si>
    <t>szt.</t>
  </si>
  <si>
    <t>D-08.03.01</t>
  </si>
  <si>
    <t>D-04.01.01</t>
  </si>
  <si>
    <t>D-01.02.04</t>
  </si>
  <si>
    <t>podstawa</t>
  </si>
  <si>
    <t>SST, KNR</t>
  </si>
  <si>
    <t>ROBOTY PRZYGOTOWAWCZE    Kod CPV 45100000-8</t>
  </si>
  <si>
    <t>PODBUDOWY Kod CPV 45233000-9</t>
  </si>
  <si>
    <t>ELEMENTY ULIC Kod CPV 45233100-0</t>
  </si>
  <si>
    <t>D-01.01.01</t>
  </si>
  <si>
    <t>Odtworzenie trasy i punktów wysokościowych przy robotach</t>
  </si>
  <si>
    <t>km</t>
  </si>
  <si>
    <t>ROBOTY ZIEMNE    Kod CPV 45100000-8</t>
  </si>
  <si>
    <t>Razem:</t>
  </si>
  <si>
    <t>D-02.01.01</t>
  </si>
  <si>
    <t>D-04.04.02</t>
  </si>
  <si>
    <t>Ustawienie obrzeży betonowych 8x30cm kolorowych na podsypce cementowo - piaskowej</t>
  </si>
  <si>
    <t>CPV 45233000-9</t>
  </si>
  <si>
    <t>NAWIERZCHNIE Kod CPV 4523300-9</t>
  </si>
  <si>
    <t>liniowych - prace pomiarowe i wykonanie inwentaryzacji geod,</t>
  </si>
  <si>
    <t>Ustawienie krawężnika betonowego ulicznego  15x30 na ławie betonowej z oporem z betonu B15</t>
  </si>
  <si>
    <t xml:space="preserve">Wykonanie wykopów mechanicznie w gruncie kat. I-II - wykonanie koryta  z transportem urobku   na odl. Do 3 km </t>
  </si>
  <si>
    <t>ROBOTY DODATKOWE I WYKOŃCZ. Kod CPV 45100000-8</t>
  </si>
  <si>
    <t>D-08.01.01</t>
  </si>
  <si>
    <t>NAWIERZCHNIE Kod CPV 45233000-9</t>
  </si>
  <si>
    <t xml:space="preserve">liniowych - prace pomiarowe i wykonanie inwentaryzacji geod, </t>
  </si>
  <si>
    <t>URZĄDZENIA BRD I OZNAKOWANIE Kod CPV 45233280-5</t>
  </si>
  <si>
    <t>D-07.02.01</t>
  </si>
  <si>
    <t>wg projektu organizacji ruchu</t>
  </si>
  <si>
    <t xml:space="preserve">wg projektu organizacji ruchu </t>
  </si>
  <si>
    <t>Ustawienie  słupków do znaków z rur ocynkowanych śr. min. 1,5cala wraz z zabetonowaniem</t>
  </si>
  <si>
    <t>j/w</t>
  </si>
  <si>
    <t>Montaż znaków drogowych pionowych "średnich" z licem z folii I generacji - znaki typu A 900mm</t>
  </si>
  <si>
    <t>razem:</t>
  </si>
  <si>
    <t>D-04.05.01</t>
  </si>
  <si>
    <t>D-05.03.23</t>
  </si>
  <si>
    <t>wg tabeli objetosci robót ziemnych</t>
  </si>
  <si>
    <t>D-08.05.05</t>
  </si>
  <si>
    <t>Ułożenie ścieku przyjezdniowego z betonowej kostki brukowej szarej gr. 6cm  typu HOLAND na ławie betonowej, szer. Ścieku 20 cm</t>
  </si>
  <si>
    <t>Wykonanie warstwy odcinającej  jezdni i zjazdach - podbudowa z gruntu stabilizowanego cementem o wytrzymałości Rm=5,0MPa wraz z pielęgnacją, grubość warstwy 15 cm</t>
  </si>
  <si>
    <t>zjazdy:</t>
  </si>
  <si>
    <t xml:space="preserve">Podbudowa z kruszywa łamanego stabilizowanego mechanicznie (mieszanka sortowana 0-63,5mm) - warstwa dolna gr. 15 cm wykonana  na  jezdni </t>
  </si>
  <si>
    <t>Podbudowa z kruszywa łamanego stabilizowanego mechanicznie (mieszanka sortowana 0-31,5mm)-  warstwa górna gr. 8 cm wykonana na jezdni</t>
  </si>
  <si>
    <t xml:space="preserve">Nawierzchnia  z kostki betonowej wibroprasowanej szarej typu BEHATON gr. 8cm na podsypce piaskowo-cementowej z wypełnieniem spoin piaskiem - nawierzchnia na jezdni </t>
  </si>
  <si>
    <t xml:space="preserve">Nawierzchnia  z kostki betonowej wibroprasowanej kolorowej  (wzór i kolor do uzgodnienia z Inwestorem) gr. 8cm na podsypce piaskowo-cementowej z wypełnieniem spoin piaskiem - nawierzchnia na  zjazdach </t>
  </si>
  <si>
    <t>wg poz j/w</t>
  </si>
  <si>
    <t xml:space="preserve">Montaż znaków drogowych pionowych typu D bok 800mm z licem z folii I generacji </t>
  </si>
  <si>
    <t>odcinek dł. 250,72 mb</t>
  </si>
  <si>
    <t>D-01.02.01</t>
  </si>
  <si>
    <t xml:space="preserve">Mechaniczne ścinanie  drzew o średnicy 45-55 cm wraz z karczowaniem pni oraz wywiezieniem dłuzycy, pni i gałęzi na odległość do 20 km </t>
  </si>
  <si>
    <t>Wykonanie wykopów mechanicznie w gruncie kat. I-II - z bezpośrednim wbudowaniwm w nasyp</t>
  </si>
  <si>
    <t>D-02.03.01</t>
  </si>
  <si>
    <t>Wykonanie nasypów mechaniczne z gruntu G1 (piasek) z pozyskaniem i transportem urobku samochodami wraz formowaniem i zagęszczeniem nasyou i zwilżaniem w miare potrzeb zagęszczanych warstw wodą - wymiana gruntu</t>
  </si>
  <si>
    <t>250,72*2-8+2*6+3+6+2*1+6,5+3*0,5*2</t>
  </si>
  <si>
    <t>jezdnia: 4+6</t>
  </si>
  <si>
    <t>zjazdy: 3,5+2*0,9+4+2*1+2,5+2*1,2+4,5+2*0,7+1+2*0,8+9+2*1,05+1+2*1+5,7+2*1,15+5+2*1,25+5+2*1,3+1+2*1,3</t>
  </si>
  <si>
    <t>Ułożenie cieku przyjezdniowego z betonowej kostki brukowej szarej gr. 6cm  typu HOLAND na ławie betonowej, szer. cieku 20 cm - na włączeniu ul. Szkolnej</t>
  </si>
  <si>
    <t>4+6</t>
  </si>
  <si>
    <r>
      <rPr>
        <u/>
        <sz val="8"/>
        <rFont val="Arial CE"/>
        <charset val="238"/>
      </rPr>
      <t>jezdnia:</t>
    </r>
    <r>
      <rPr>
        <sz val="8"/>
        <rFont val="Arial CE"/>
        <family val="2"/>
        <charset val="238"/>
      </rPr>
      <t xml:space="preserve"> 229*5+21,72*6,5+2*0,75*3/2+4*3,5+2*3*2/2+2*(6*6-3,14*6*6/4)</t>
    </r>
  </si>
  <si>
    <r>
      <rPr>
        <u/>
        <sz val="8"/>
        <rFont val="Arial CE"/>
        <charset val="238"/>
      </rPr>
      <t xml:space="preserve">zjazdy: </t>
    </r>
    <r>
      <rPr>
        <sz val="8"/>
        <rFont val="Arial CE"/>
        <family val="2"/>
        <charset val="238"/>
      </rPr>
      <t>3,5*0,9+4*1+2,5*1,2+4,5*0,7+1*0,8+9*1,05+1*1,1+5,7*1,15+5*1,25+5*1,3+1*1,3+8*1*1*2/2</t>
    </r>
  </si>
  <si>
    <t xml:space="preserve">jezdnia:   </t>
  </si>
  <si>
    <t xml:space="preserve">Montaż znaków drogowych pionowych tablic typu T6 bok 600mm z licem z folii I generacji </t>
  </si>
  <si>
    <t>Rozebranie kraweżników betonowych wraz z ławą z odwiezieniem materiałów z robiórki do utylizacji</t>
  </si>
  <si>
    <t>2*12</t>
  </si>
  <si>
    <t>2*4*2+5*2</t>
  </si>
  <si>
    <t>Rozebranie nawierzchni z kostki brukowej bet.gr. 8 cm na chodnikach i zjazdach z odwiezieniem materiałów z robiórki do utylizacji</t>
  </si>
  <si>
    <t>Rozebranie przepustów zjazdowych z rur stalowych i żelbetowych śr. 40 cm z odwiezieniem materiałów z rozbiórki do utylizacji</t>
  </si>
  <si>
    <t>2*6</t>
  </si>
  <si>
    <t>KNR 2-1 0505-01</t>
  </si>
  <si>
    <t>Reczne  profilowanie i kształtowanie skarpo - poboczy  w gr. kat. I-II wraz z zagęszczeniem - pobocze między krawężnikiem i ogrodzeniami</t>
  </si>
  <si>
    <t>str. prawa średnio 1,0 m, strona lewa średnio 0.8 m 250*1.0+250*0.8</t>
  </si>
  <si>
    <t>D-05.03.23 (analogia)</t>
  </si>
  <si>
    <t>5*4+2*3*2</t>
  </si>
  <si>
    <t>D-10.01.05</t>
  </si>
  <si>
    <t xml:space="preserve">Regulacja wysokosciowa studni (włazów) urządzeń rewizyjnych  uzbrojenia podziemnego </t>
  </si>
  <si>
    <t>studnie telekomunikacyjne  - 1 szt, kanalizacyje  - 2 szt.</t>
  </si>
  <si>
    <t>Profilowanie i zagęszczenie podłoża warstwy kontrukcyjne nawierzchni jezdni,   zjazdów</t>
  </si>
  <si>
    <t xml:space="preserve">Profilowanie i zagęszczenie podłoża warstwy kontrukcyjne nawierzchni jezdni,   zjazdów  </t>
  </si>
  <si>
    <t>Przełożenie  - regulacja wysokosciowa nawierzchni z kostki brukowej betonowej na zjazdach i chodnikach</t>
  </si>
  <si>
    <t>wycena własna</t>
  </si>
  <si>
    <t>mb</t>
  </si>
  <si>
    <t xml:space="preserve">Rozbiórka ogrodzenia z siatki o wys. 1,50m ,  słupki zabetonowane w gruncie </t>
  </si>
  <si>
    <t>Budowa ulicy Matejki w Skaryszewie</t>
  </si>
  <si>
    <t>Zał. Nr 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</si>
</sst>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u/>
      <sz val="8"/>
      <name val="Arial CE"/>
      <family val="2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7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6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charset val="238"/>
    </font>
    <font>
      <u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0" fontId="2" fillId="0" borderId="1" xfId="0" applyFont="1" applyBorder="1"/>
    <xf numFmtId="0" fontId="7" fillId="0" borderId="0" xfId="0" applyFont="1"/>
    <xf numFmtId="0" fontId="2" fillId="0" borderId="0" xfId="0" applyFont="1" applyBorder="1"/>
    <xf numFmtId="43" fontId="2" fillId="0" borderId="0" xfId="1" applyNumberFormat="1" applyFont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0" fontId="6" fillId="0" borderId="0" xfId="0" applyFont="1" applyBorder="1" applyAlignment="1">
      <alignment horizontal="center"/>
    </xf>
    <xf numFmtId="43" fontId="6" fillId="0" borderId="0" xfId="1" applyFont="1" applyBorder="1"/>
    <xf numFmtId="43" fontId="2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43" fontId="2" fillId="0" borderId="0" xfId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2" xfId="0" applyFont="1" applyBorder="1"/>
    <xf numFmtId="0" fontId="8" fillId="0" borderId="0" xfId="0" applyFont="1"/>
    <xf numFmtId="0" fontId="13" fillId="0" borderId="0" xfId="0" applyFont="1" applyAlignment="1">
      <alignment horizontal="center"/>
    </xf>
    <xf numFmtId="43" fontId="2" fillId="0" borderId="2" xfId="1" applyNumberFormat="1" applyFont="1" applyBorder="1" applyAlignment="1">
      <alignment horizontal="center"/>
    </xf>
    <xf numFmtId="43" fontId="2" fillId="0" borderId="3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43" fontId="2" fillId="0" borderId="4" xfId="1" applyNumberFormat="1" applyFont="1" applyBorder="1" applyAlignment="1">
      <alignment horizontal="center"/>
    </xf>
    <xf numFmtId="0" fontId="11" fillId="0" borderId="0" xfId="0" applyFont="1"/>
    <xf numFmtId="43" fontId="6" fillId="0" borderId="2" xfId="1" applyFont="1" applyBorder="1"/>
    <xf numFmtId="0" fontId="5" fillId="0" borderId="2" xfId="0" applyFont="1" applyBorder="1" applyAlignment="1">
      <alignment horizontal="center"/>
    </xf>
    <xf numFmtId="43" fontId="14" fillId="0" borderId="1" xfId="0" applyNumberFormat="1" applyFont="1" applyBorder="1"/>
    <xf numFmtId="43" fontId="15" fillId="0" borderId="0" xfId="0" applyNumberFormat="1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9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1" xfId="0" applyFont="1" applyBorder="1" applyAlignment="1">
      <alignment horizontal="centerContinuous"/>
    </xf>
    <xf numFmtId="43" fontId="2" fillId="0" borderId="12" xfId="1" applyNumberFormat="1" applyFont="1" applyBorder="1" applyAlignment="1">
      <alignment horizontal="center"/>
    </xf>
    <xf numFmtId="43" fontId="2" fillId="0" borderId="13" xfId="1" applyNumberFormat="1" applyFont="1" applyBorder="1" applyAlignment="1">
      <alignment horizontal="center"/>
    </xf>
    <xf numFmtId="43" fontId="2" fillId="0" borderId="14" xfId="1" applyNumberFormat="1" applyFont="1" applyBorder="1" applyAlignment="1">
      <alignment horizontal="center"/>
    </xf>
    <xf numFmtId="43" fontId="2" fillId="0" borderId="12" xfId="1" applyFont="1" applyBorder="1"/>
    <xf numFmtId="43" fontId="2" fillId="0" borderId="13" xfId="1" applyFont="1" applyBorder="1"/>
    <xf numFmtId="0" fontId="3" fillId="0" borderId="7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2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7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wrapText="1"/>
    </xf>
    <xf numFmtId="0" fontId="2" fillId="0" borderId="0" xfId="0" applyFont="1" applyBorder="1" applyAlignment="1">
      <alignment horizontal="center" vertical="top"/>
    </xf>
    <xf numFmtId="0" fontId="5" fillId="3" borderId="3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43" fontId="2" fillId="0" borderId="6" xfId="1" applyNumberFormat="1" applyFont="1" applyBorder="1" applyAlignment="1">
      <alignment horizontal="center"/>
    </xf>
    <xf numFmtId="43" fontId="2" fillId="0" borderId="8" xfId="1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3" fontId="0" fillId="0" borderId="0" xfId="0" applyNumberFormat="1"/>
    <xf numFmtId="0" fontId="2" fillId="0" borderId="16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43" fontId="2" fillId="0" borderId="9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43" fontId="2" fillId="0" borderId="11" xfId="1" applyNumberFormat="1" applyFont="1" applyBorder="1" applyAlignment="1">
      <alignment horizontal="center"/>
    </xf>
    <xf numFmtId="0" fontId="16" fillId="0" borderId="0" xfId="0" applyFont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0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4" borderId="15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wrapText="1"/>
    </xf>
    <xf numFmtId="43" fontId="2" fillId="4" borderId="3" xfId="1" applyNumberFormat="1" applyFont="1" applyFill="1" applyBorder="1" applyAlignment="1">
      <alignment horizontal="center"/>
    </xf>
    <xf numFmtId="43" fontId="2" fillId="4" borderId="4" xfId="1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43" fontId="2" fillId="0" borderId="13" xfId="0" applyNumberFormat="1" applyFont="1" applyBorder="1" applyAlignment="1">
      <alignment horizontal="center"/>
    </xf>
    <xf numFmtId="0" fontId="16" fillId="0" borderId="0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2" fillId="0" borderId="6" xfId="0" applyFont="1" applyBorder="1" applyAlignment="1">
      <alignment horizontal="center" vertical="top"/>
    </xf>
    <xf numFmtId="0" fontId="16" fillId="0" borderId="4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43" fontId="2" fillId="4" borderId="6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showGridLines="0" view="pageBreakPreview" topLeftCell="A37" zoomScale="130" zoomScaleNormal="100" zoomScaleSheetLayoutView="130" workbookViewId="0">
      <selection sqref="A1:G1"/>
    </sheetView>
  </sheetViews>
  <sheetFormatPr defaultRowHeight="12.75" x14ac:dyDescent="0.2"/>
  <cols>
    <col min="1" max="1" width="3.28515625" customWidth="1"/>
    <col min="2" max="2" width="8.42578125" customWidth="1"/>
    <col min="3" max="3" width="45.42578125" customWidth="1"/>
    <col min="4" max="4" width="7.85546875" customWidth="1"/>
    <col min="5" max="5" width="10.140625" customWidth="1"/>
    <col min="6" max="6" width="7.140625" customWidth="1"/>
    <col min="7" max="7" width="12.5703125" customWidth="1"/>
    <col min="8" max="8" width="11.28515625" customWidth="1"/>
    <col min="9" max="9" width="11.28515625" bestFit="1" customWidth="1"/>
    <col min="10" max="10" width="8.85546875" customWidth="1"/>
  </cols>
  <sheetData>
    <row r="1" spans="1:10" ht="20.25" x14ac:dyDescent="0.3">
      <c r="A1" s="126" t="s">
        <v>15</v>
      </c>
      <c r="B1" s="126"/>
      <c r="C1" s="126"/>
      <c r="D1" s="126"/>
      <c r="E1" s="126"/>
      <c r="F1" s="126"/>
      <c r="G1" s="126"/>
    </row>
    <row r="2" spans="1:10" s="26" customFormat="1" ht="8.25" x14ac:dyDescent="0.15">
      <c r="A2" s="27"/>
      <c r="B2" s="27"/>
      <c r="C2" s="27"/>
      <c r="D2" s="27"/>
      <c r="E2" s="27"/>
      <c r="F2" s="27"/>
      <c r="G2" s="27"/>
    </row>
    <row r="3" spans="1:10" ht="15.75" x14ac:dyDescent="0.25">
      <c r="A3" s="43" t="s">
        <v>109</v>
      </c>
      <c r="B3" s="44"/>
      <c r="C3" s="44"/>
      <c r="D3" s="44"/>
      <c r="E3" s="44"/>
      <c r="F3" s="44"/>
      <c r="G3" s="45"/>
    </row>
    <row r="4" spans="1:10" ht="15.75" x14ac:dyDescent="0.25">
      <c r="A4" s="51" t="s">
        <v>74</v>
      </c>
      <c r="B4" s="17"/>
      <c r="C4" s="17"/>
      <c r="D4" s="17"/>
      <c r="E4" s="17"/>
      <c r="F4" s="17"/>
      <c r="G4" s="52"/>
    </row>
    <row r="5" spans="1:10" x14ac:dyDescent="0.2">
      <c r="A5" s="127" t="s">
        <v>44</v>
      </c>
      <c r="B5" s="128"/>
      <c r="C5" s="128"/>
      <c r="D5" s="128"/>
      <c r="E5" s="128"/>
      <c r="F5" s="128"/>
      <c r="G5" s="129"/>
    </row>
    <row r="6" spans="1:10" x14ac:dyDescent="0.2">
      <c r="A6" s="96" t="s">
        <v>0</v>
      </c>
      <c r="B6" s="91" t="s">
        <v>31</v>
      </c>
      <c r="C6" s="97" t="s">
        <v>1</v>
      </c>
      <c r="D6" s="90" t="s">
        <v>2</v>
      </c>
      <c r="E6" s="98" t="s">
        <v>4</v>
      </c>
      <c r="F6" s="90" t="s">
        <v>3</v>
      </c>
      <c r="G6" s="99" t="s">
        <v>4</v>
      </c>
    </row>
    <row r="7" spans="1:10" x14ac:dyDescent="0.2">
      <c r="A7" s="100"/>
      <c r="B7" s="93" t="s">
        <v>26</v>
      </c>
      <c r="C7" s="21"/>
      <c r="D7" s="92" t="s">
        <v>5</v>
      </c>
      <c r="E7" s="101"/>
      <c r="F7" s="92" t="s">
        <v>6</v>
      </c>
      <c r="G7" s="102" t="s">
        <v>7</v>
      </c>
    </row>
    <row r="8" spans="1:10" x14ac:dyDescent="0.2">
      <c r="A8" s="103"/>
      <c r="B8" s="95" t="s">
        <v>32</v>
      </c>
      <c r="C8" s="104"/>
      <c r="D8" s="94" t="s">
        <v>6</v>
      </c>
      <c r="E8" s="105"/>
      <c r="F8" s="94" t="s">
        <v>9</v>
      </c>
      <c r="G8" s="106"/>
    </row>
    <row r="9" spans="1:10" x14ac:dyDescent="0.2">
      <c r="A9" s="62"/>
      <c r="B9" s="32"/>
      <c r="C9" s="72" t="s">
        <v>33</v>
      </c>
      <c r="D9" s="32"/>
      <c r="E9" s="29"/>
      <c r="F9" s="32"/>
      <c r="G9" s="48"/>
    </row>
    <row r="10" spans="1:10" x14ac:dyDescent="0.2">
      <c r="A10" s="60">
        <v>1</v>
      </c>
      <c r="B10" s="31" t="s">
        <v>36</v>
      </c>
      <c r="C10" s="10" t="s">
        <v>37</v>
      </c>
      <c r="D10" s="31"/>
      <c r="E10" s="11"/>
      <c r="F10" s="31"/>
      <c r="G10" s="49"/>
    </row>
    <row r="11" spans="1:10" ht="13.5" customHeight="1" x14ac:dyDescent="0.2">
      <c r="A11" s="61"/>
      <c r="B11" s="30"/>
      <c r="C11" s="58" t="s">
        <v>52</v>
      </c>
      <c r="D11" s="30" t="s">
        <v>38</v>
      </c>
      <c r="E11" s="28">
        <v>0.3</v>
      </c>
      <c r="F11" s="30" t="s">
        <v>38</v>
      </c>
      <c r="G11" s="50">
        <f>E11</f>
        <v>0.3</v>
      </c>
      <c r="J11" s="1"/>
    </row>
    <row r="12" spans="1:10" ht="25.5" customHeight="1" x14ac:dyDescent="0.2">
      <c r="A12" s="60">
        <v>2</v>
      </c>
      <c r="B12" s="31" t="s">
        <v>30</v>
      </c>
      <c r="C12" s="87" t="s">
        <v>89</v>
      </c>
      <c r="D12" s="31" t="s">
        <v>16</v>
      </c>
      <c r="E12" s="11">
        <v>24</v>
      </c>
      <c r="F12" s="31" t="s">
        <v>16</v>
      </c>
      <c r="G12" s="49">
        <f>E12</f>
        <v>24</v>
      </c>
      <c r="J12" s="1"/>
    </row>
    <row r="13" spans="1:10" ht="13.5" customHeight="1" x14ac:dyDescent="0.2">
      <c r="A13" s="61"/>
      <c r="B13" s="30"/>
      <c r="C13" s="58" t="s">
        <v>90</v>
      </c>
      <c r="D13" s="30"/>
      <c r="E13" s="28"/>
      <c r="F13" s="30"/>
      <c r="G13" s="50"/>
      <c r="J13" s="1"/>
    </row>
    <row r="14" spans="1:10" ht="33.75" x14ac:dyDescent="0.2">
      <c r="A14" s="60">
        <v>3</v>
      </c>
      <c r="B14" s="31" t="s">
        <v>30</v>
      </c>
      <c r="C14" s="87" t="s">
        <v>92</v>
      </c>
      <c r="D14" s="31" t="s">
        <v>10</v>
      </c>
      <c r="E14" s="11">
        <v>26</v>
      </c>
      <c r="F14" s="31" t="s">
        <v>10</v>
      </c>
      <c r="G14" s="46">
        <f>E14</f>
        <v>26</v>
      </c>
      <c r="I14">
        <f>2*4*2+5*2</f>
        <v>26</v>
      </c>
      <c r="J14" s="1"/>
    </row>
    <row r="15" spans="1:10" ht="13.5" customHeight="1" x14ac:dyDescent="0.2">
      <c r="A15" s="61"/>
      <c r="B15" s="30"/>
      <c r="C15" s="58" t="s">
        <v>91</v>
      </c>
      <c r="D15" s="30"/>
      <c r="E15" s="28"/>
      <c r="F15" s="30"/>
      <c r="G15" s="47"/>
      <c r="J15" s="1"/>
    </row>
    <row r="16" spans="1:10" ht="36" customHeight="1" x14ac:dyDescent="0.2">
      <c r="A16" s="60">
        <v>4</v>
      </c>
      <c r="B16" s="31" t="s">
        <v>30</v>
      </c>
      <c r="C16" s="87" t="s">
        <v>93</v>
      </c>
      <c r="D16" s="31" t="s">
        <v>16</v>
      </c>
      <c r="E16" s="11">
        <v>12</v>
      </c>
      <c r="F16" s="31" t="s">
        <v>16</v>
      </c>
      <c r="G16" s="49">
        <f>E16</f>
        <v>12</v>
      </c>
      <c r="J16" s="1"/>
    </row>
    <row r="17" spans="1:10" ht="13.5" customHeight="1" x14ac:dyDescent="0.2">
      <c r="A17" s="61"/>
      <c r="B17" s="30"/>
      <c r="C17" s="58" t="s">
        <v>94</v>
      </c>
      <c r="D17" s="30"/>
      <c r="E17" s="28"/>
      <c r="F17" s="30"/>
      <c r="G17" s="50"/>
      <c r="J17" s="1"/>
    </row>
    <row r="18" spans="1:10" ht="39.75" customHeight="1" x14ac:dyDescent="0.2">
      <c r="A18" s="62">
        <v>5</v>
      </c>
      <c r="B18" s="32" t="s">
        <v>75</v>
      </c>
      <c r="C18" s="59" t="s">
        <v>76</v>
      </c>
      <c r="D18" s="32" t="s">
        <v>27</v>
      </c>
      <c r="E18" s="29">
        <v>1</v>
      </c>
      <c r="F18" s="32" t="s">
        <v>10</v>
      </c>
      <c r="G18" s="48">
        <f>E18</f>
        <v>1</v>
      </c>
      <c r="I18">
        <f>4*2*4</f>
        <v>32</v>
      </c>
      <c r="J18" s="1"/>
    </row>
    <row r="19" spans="1:10" ht="29.25" customHeight="1" x14ac:dyDescent="0.2">
      <c r="A19" s="62">
        <v>6</v>
      </c>
      <c r="B19" s="80" t="s">
        <v>106</v>
      </c>
      <c r="C19" s="59" t="s">
        <v>108</v>
      </c>
      <c r="D19" s="32" t="s">
        <v>107</v>
      </c>
      <c r="E19" s="29">
        <v>41</v>
      </c>
      <c r="F19" s="32" t="s">
        <v>107</v>
      </c>
      <c r="G19" s="48">
        <v>41</v>
      </c>
      <c r="J19" s="1"/>
    </row>
    <row r="20" spans="1:10" x14ac:dyDescent="0.2">
      <c r="A20" s="62"/>
      <c r="B20" s="32"/>
      <c r="C20" s="72" t="s">
        <v>39</v>
      </c>
      <c r="D20" s="32"/>
      <c r="E20" s="29"/>
      <c r="F20" s="32"/>
      <c r="G20" s="48"/>
    </row>
    <row r="21" spans="1:10" ht="22.5" x14ac:dyDescent="0.2">
      <c r="A21" s="60">
        <v>7</v>
      </c>
      <c r="B21" s="31" t="s">
        <v>41</v>
      </c>
      <c r="C21" s="57" t="s">
        <v>77</v>
      </c>
      <c r="D21" s="31" t="s">
        <v>11</v>
      </c>
      <c r="E21" s="11">
        <v>39.94</v>
      </c>
      <c r="F21" s="31" t="s">
        <v>11</v>
      </c>
      <c r="G21" s="46">
        <f>E21</f>
        <v>39.94</v>
      </c>
    </row>
    <row r="22" spans="1:10" x14ac:dyDescent="0.2">
      <c r="A22" s="61"/>
      <c r="B22" s="73"/>
      <c r="C22" s="120" t="s">
        <v>63</v>
      </c>
      <c r="D22" s="121"/>
      <c r="E22" s="28"/>
      <c r="F22" s="30"/>
      <c r="G22" s="47"/>
    </row>
    <row r="23" spans="1:10" ht="25.5" customHeight="1" x14ac:dyDescent="0.2">
      <c r="A23" s="60">
        <v>8</v>
      </c>
      <c r="B23" s="31" t="s">
        <v>41</v>
      </c>
      <c r="C23" s="57" t="s">
        <v>48</v>
      </c>
      <c r="D23" s="31" t="s">
        <v>11</v>
      </c>
      <c r="E23" s="11">
        <v>2578.54</v>
      </c>
      <c r="F23" s="31" t="s">
        <v>11</v>
      </c>
      <c r="G23" s="46">
        <f>E23</f>
        <v>2578.54</v>
      </c>
      <c r="J23" s="57"/>
    </row>
    <row r="24" spans="1:10" ht="16.5" customHeight="1" x14ac:dyDescent="0.2">
      <c r="A24" s="61"/>
      <c r="B24" s="73"/>
      <c r="C24" s="120" t="s">
        <v>63</v>
      </c>
      <c r="D24" s="121"/>
      <c r="E24" s="28"/>
      <c r="F24" s="30"/>
      <c r="G24" s="47"/>
      <c r="I24">
        <f>(1195*2-485)*0.85*0.45</f>
        <v>728.66250000000002</v>
      </c>
      <c r="J24" s="57"/>
    </row>
    <row r="25" spans="1:10" ht="49.5" customHeight="1" x14ac:dyDescent="0.2">
      <c r="A25" s="60">
        <v>9</v>
      </c>
      <c r="B25" s="31" t="s">
        <v>78</v>
      </c>
      <c r="C25" s="57" t="s">
        <v>79</v>
      </c>
      <c r="D25" s="31" t="s">
        <v>11</v>
      </c>
      <c r="E25" s="11">
        <v>2267.41</v>
      </c>
      <c r="F25" s="31" t="s">
        <v>11</v>
      </c>
      <c r="G25" s="46">
        <f>E25</f>
        <v>2267.41</v>
      </c>
      <c r="J25" s="57"/>
    </row>
    <row r="26" spans="1:10" ht="16.5" customHeight="1" x14ac:dyDescent="0.2">
      <c r="A26" s="61"/>
      <c r="B26" s="73"/>
      <c r="C26" s="120" t="s">
        <v>63</v>
      </c>
      <c r="D26" s="121"/>
      <c r="E26" s="28"/>
      <c r="F26" s="30"/>
      <c r="G26" s="47"/>
      <c r="J26" s="57"/>
    </row>
    <row r="27" spans="1:10" x14ac:dyDescent="0.2">
      <c r="A27" s="62"/>
      <c r="B27" s="69"/>
      <c r="C27" s="72" t="s">
        <v>35</v>
      </c>
      <c r="D27" s="32"/>
      <c r="E27" s="29"/>
      <c r="F27" s="32"/>
      <c r="G27" s="48"/>
      <c r="J27" s="1"/>
    </row>
    <row r="28" spans="1:10" ht="22.5" x14ac:dyDescent="0.2">
      <c r="A28" s="63">
        <v>10</v>
      </c>
      <c r="B28" s="81" t="s">
        <v>50</v>
      </c>
      <c r="C28" s="64" t="s">
        <v>47</v>
      </c>
      <c r="D28" s="41" t="s">
        <v>16</v>
      </c>
      <c r="E28" s="42">
        <v>525.94000000000005</v>
      </c>
      <c r="F28" s="74" t="s">
        <v>16</v>
      </c>
      <c r="G28" s="71">
        <f>E28</f>
        <v>525.94000000000005</v>
      </c>
      <c r="I28">
        <f>250.72*2-8+2*6+3+6+2*1+6.5+3*0.5*2</f>
        <v>525.94000000000005</v>
      </c>
      <c r="J28" s="1"/>
    </row>
    <row r="29" spans="1:10" x14ac:dyDescent="0.2">
      <c r="A29" s="60"/>
      <c r="B29" s="77"/>
      <c r="C29" s="57" t="s">
        <v>80</v>
      </c>
      <c r="D29" s="31"/>
      <c r="E29" s="11"/>
      <c r="F29" s="40"/>
      <c r="G29" s="33"/>
      <c r="J29" s="1"/>
    </row>
    <row r="30" spans="1:10" ht="26.25" customHeight="1" x14ac:dyDescent="0.2">
      <c r="A30" s="63">
        <v>11</v>
      </c>
      <c r="B30" s="81" t="s">
        <v>28</v>
      </c>
      <c r="C30" s="64" t="s">
        <v>43</v>
      </c>
      <c r="D30" s="41"/>
      <c r="E30" s="84"/>
      <c r="F30" s="74"/>
      <c r="G30" s="71"/>
      <c r="J30" s="1"/>
    </row>
    <row r="31" spans="1:10" ht="18" customHeight="1" x14ac:dyDescent="0.2">
      <c r="A31" s="60"/>
      <c r="B31" s="77"/>
      <c r="C31" s="57" t="s">
        <v>81</v>
      </c>
      <c r="D31" s="31" t="s">
        <v>16</v>
      </c>
      <c r="E31" s="85">
        <v>10</v>
      </c>
      <c r="F31" s="40"/>
      <c r="G31" s="33"/>
      <c r="J31" s="1"/>
    </row>
    <row r="32" spans="1:10" ht="34.5" customHeight="1" x14ac:dyDescent="0.2">
      <c r="A32" s="60"/>
      <c r="B32" s="77"/>
      <c r="C32" s="76" t="s">
        <v>82</v>
      </c>
      <c r="D32" s="30" t="s">
        <v>16</v>
      </c>
      <c r="E32" s="116">
        <v>65.5</v>
      </c>
      <c r="F32" s="40"/>
      <c r="G32" s="33"/>
      <c r="I32">
        <f xml:space="preserve"> 3.5+2*0.9+4+2*1+2.5+2*1.2+4.5+2*0.7+1+2*0.8+9+2*1.05+1+2*1+5.7+2*1.15+5+2*1.25+5+2*1.3+1+2*1.3</f>
        <v>65.5</v>
      </c>
      <c r="J32" s="1"/>
    </row>
    <row r="33" spans="1:10" ht="14.25" customHeight="1" x14ac:dyDescent="0.2">
      <c r="A33" s="61"/>
      <c r="B33" s="78"/>
      <c r="C33" s="58" t="s">
        <v>60</v>
      </c>
      <c r="D33" s="30" t="s">
        <v>16</v>
      </c>
      <c r="E33" s="122">
        <f>SUM(E31:E32)</f>
        <v>75.5</v>
      </c>
      <c r="F33" s="73" t="s">
        <v>16</v>
      </c>
      <c r="G33" s="34">
        <f>E33</f>
        <v>75.5</v>
      </c>
      <c r="J33" s="1"/>
    </row>
    <row r="34" spans="1:10" ht="36.75" customHeight="1" x14ac:dyDescent="0.2">
      <c r="A34" s="60">
        <v>12</v>
      </c>
      <c r="B34" s="31" t="s">
        <v>64</v>
      </c>
      <c r="C34" s="57" t="s">
        <v>83</v>
      </c>
      <c r="D34" s="31" t="s">
        <v>16</v>
      </c>
      <c r="E34" s="11">
        <v>10</v>
      </c>
      <c r="F34" s="31" t="s">
        <v>16</v>
      </c>
      <c r="G34" s="46">
        <f>E34</f>
        <v>10</v>
      </c>
      <c r="I34">
        <f>214.52*2+2*4</f>
        <v>437.04</v>
      </c>
      <c r="J34" s="1"/>
    </row>
    <row r="35" spans="1:10" ht="14.25" customHeight="1" x14ac:dyDescent="0.2">
      <c r="A35" s="123"/>
      <c r="B35" s="30"/>
      <c r="C35" s="58" t="s">
        <v>84</v>
      </c>
      <c r="D35" s="30"/>
      <c r="E35" s="28"/>
      <c r="F35" s="30"/>
      <c r="G35" s="47">
        <f>E35</f>
        <v>0</v>
      </c>
      <c r="J35" s="1"/>
    </row>
    <row r="36" spans="1:10" x14ac:dyDescent="0.2">
      <c r="A36" s="62"/>
      <c r="B36" s="32"/>
      <c r="C36" s="72" t="s">
        <v>34</v>
      </c>
      <c r="D36" s="32"/>
      <c r="E36" s="29"/>
      <c r="F36" s="32"/>
      <c r="G36" s="48">
        <f>E36</f>
        <v>0</v>
      </c>
      <c r="J36" s="1"/>
    </row>
    <row r="37" spans="1:10" ht="24.75" customHeight="1" x14ac:dyDescent="0.2">
      <c r="A37" s="60">
        <v>13</v>
      </c>
      <c r="B37" s="31" t="s">
        <v>29</v>
      </c>
      <c r="C37" s="57" t="s">
        <v>104</v>
      </c>
      <c r="D37" s="31"/>
      <c r="E37" s="11"/>
      <c r="F37" s="31"/>
      <c r="G37" s="46">
        <f>E37</f>
        <v>0</v>
      </c>
      <c r="J37" s="1"/>
    </row>
    <row r="38" spans="1:10" ht="24.75" customHeight="1" x14ac:dyDescent="0.2">
      <c r="A38" s="60"/>
      <c r="B38" s="31"/>
      <c r="C38" s="117" t="s">
        <v>85</v>
      </c>
      <c r="D38" s="31" t="s">
        <v>10</v>
      </c>
      <c r="E38" s="11">
        <v>1323.91</v>
      </c>
      <c r="F38" s="31"/>
      <c r="G38" s="46"/>
      <c r="I38">
        <f xml:space="preserve">  229*5+21.72*6.5+2*0.75*3/2+4*3.5+2*3*2/2+2*(6*6-3.14*6*6/4)</f>
        <v>1323.91</v>
      </c>
      <c r="J38" s="1"/>
    </row>
    <row r="39" spans="1:10" ht="36" customHeight="1" x14ac:dyDescent="0.2">
      <c r="A39" s="60"/>
      <c r="B39" s="31"/>
      <c r="C39" s="118" t="s">
        <v>86</v>
      </c>
      <c r="D39" s="30" t="s">
        <v>10</v>
      </c>
      <c r="E39" s="47">
        <v>53.26</v>
      </c>
      <c r="F39" s="31"/>
      <c r="G39" s="46"/>
      <c r="I39">
        <f>3.5*0.9+4*1+2.5*1.2+4.5*0.7+1*0.8+9*1.05+1*1.1+5.7*1.15+5*1.25+5*1.3+1*1.3+8*1*1*2/2</f>
        <v>53.255000000000003</v>
      </c>
      <c r="J39" s="1"/>
    </row>
    <row r="40" spans="1:10" ht="13.5" customHeight="1" x14ac:dyDescent="0.2">
      <c r="A40" s="61"/>
      <c r="B40" s="30"/>
      <c r="C40" s="58" t="s">
        <v>40</v>
      </c>
      <c r="D40" s="30" t="s">
        <v>10</v>
      </c>
      <c r="E40" s="28">
        <f>SUM(E38:E39)</f>
        <v>1377.17</v>
      </c>
      <c r="F40" s="30" t="s">
        <v>10</v>
      </c>
      <c r="G40" s="47">
        <f>E40</f>
        <v>1377.17</v>
      </c>
      <c r="J40" s="1"/>
    </row>
    <row r="41" spans="1:10" ht="38.25" customHeight="1" x14ac:dyDescent="0.2">
      <c r="A41" s="63">
        <v>14</v>
      </c>
      <c r="B41" s="41" t="s">
        <v>61</v>
      </c>
      <c r="C41" s="64" t="s">
        <v>66</v>
      </c>
      <c r="D41" s="41"/>
      <c r="E41" s="42"/>
      <c r="F41" s="41"/>
      <c r="G41" s="88">
        <f t="shared" ref="G41:G47" si="0">E41</f>
        <v>0</v>
      </c>
      <c r="I41" s="75">
        <f>214.52*3.86+2*(4*4-3.14*4*4/4)</f>
        <v>834.92719999999997</v>
      </c>
      <c r="J41" s="1"/>
    </row>
    <row r="42" spans="1:10" x14ac:dyDescent="0.2">
      <c r="A42" s="60"/>
      <c r="B42" s="31"/>
      <c r="C42" s="57" t="s">
        <v>87</v>
      </c>
      <c r="D42" s="31" t="s">
        <v>10</v>
      </c>
      <c r="E42" s="11">
        <v>1323.91</v>
      </c>
      <c r="F42" s="31"/>
      <c r="G42" s="46"/>
      <c r="I42" s="75"/>
      <c r="J42" s="1"/>
    </row>
    <row r="43" spans="1:10" x14ac:dyDescent="0.2">
      <c r="A43" s="60"/>
      <c r="B43" s="31"/>
      <c r="C43" s="76" t="s">
        <v>67</v>
      </c>
      <c r="D43" s="30" t="s">
        <v>10</v>
      </c>
      <c r="E43" s="47">
        <v>53.26</v>
      </c>
      <c r="F43" s="31"/>
      <c r="G43" s="46"/>
      <c r="I43" s="75"/>
      <c r="J43" s="1"/>
    </row>
    <row r="44" spans="1:10" x14ac:dyDescent="0.2">
      <c r="A44" s="61"/>
      <c r="B44" s="30"/>
      <c r="C44" s="58" t="s">
        <v>40</v>
      </c>
      <c r="D44" s="30" t="s">
        <v>10</v>
      </c>
      <c r="E44" s="28">
        <f>SUM(E42:E43)</f>
        <v>1377.17</v>
      </c>
      <c r="F44" s="30" t="s">
        <v>10</v>
      </c>
      <c r="G44" s="47">
        <f t="shared" si="0"/>
        <v>1377.17</v>
      </c>
      <c r="I44" s="75"/>
      <c r="J44" s="1"/>
    </row>
    <row r="45" spans="1:10" ht="33.75" x14ac:dyDescent="0.2">
      <c r="A45" s="63">
        <v>15</v>
      </c>
      <c r="B45" s="41" t="s">
        <v>42</v>
      </c>
      <c r="C45" s="64" t="s">
        <v>68</v>
      </c>
      <c r="D45" s="41" t="s">
        <v>10</v>
      </c>
      <c r="E45" s="42">
        <v>1323.91</v>
      </c>
      <c r="F45" s="41" t="s">
        <v>10</v>
      </c>
      <c r="G45" s="88">
        <f t="shared" si="0"/>
        <v>1323.91</v>
      </c>
      <c r="I45" s="75">
        <f>214.52*3+2*(4*4-3.14*4*4/4)</f>
        <v>650.44000000000005</v>
      </c>
      <c r="J45" s="1"/>
    </row>
    <row r="46" spans="1:10" x14ac:dyDescent="0.2">
      <c r="A46" s="61"/>
      <c r="B46" s="30"/>
      <c r="C46" s="58" t="s">
        <v>58</v>
      </c>
      <c r="D46" s="30"/>
      <c r="E46" s="28"/>
      <c r="F46" s="30"/>
      <c r="G46" s="47">
        <f t="shared" si="0"/>
        <v>0</v>
      </c>
      <c r="I46" s="75"/>
      <c r="J46" s="1"/>
    </row>
    <row r="47" spans="1:10" ht="33.75" x14ac:dyDescent="0.2">
      <c r="A47" s="63">
        <v>16</v>
      </c>
      <c r="B47" s="41" t="s">
        <v>42</v>
      </c>
      <c r="C47" s="64" t="s">
        <v>69</v>
      </c>
      <c r="D47" s="41" t="s">
        <v>10</v>
      </c>
      <c r="E47" s="42">
        <v>1323.91</v>
      </c>
      <c r="F47" s="41" t="s">
        <v>10</v>
      </c>
      <c r="G47" s="88">
        <f t="shared" si="0"/>
        <v>1323.91</v>
      </c>
      <c r="I47" s="75"/>
      <c r="J47" s="1"/>
    </row>
    <row r="48" spans="1:10" x14ac:dyDescent="0.2">
      <c r="A48" s="60"/>
      <c r="B48" s="31"/>
      <c r="C48" s="57" t="s">
        <v>58</v>
      </c>
      <c r="D48" s="31"/>
      <c r="E48" s="11"/>
      <c r="F48" s="31"/>
      <c r="G48" s="46"/>
      <c r="I48" s="75"/>
      <c r="J48" s="1"/>
    </row>
    <row r="49" spans="1:10" x14ac:dyDescent="0.2">
      <c r="A49" s="62"/>
      <c r="B49" s="69"/>
      <c r="C49" s="72" t="s">
        <v>45</v>
      </c>
      <c r="D49" s="32"/>
      <c r="E49" s="29"/>
      <c r="F49" s="32"/>
      <c r="G49" s="48">
        <f>E49</f>
        <v>0</v>
      </c>
      <c r="I49" s="75"/>
      <c r="J49" s="1"/>
    </row>
    <row r="50" spans="1:10" ht="39.75" customHeight="1" x14ac:dyDescent="0.2">
      <c r="A50" s="63">
        <v>17</v>
      </c>
      <c r="B50" s="81" t="s">
        <v>62</v>
      </c>
      <c r="C50" s="113" t="s">
        <v>70</v>
      </c>
      <c r="D50" s="41" t="s">
        <v>10</v>
      </c>
      <c r="E50" s="42">
        <v>1323.91</v>
      </c>
      <c r="F50" s="41" t="s">
        <v>10</v>
      </c>
      <c r="G50" s="88">
        <f>E50</f>
        <v>1323.91</v>
      </c>
      <c r="I50" s="75"/>
      <c r="J50" s="1"/>
    </row>
    <row r="51" spans="1:10" ht="15.75" customHeight="1" x14ac:dyDescent="0.2">
      <c r="A51" s="61"/>
      <c r="B51" s="79"/>
      <c r="C51" s="86" t="s">
        <v>58</v>
      </c>
      <c r="D51" s="30"/>
      <c r="E51" s="28"/>
      <c r="F51" s="30"/>
      <c r="G51" s="47"/>
      <c r="I51" s="75"/>
      <c r="J51" s="1"/>
    </row>
    <row r="52" spans="1:10" ht="48.75" customHeight="1" x14ac:dyDescent="0.2">
      <c r="A52" s="63">
        <v>18</v>
      </c>
      <c r="B52" s="81" t="s">
        <v>62</v>
      </c>
      <c r="C52" s="113" t="s">
        <v>71</v>
      </c>
      <c r="D52" s="41" t="s">
        <v>10</v>
      </c>
      <c r="E52" s="42">
        <v>53.26</v>
      </c>
      <c r="F52" s="41" t="s">
        <v>10</v>
      </c>
      <c r="G52" s="88">
        <f>E52</f>
        <v>53.26</v>
      </c>
    </row>
    <row r="53" spans="1:10" ht="12.75" customHeight="1" x14ac:dyDescent="0.2">
      <c r="A53" s="61"/>
      <c r="B53" s="79"/>
      <c r="C53" s="86" t="s">
        <v>72</v>
      </c>
      <c r="D53" s="30"/>
      <c r="E53" s="28"/>
      <c r="F53" s="30"/>
      <c r="G53" s="47"/>
    </row>
    <row r="54" spans="1:10" ht="14.25" customHeight="1" x14ac:dyDescent="0.2">
      <c r="A54" s="62"/>
      <c r="B54" s="69"/>
      <c r="C54" s="72" t="s">
        <v>53</v>
      </c>
      <c r="D54" s="32"/>
      <c r="E54" s="29"/>
      <c r="F54" s="82"/>
      <c r="G54" s="70">
        <f>E54</f>
        <v>0</v>
      </c>
    </row>
    <row r="55" spans="1:10" ht="25.5" customHeight="1" x14ac:dyDescent="0.2">
      <c r="A55" s="60">
        <v>19</v>
      </c>
      <c r="B55" s="77" t="s">
        <v>54</v>
      </c>
      <c r="C55" s="57" t="s">
        <v>59</v>
      </c>
      <c r="D55" s="31" t="s">
        <v>27</v>
      </c>
      <c r="E55" s="11">
        <v>2</v>
      </c>
      <c r="F55" s="31" t="s">
        <v>27</v>
      </c>
      <c r="G55" s="33">
        <f t="shared" ref="G55:G63" si="1">E55</f>
        <v>2</v>
      </c>
    </row>
    <row r="56" spans="1:10" ht="14.25" customHeight="1" x14ac:dyDescent="0.2">
      <c r="A56" s="61"/>
      <c r="B56" s="78"/>
      <c r="C56" s="58" t="s">
        <v>55</v>
      </c>
      <c r="D56" s="30"/>
      <c r="E56" s="28"/>
      <c r="F56" s="30"/>
      <c r="G56" s="34">
        <f t="shared" si="1"/>
        <v>0</v>
      </c>
    </row>
    <row r="57" spans="1:10" ht="27" customHeight="1" x14ac:dyDescent="0.2">
      <c r="A57" s="60">
        <v>20</v>
      </c>
      <c r="B57" s="77" t="s">
        <v>54</v>
      </c>
      <c r="C57" s="87" t="s">
        <v>73</v>
      </c>
      <c r="D57" s="31" t="s">
        <v>27</v>
      </c>
      <c r="E57" s="11">
        <v>5</v>
      </c>
      <c r="F57" s="40" t="s">
        <v>27</v>
      </c>
      <c r="G57" s="33">
        <f t="shared" si="1"/>
        <v>5</v>
      </c>
    </row>
    <row r="58" spans="1:10" ht="14.25" customHeight="1" x14ac:dyDescent="0.2">
      <c r="A58" s="61"/>
      <c r="B58" s="78"/>
      <c r="C58" s="58" t="s">
        <v>56</v>
      </c>
      <c r="D58" s="30"/>
      <c r="E58" s="28"/>
      <c r="F58" s="73"/>
      <c r="G58" s="34">
        <f t="shared" si="1"/>
        <v>0</v>
      </c>
    </row>
    <row r="59" spans="1:10" ht="30" customHeight="1" x14ac:dyDescent="0.2">
      <c r="A59" s="60">
        <v>21</v>
      </c>
      <c r="B59" s="77" t="s">
        <v>54</v>
      </c>
      <c r="C59" s="87" t="s">
        <v>88</v>
      </c>
      <c r="D59" s="31" t="s">
        <v>27</v>
      </c>
      <c r="E59" s="11">
        <v>3</v>
      </c>
      <c r="F59" s="40" t="s">
        <v>27</v>
      </c>
      <c r="G59" s="33">
        <f>E59</f>
        <v>3</v>
      </c>
    </row>
    <row r="60" spans="1:10" ht="14.25" customHeight="1" x14ac:dyDescent="0.2">
      <c r="A60" s="61"/>
      <c r="B60" s="78"/>
      <c r="C60" s="58" t="s">
        <v>56</v>
      </c>
      <c r="D60" s="30"/>
      <c r="E60" s="28"/>
      <c r="F60" s="73"/>
      <c r="G60" s="34">
        <f>E60</f>
        <v>0</v>
      </c>
    </row>
    <row r="61" spans="1:10" ht="26.25" customHeight="1" x14ac:dyDescent="0.2">
      <c r="A61" s="63">
        <v>22</v>
      </c>
      <c r="B61" s="81" t="s">
        <v>54</v>
      </c>
      <c r="C61" s="64" t="s">
        <v>57</v>
      </c>
      <c r="D61" s="41" t="s">
        <v>27</v>
      </c>
      <c r="E61" s="42">
        <v>7</v>
      </c>
      <c r="F61" s="74" t="s">
        <v>27</v>
      </c>
      <c r="G61" s="71">
        <f t="shared" si="1"/>
        <v>7</v>
      </c>
    </row>
    <row r="62" spans="1:10" ht="14.25" customHeight="1" x14ac:dyDescent="0.2">
      <c r="A62" s="61"/>
      <c r="B62" s="78"/>
      <c r="C62" s="58" t="s">
        <v>55</v>
      </c>
      <c r="D62" s="30"/>
      <c r="E62" s="28"/>
      <c r="F62" s="73"/>
      <c r="G62" s="34">
        <f t="shared" si="1"/>
        <v>0</v>
      </c>
    </row>
    <row r="63" spans="1:10" ht="12.75" customHeight="1" x14ac:dyDescent="0.2">
      <c r="A63" s="62"/>
      <c r="B63" s="69"/>
      <c r="C63" s="72" t="s">
        <v>49</v>
      </c>
      <c r="D63" s="32"/>
      <c r="E63" s="29"/>
      <c r="F63" s="32"/>
      <c r="G63" s="70">
        <f t="shared" si="1"/>
        <v>0</v>
      </c>
    </row>
    <row r="64" spans="1:10" ht="34.5" customHeight="1" x14ac:dyDescent="0.2">
      <c r="A64" s="63">
        <v>23</v>
      </c>
      <c r="B64" s="81" t="s">
        <v>95</v>
      </c>
      <c r="C64" s="64" t="s">
        <v>96</v>
      </c>
      <c r="D64" s="41" t="s">
        <v>10</v>
      </c>
      <c r="E64" s="42">
        <v>450</v>
      </c>
      <c r="F64" s="41" t="s">
        <v>10</v>
      </c>
      <c r="G64" s="88">
        <f>E64</f>
        <v>450</v>
      </c>
      <c r="I64">
        <f>250*1+250*0.8</f>
        <v>450</v>
      </c>
    </row>
    <row r="65" spans="1:9" ht="24.75" customHeight="1" x14ac:dyDescent="0.2">
      <c r="A65" s="61"/>
      <c r="B65" s="78"/>
      <c r="C65" s="58" t="s">
        <v>97</v>
      </c>
      <c r="D65" s="30"/>
      <c r="E65" s="28"/>
      <c r="F65" s="30"/>
      <c r="G65" s="47"/>
    </row>
    <row r="66" spans="1:9" ht="24.75" customHeight="1" x14ac:dyDescent="0.2">
      <c r="A66" s="60">
        <v>24</v>
      </c>
      <c r="B66" s="77" t="s">
        <v>98</v>
      </c>
      <c r="C66" s="57" t="s">
        <v>105</v>
      </c>
      <c r="D66" s="31" t="s">
        <v>10</v>
      </c>
      <c r="E66" s="11">
        <v>32</v>
      </c>
      <c r="F66" s="40" t="s">
        <v>10</v>
      </c>
      <c r="G66" s="71">
        <f>E66</f>
        <v>32</v>
      </c>
      <c r="I66">
        <f>5*4+2*3*2</f>
        <v>32</v>
      </c>
    </row>
    <row r="67" spans="1:9" ht="12.75" customHeight="1" x14ac:dyDescent="0.2">
      <c r="A67" s="61"/>
      <c r="B67" s="78"/>
      <c r="C67" s="58" t="s">
        <v>99</v>
      </c>
      <c r="D67" s="30"/>
      <c r="E67" s="28"/>
      <c r="F67" s="73"/>
      <c r="G67" s="34"/>
    </row>
    <row r="68" spans="1:9" ht="29.25" customHeight="1" x14ac:dyDescent="0.2">
      <c r="A68" s="60">
        <v>25</v>
      </c>
      <c r="B68" s="81" t="s">
        <v>100</v>
      </c>
      <c r="C68" s="115" t="s">
        <v>101</v>
      </c>
      <c r="D68" s="31" t="s">
        <v>27</v>
      </c>
      <c r="E68" s="11">
        <v>3</v>
      </c>
      <c r="F68" s="40" t="s">
        <v>27</v>
      </c>
      <c r="G68" s="71">
        <f>E68</f>
        <v>3</v>
      </c>
    </row>
    <row r="69" spans="1:9" ht="12.75" customHeight="1" x14ac:dyDescent="0.2">
      <c r="A69" s="60"/>
      <c r="B69" s="114"/>
      <c r="C69" s="115" t="s">
        <v>102</v>
      </c>
      <c r="D69" s="31"/>
      <c r="E69" s="11"/>
      <c r="F69" s="40"/>
      <c r="G69" s="33"/>
    </row>
    <row r="70" spans="1:9" x14ac:dyDescent="0.2">
      <c r="A70" s="65"/>
      <c r="B70" s="57"/>
      <c r="C70" s="57"/>
      <c r="D70" s="6"/>
      <c r="E70" s="11"/>
      <c r="F70" s="6"/>
      <c r="G70" s="11"/>
    </row>
    <row r="71" spans="1:9" x14ac:dyDescent="0.2">
      <c r="A71" s="7"/>
      <c r="B71" s="7"/>
      <c r="C71" s="7"/>
      <c r="D71" s="7"/>
      <c r="E71" s="7"/>
      <c r="F71" s="7"/>
      <c r="G71" s="7"/>
    </row>
    <row r="72" spans="1:9" x14ac:dyDescent="0.2">
      <c r="A72" s="125"/>
      <c r="B72" s="125"/>
      <c r="C72" s="125"/>
      <c r="D72" s="125"/>
      <c r="E72" s="125"/>
      <c r="F72" s="125"/>
      <c r="G72" s="125"/>
    </row>
    <row r="73" spans="1:9" x14ac:dyDescent="0.2">
      <c r="A73" s="6"/>
      <c r="B73" s="6"/>
      <c r="C73" s="21"/>
      <c r="D73" s="6"/>
      <c r="E73" s="11"/>
      <c r="F73" s="6"/>
      <c r="G73" s="22"/>
    </row>
    <row r="74" spans="1:9" x14ac:dyDescent="0.2">
      <c r="A74" s="6"/>
      <c r="B74" s="6"/>
      <c r="C74" s="10"/>
      <c r="D74" s="6"/>
      <c r="E74" s="11"/>
      <c r="F74" s="6"/>
      <c r="G74" s="22"/>
    </row>
    <row r="75" spans="1:9" x14ac:dyDescent="0.2">
      <c r="A75" s="6"/>
      <c r="B75" s="6"/>
      <c r="C75" s="10"/>
      <c r="D75" s="6"/>
      <c r="E75" s="11"/>
      <c r="F75" s="6"/>
      <c r="G75" s="22"/>
    </row>
    <row r="76" spans="1:9" x14ac:dyDescent="0.2">
      <c r="A76" s="6"/>
      <c r="B76" s="6"/>
      <c r="C76" s="10"/>
      <c r="D76" s="6"/>
      <c r="E76" s="11"/>
      <c r="F76" s="6"/>
      <c r="G76" s="22"/>
    </row>
    <row r="77" spans="1:9" x14ac:dyDescent="0.2">
      <c r="A77" s="6"/>
      <c r="B77" s="6"/>
      <c r="C77" s="10"/>
      <c r="D77" s="6"/>
      <c r="E77" s="11"/>
      <c r="F77" s="6"/>
      <c r="G77" s="22"/>
    </row>
    <row r="78" spans="1:9" x14ac:dyDescent="0.2">
      <c r="A78" s="6"/>
      <c r="B78" s="6"/>
      <c r="C78" s="10"/>
      <c r="D78" s="6"/>
      <c r="E78" s="11"/>
      <c r="F78" s="6"/>
      <c r="G78" s="22"/>
    </row>
    <row r="79" spans="1:9" x14ac:dyDescent="0.2">
      <c r="A79" s="6"/>
      <c r="B79" s="23"/>
      <c r="C79" s="10"/>
      <c r="D79" s="6"/>
      <c r="E79" s="11"/>
      <c r="F79" s="6"/>
      <c r="G79" s="22"/>
    </row>
    <row r="80" spans="1:9" x14ac:dyDescent="0.2">
      <c r="A80" s="6"/>
      <c r="B80" s="6"/>
      <c r="C80" s="21"/>
      <c r="D80" s="6"/>
      <c r="E80" s="11"/>
      <c r="F80" s="6"/>
      <c r="G80" s="22"/>
    </row>
    <row r="81" spans="1:7" x14ac:dyDescent="0.2">
      <c r="A81" s="6"/>
      <c r="B81" s="6"/>
      <c r="C81" s="10"/>
      <c r="D81" s="6"/>
      <c r="E81" s="11"/>
      <c r="F81" s="6"/>
      <c r="G81" s="22"/>
    </row>
    <row r="82" spans="1:7" x14ac:dyDescent="0.2">
      <c r="A82" s="6"/>
      <c r="B82" s="6"/>
      <c r="C82" s="10"/>
      <c r="D82" s="6"/>
      <c r="E82" s="11"/>
      <c r="F82" s="6"/>
      <c r="G82" s="22"/>
    </row>
    <row r="83" spans="1:7" x14ac:dyDescent="0.2">
      <c r="A83" s="6"/>
      <c r="B83" s="6"/>
      <c r="C83" s="10"/>
      <c r="D83" s="6"/>
      <c r="E83" s="11"/>
      <c r="F83" s="6"/>
      <c r="G83" s="22"/>
    </row>
    <row r="84" spans="1:7" x14ac:dyDescent="0.2">
      <c r="A84" s="6"/>
      <c r="B84" s="6"/>
      <c r="C84" s="10"/>
      <c r="D84" s="6"/>
      <c r="E84" s="11"/>
      <c r="F84" s="6"/>
      <c r="G84" s="22"/>
    </row>
    <row r="85" spans="1:7" x14ac:dyDescent="0.2">
      <c r="A85" s="6"/>
      <c r="B85" s="6"/>
      <c r="C85" s="10"/>
      <c r="D85" s="6"/>
      <c r="E85" s="11"/>
      <c r="F85" s="6"/>
      <c r="G85" s="22"/>
    </row>
    <row r="86" spans="1:7" x14ac:dyDescent="0.2">
      <c r="A86" s="6"/>
      <c r="B86" s="6"/>
      <c r="C86" s="10"/>
      <c r="D86" s="6"/>
      <c r="E86" s="11"/>
      <c r="F86" s="6"/>
      <c r="G86" s="22"/>
    </row>
    <row r="87" spans="1:7" x14ac:dyDescent="0.2">
      <c r="A87" s="6"/>
      <c r="B87" s="6"/>
      <c r="C87" s="10"/>
      <c r="D87" s="6"/>
      <c r="E87" s="11"/>
      <c r="F87" s="6"/>
      <c r="G87" s="22"/>
    </row>
    <row r="88" spans="1:7" x14ac:dyDescent="0.2">
      <c r="A88" s="6"/>
      <c r="B88" s="6"/>
      <c r="C88" s="10"/>
      <c r="D88" s="6"/>
      <c r="E88" s="11"/>
      <c r="F88" s="6"/>
      <c r="G88" s="22"/>
    </row>
    <row r="89" spans="1:7" x14ac:dyDescent="0.2">
      <c r="A89" s="6"/>
      <c r="B89" s="6"/>
      <c r="C89" s="10"/>
      <c r="D89" s="6"/>
      <c r="E89" s="11"/>
      <c r="F89" s="6"/>
      <c r="G89" s="22"/>
    </row>
    <row r="90" spans="1:7" x14ac:dyDescent="0.2">
      <c r="A90" s="6"/>
      <c r="B90" s="6"/>
      <c r="C90" s="10"/>
      <c r="D90" s="6"/>
      <c r="E90" s="11"/>
      <c r="F90" s="6"/>
      <c r="G90" s="22"/>
    </row>
    <row r="91" spans="1:7" x14ac:dyDescent="0.2">
      <c r="A91" s="6"/>
      <c r="B91" s="6"/>
      <c r="C91" s="10"/>
      <c r="D91" s="6"/>
      <c r="E91" s="11"/>
      <c r="F91" s="6"/>
      <c r="G91" s="22"/>
    </row>
    <row r="92" spans="1:7" x14ac:dyDescent="0.2">
      <c r="A92" s="6"/>
      <c r="B92" s="6"/>
      <c r="C92" s="7"/>
      <c r="D92" s="6"/>
      <c r="E92" s="11"/>
      <c r="F92" s="6"/>
      <c r="G92" s="22"/>
    </row>
    <row r="93" spans="1:7" x14ac:dyDescent="0.2">
      <c r="A93" s="6"/>
      <c r="B93" s="6"/>
      <c r="C93" s="10"/>
      <c r="D93" s="6"/>
      <c r="E93" s="11"/>
      <c r="F93" s="6"/>
      <c r="G93" s="22"/>
    </row>
    <row r="94" spans="1:7" x14ac:dyDescent="0.2">
      <c r="A94" s="6"/>
      <c r="B94" s="6"/>
      <c r="C94" s="10"/>
      <c r="D94" s="6"/>
      <c r="E94" s="11"/>
      <c r="F94" s="6"/>
      <c r="G94" s="22"/>
    </row>
    <row r="95" spans="1:7" x14ac:dyDescent="0.2">
      <c r="A95" s="6"/>
      <c r="B95" s="6"/>
      <c r="C95" s="10"/>
      <c r="D95" s="6"/>
      <c r="E95" s="11"/>
      <c r="F95" s="6"/>
      <c r="G95" s="22"/>
    </row>
    <row r="96" spans="1:7" x14ac:dyDescent="0.2">
      <c r="A96" s="6"/>
      <c r="B96" s="6"/>
      <c r="C96" s="10"/>
      <c r="D96" s="6"/>
      <c r="E96" s="11"/>
      <c r="F96" s="6"/>
      <c r="G96" s="22"/>
    </row>
    <row r="97" spans="1:7" x14ac:dyDescent="0.2">
      <c r="A97" s="6"/>
      <c r="B97" s="6"/>
      <c r="C97" s="10"/>
      <c r="D97" s="6"/>
      <c r="E97" s="11"/>
      <c r="F97" s="6"/>
      <c r="G97" s="22"/>
    </row>
    <row r="98" spans="1:7" x14ac:dyDescent="0.2">
      <c r="A98" s="6"/>
      <c r="B98" s="6"/>
      <c r="C98" s="10"/>
      <c r="D98" s="6"/>
      <c r="E98" s="11"/>
      <c r="F98" s="6"/>
      <c r="G98" s="22"/>
    </row>
    <row r="99" spans="1:7" x14ac:dyDescent="0.2">
      <c r="A99" s="6"/>
      <c r="B99" s="6"/>
      <c r="C99" s="10"/>
      <c r="D99" s="6"/>
      <c r="E99" s="11"/>
      <c r="F99" s="6"/>
      <c r="G99" s="22"/>
    </row>
    <row r="100" spans="1:7" x14ac:dyDescent="0.2">
      <c r="A100" s="6"/>
      <c r="B100" s="6"/>
      <c r="C100" s="10"/>
      <c r="D100" s="6"/>
      <c r="E100" s="11"/>
      <c r="F100" s="6"/>
      <c r="G100" s="22"/>
    </row>
    <row r="101" spans="1:7" x14ac:dyDescent="0.2">
      <c r="A101" s="6"/>
      <c r="B101" s="6"/>
      <c r="C101" s="10"/>
      <c r="D101" s="6"/>
      <c r="E101" s="11"/>
      <c r="F101" s="14"/>
      <c r="G101" s="15"/>
    </row>
    <row r="102" spans="1:7" x14ac:dyDescent="0.2">
      <c r="A102" s="1"/>
      <c r="B102" s="1"/>
      <c r="C102" s="1"/>
      <c r="D102" s="1"/>
      <c r="E102" s="1"/>
      <c r="F102" s="10"/>
      <c r="G102" s="16"/>
    </row>
    <row r="103" spans="1:7" x14ac:dyDescent="0.2">
      <c r="A103" s="1"/>
      <c r="B103" s="1"/>
      <c r="C103" s="1"/>
      <c r="D103" s="1"/>
      <c r="E103" s="12"/>
      <c r="F103" s="12"/>
      <c r="G103" s="13"/>
    </row>
    <row r="104" spans="1:7" x14ac:dyDescent="0.2">
      <c r="A104" s="1"/>
      <c r="B104" s="1"/>
      <c r="C104" s="1"/>
      <c r="D104" s="1"/>
      <c r="E104" s="1"/>
      <c r="F104" s="1"/>
      <c r="G104" s="1"/>
    </row>
    <row r="105" spans="1:7" x14ac:dyDescent="0.2">
      <c r="A105" s="1"/>
      <c r="B105" s="10"/>
      <c r="C105" s="1"/>
      <c r="D105" s="1"/>
      <c r="E105" s="1"/>
      <c r="F105" s="1"/>
      <c r="G105" s="1"/>
    </row>
    <row r="106" spans="1:7" x14ac:dyDescent="0.2">
      <c r="A106" s="1"/>
      <c r="B106" s="1"/>
      <c r="C106" s="1"/>
      <c r="D106" s="1"/>
      <c r="E106" s="1"/>
      <c r="F106" s="1"/>
      <c r="G106" s="1"/>
    </row>
    <row r="107" spans="1:7" x14ac:dyDescent="0.2">
      <c r="A107" s="1"/>
      <c r="B107" s="1"/>
      <c r="C107" s="1"/>
      <c r="D107" s="1"/>
      <c r="E107" s="1"/>
      <c r="F107" s="1"/>
      <c r="G107" s="1"/>
    </row>
    <row r="108" spans="1:7" x14ac:dyDescent="0.2">
      <c r="A108" s="1"/>
      <c r="B108" s="1"/>
      <c r="C108" s="1"/>
      <c r="D108" s="1"/>
      <c r="E108" s="1"/>
      <c r="F108" s="1"/>
      <c r="G108" s="1"/>
    </row>
    <row r="109" spans="1:7" x14ac:dyDescent="0.2">
      <c r="A109" s="1"/>
      <c r="B109" s="1"/>
      <c r="C109" s="1"/>
      <c r="D109" s="1"/>
      <c r="E109" s="1"/>
      <c r="F109" s="1"/>
      <c r="G109" s="1"/>
    </row>
    <row r="110" spans="1:7" x14ac:dyDescent="0.2">
      <c r="A110" s="1"/>
      <c r="B110" s="1"/>
      <c r="C110" s="1"/>
      <c r="D110" s="1"/>
      <c r="E110" s="1"/>
      <c r="F110" s="1"/>
      <c r="G110" s="1"/>
    </row>
    <row r="111" spans="1:7" x14ac:dyDescent="0.2">
      <c r="A111" s="1"/>
      <c r="B111" s="1"/>
      <c r="C111" s="1"/>
      <c r="D111" s="1"/>
      <c r="E111" s="1"/>
      <c r="F111" s="1"/>
      <c r="G111" s="1"/>
    </row>
    <row r="112" spans="1:7" x14ac:dyDescent="0.2">
      <c r="A112" s="1"/>
      <c r="B112" s="1"/>
      <c r="C112" s="1"/>
      <c r="D112" s="1"/>
      <c r="E112" s="1"/>
      <c r="F112" s="1"/>
      <c r="G112" s="1"/>
    </row>
    <row r="113" spans="1:7" x14ac:dyDescent="0.2">
      <c r="A113" s="1"/>
      <c r="B113" s="1"/>
      <c r="C113" s="1"/>
      <c r="D113" s="1"/>
      <c r="E113" s="1"/>
      <c r="F113" s="1"/>
      <c r="G113" s="1"/>
    </row>
    <row r="114" spans="1:7" x14ac:dyDescent="0.2">
      <c r="A114" s="1"/>
      <c r="B114" s="1"/>
      <c r="C114" s="1"/>
      <c r="D114" s="1"/>
      <c r="E114" s="1"/>
      <c r="F114" s="1"/>
      <c r="G114" s="1"/>
    </row>
    <row r="115" spans="1:7" x14ac:dyDescent="0.2">
      <c r="A115" s="1"/>
      <c r="B115" s="1"/>
      <c r="C115" s="1"/>
      <c r="D115" s="1"/>
      <c r="E115" s="1"/>
      <c r="F115" s="1"/>
      <c r="G115" s="1"/>
    </row>
  </sheetData>
  <mergeCells count="3">
    <mergeCell ref="A72:G72"/>
    <mergeCell ref="A1:G1"/>
    <mergeCell ref="A5:G5"/>
  </mergeCells>
  <phoneticPr fontId="0" type="noConversion"/>
  <printOptions gridLinesSet="0"/>
  <pageMargins left="0.55118110236220474" right="0.39370078740157483" top="0.78740157480314965" bottom="0.78740157480314965" header="0.51181102362204722" footer="0.51181102362204722"/>
  <pageSetup paperSize="9" orientation="portrait" horizontalDpi="300" verticalDpi="300" r:id="rId1"/>
  <headerFooter alignWithMargins="0"/>
  <rowBreaks count="1" manualBreakCount="1">
    <brk id="3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showGridLines="0" tabSelected="1" view="pageBreakPreview" zoomScaleNormal="100" zoomScaleSheetLayoutView="100" workbookViewId="0">
      <selection activeCell="E19" sqref="E19"/>
    </sheetView>
  </sheetViews>
  <sheetFormatPr defaultRowHeight="12.75" x14ac:dyDescent="0.2"/>
  <cols>
    <col min="1" max="1" width="3.28515625" customWidth="1"/>
    <col min="2" max="2" width="8.28515625" customWidth="1"/>
    <col min="3" max="3" width="46.42578125" customWidth="1"/>
    <col min="4" max="4" width="6.5703125" customWidth="1"/>
    <col min="5" max="6" width="10.140625" customWidth="1"/>
    <col min="7" max="7" width="12.5703125" customWidth="1"/>
    <col min="8" max="8" width="11.28515625" customWidth="1"/>
  </cols>
  <sheetData>
    <row r="1" spans="1:7" ht="15.75" x14ac:dyDescent="0.25">
      <c r="A1" s="130" t="s">
        <v>17</v>
      </c>
      <c r="B1" s="130"/>
      <c r="C1" s="130"/>
      <c r="D1" s="130"/>
      <c r="E1" s="130"/>
      <c r="F1" s="130"/>
      <c r="G1" s="130"/>
    </row>
    <row r="2" spans="1:7" ht="15.75" x14ac:dyDescent="0.25">
      <c r="A2" s="43" t="s">
        <v>109</v>
      </c>
      <c r="B2" s="44"/>
      <c r="C2" s="44"/>
      <c r="D2" s="44"/>
      <c r="E2" s="44"/>
      <c r="F2" s="44"/>
      <c r="G2" s="45" t="s">
        <v>110</v>
      </c>
    </row>
    <row r="3" spans="1:7" ht="15.75" x14ac:dyDescent="0.25">
      <c r="A3" s="51" t="s">
        <v>74</v>
      </c>
      <c r="B3" s="17"/>
      <c r="C3" s="17"/>
      <c r="D3" s="17"/>
      <c r="E3" s="17"/>
      <c r="F3" s="17"/>
      <c r="G3" s="52"/>
    </row>
    <row r="4" spans="1:7" x14ac:dyDescent="0.2">
      <c r="A4" s="127" t="s">
        <v>44</v>
      </c>
      <c r="B4" s="128"/>
      <c r="C4" s="128"/>
      <c r="D4" s="128"/>
      <c r="E4" s="128"/>
      <c r="F4" s="128"/>
      <c r="G4" s="129"/>
    </row>
    <row r="5" spans="1:7" x14ac:dyDescent="0.2">
      <c r="A5" s="53" t="s">
        <v>0</v>
      </c>
      <c r="B5" s="53" t="s">
        <v>25</v>
      </c>
      <c r="C5" s="54" t="s">
        <v>1</v>
      </c>
      <c r="D5" s="53" t="s">
        <v>3</v>
      </c>
      <c r="E5" s="53" t="s">
        <v>8</v>
      </c>
      <c r="F5" s="53" t="s">
        <v>12</v>
      </c>
      <c r="G5" s="53" t="s">
        <v>13</v>
      </c>
    </row>
    <row r="6" spans="1:7" x14ac:dyDescent="0.2">
      <c r="A6" s="53"/>
      <c r="B6" s="53" t="s">
        <v>26</v>
      </c>
      <c r="C6" s="54"/>
      <c r="D6" s="53" t="s">
        <v>6</v>
      </c>
      <c r="E6" s="53"/>
      <c r="F6" s="53" t="s">
        <v>6</v>
      </c>
      <c r="G6" s="53" t="s">
        <v>24</v>
      </c>
    </row>
    <row r="7" spans="1:7" x14ac:dyDescent="0.2">
      <c r="A7" s="53"/>
      <c r="B7" s="53"/>
      <c r="C7" s="54"/>
      <c r="D7" s="53" t="s">
        <v>9</v>
      </c>
      <c r="E7" s="53"/>
      <c r="F7" s="53" t="s">
        <v>24</v>
      </c>
      <c r="G7" s="53"/>
    </row>
    <row r="8" spans="1:7" x14ac:dyDescent="0.2">
      <c r="A8" s="67">
        <v>1</v>
      </c>
      <c r="B8" s="68">
        <v>2</v>
      </c>
      <c r="C8" s="66">
        <v>3</v>
      </c>
      <c r="D8" s="68">
        <v>4</v>
      </c>
      <c r="E8" s="68">
        <v>5</v>
      </c>
      <c r="F8" s="68">
        <v>6</v>
      </c>
      <c r="G8" s="68">
        <v>7</v>
      </c>
    </row>
    <row r="9" spans="1:7" x14ac:dyDescent="0.2">
      <c r="A9" s="55"/>
      <c r="B9" s="56"/>
      <c r="C9" s="131" t="s">
        <v>33</v>
      </c>
      <c r="D9" s="132"/>
      <c r="E9" s="132"/>
      <c r="F9" s="132"/>
      <c r="G9" s="133"/>
    </row>
    <row r="10" spans="1:7" x14ac:dyDescent="0.2">
      <c r="A10" s="60">
        <v>1</v>
      </c>
      <c r="B10" s="31" t="s">
        <v>36</v>
      </c>
      <c r="C10" s="10" t="s">
        <v>37</v>
      </c>
      <c r="D10" s="31"/>
      <c r="E10" s="11"/>
      <c r="F10" s="71"/>
      <c r="G10" s="71"/>
    </row>
    <row r="11" spans="1:7" ht="15" customHeight="1" x14ac:dyDescent="0.2">
      <c r="A11" s="61"/>
      <c r="B11" s="30"/>
      <c r="C11" s="25" t="s">
        <v>46</v>
      </c>
      <c r="D11" s="30" t="s">
        <v>38</v>
      </c>
      <c r="E11" s="28">
        <v>0.3</v>
      </c>
      <c r="F11" s="34"/>
      <c r="G11" s="34"/>
    </row>
    <row r="12" spans="1:7" ht="25.5" customHeight="1" x14ac:dyDescent="0.2">
      <c r="A12" s="62">
        <v>2</v>
      </c>
      <c r="B12" s="32" t="s">
        <v>30</v>
      </c>
      <c r="C12" s="59" t="s">
        <v>89</v>
      </c>
      <c r="D12" s="32" t="s">
        <v>16</v>
      </c>
      <c r="E12" s="48">
        <v>24</v>
      </c>
      <c r="F12" s="34"/>
      <c r="G12" s="34"/>
    </row>
    <row r="13" spans="1:7" ht="36.75" customHeight="1" x14ac:dyDescent="0.2">
      <c r="A13" s="62">
        <v>3</v>
      </c>
      <c r="B13" s="32" t="s">
        <v>30</v>
      </c>
      <c r="C13" s="59" t="s">
        <v>92</v>
      </c>
      <c r="D13" s="32" t="s">
        <v>10</v>
      </c>
      <c r="E13" s="48">
        <v>26</v>
      </c>
      <c r="F13" s="70"/>
      <c r="G13" s="70"/>
    </row>
    <row r="14" spans="1:7" ht="36.75" customHeight="1" x14ac:dyDescent="0.2">
      <c r="A14" s="62">
        <v>4</v>
      </c>
      <c r="B14" s="32" t="s">
        <v>30</v>
      </c>
      <c r="C14" s="59" t="s">
        <v>93</v>
      </c>
      <c r="D14" s="32" t="s">
        <v>16</v>
      </c>
      <c r="E14" s="48">
        <v>12</v>
      </c>
      <c r="F14" s="34"/>
      <c r="G14" s="34"/>
    </row>
    <row r="15" spans="1:7" ht="36" customHeight="1" x14ac:dyDescent="0.2">
      <c r="A15" s="62">
        <v>5</v>
      </c>
      <c r="B15" s="32" t="s">
        <v>75</v>
      </c>
      <c r="C15" s="59" t="s">
        <v>76</v>
      </c>
      <c r="D15" s="32" t="s">
        <v>27</v>
      </c>
      <c r="E15" s="29">
        <v>1</v>
      </c>
      <c r="F15" s="70"/>
      <c r="G15" s="34"/>
    </row>
    <row r="16" spans="1:7" ht="36" customHeight="1" x14ac:dyDescent="0.2">
      <c r="A16" s="62">
        <v>6</v>
      </c>
      <c r="B16" s="80" t="s">
        <v>106</v>
      </c>
      <c r="C16" s="59" t="s">
        <v>108</v>
      </c>
      <c r="D16" s="32" t="s">
        <v>107</v>
      </c>
      <c r="E16" s="29">
        <v>41</v>
      </c>
      <c r="F16" s="34"/>
      <c r="G16" s="34"/>
    </row>
    <row r="17" spans="1:7" ht="13.5" customHeight="1" x14ac:dyDescent="0.2">
      <c r="A17" s="107"/>
      <c r="B17" s="108"/>
      <c r="C17" s="109" t="s">
        <v>39</v>
      </c>
      <c r="D17" s="108"/>
      <c r="E17" s="110"/>
      <c r="F17" s="111"/>
      <c r="G17" s="111">
        <f>E17*F17</f>
        <v>0</v>
      </c>
    </row>
    <row r="18" spans="1:7" ht="26.25" customHeight="1" x14ac:dyDescent="0.2">
      <c r="A18" s="119">
        <v>7</v>
      </c>
      <c r="B18" s="32" t="s">
        <v>41</v>
      </c>
      <c r="C18" s="59" t="s">
        <v>77</v>
      </c>
      <c r="D18" s="32" t="s">
        <v>11</v>
      </c>
      <c r="E18" s="29">
        <v>39.94</v>
      </c>
      <c r="F18" s="70"/>
      <c r="G18" s="70"/>
    </row>
    <row r="19" spans="1:7" ht="26.25" customHeight="1" x14ac:dyDescent="0.2">
      <c r="A19" s="119">
        <v>8</v>
      </c>
      <c r="B19" s="32" t="s">
        <v>41</v>
      </c>
      <c r="C19" s="59" t="s">
        <v>48</v>
      </c>
      <c r="D19" s="32" t="s">
        <v>11</v>
      </c>
      <c r="E19" s="29">
        <v>2578.54</v>
      </c>
      <c r="F19" s="70"/>
      <c r="G19" s="70"/>
    </row>
    <row r="20" spans="1:7" ht="47.25" customHeight="1" x14ac:dyDescent="0.2">
      <c r="A20" s="60">
        <v>9</v>
      </c>
      <c r="B20" s="31" t="s">
        <v>78</v>
      </c>
      <c r="C20" s="57" t="s">
        <v>79</v>
      </c>
      <c r="D20" s="31" t="s">
        <v>11</v>
      </c>
      <c r="E20" s="11">
        <v>2267.41</v>
      </c>
      <c r="F20" s="34"/>
      <c r="G20" s="34"/>
    </row>
    <row r="21" spans="1:7" ht="13.5" customHeight="1" x14ac:dyDescent="0.2">
      <c r="A21" s="107"/>
      <c r="B21" s="112"/>
      <c r="C21" s="109" t="s">
        <v>35</v>
      </c>
      <c r="D21" s="108"/>
      <c r="E21" s="110"/>
      <c r="F21" s="111"/>
      <c r="G21" s="111">
        <f>E21*F21</f>
        <v>0</v>
      </c>
    </row>
    <row r="22" spans="1:7" ht="25.5" customHeight="1" x14ac:dyDescent="0.2">
      <c r="A22" s="63">
        <v>10</v>
      </c>
      <c r="B22" s="81" t="s">
        <v>50</v>
      </c>
      <c r="C22" s="64" t="s">
        <v>47</v>
      </c>
      <c r="D22" s="41" t="s">
        <v>16</v>
      </c>
      <c r="E22" s="42">
        <v>525.94000000000005</v>
      </c>
      <c r="F22" s="70"/>
      <c r="G22" s="70"/>
    </row>
    <row r="23" spans="1:7" ht="25.5" customHeight="1" x14ac:dyDescent="0.2">
      <c r="A23" s="63">
        <v>11</v>
      </c>
      <c r="B23" s="81" t="s">
        <v>28</v>
      </c>
      <c r="C23" s="64" t="s">
        <v>43</v>
      </c>
      <c r="D23" s="41" t="s">
        <v>16</v>
      </c>
      <c r="E23" s="42">
        <v>75.5</v>
      </c>
      <c r="F23" s="70"/>
      <c r="G23" s="70"/>
    </row>
    <row r="24" spans="1:7" ht="36.75" customHeight="1" x14ac:dyDescent="0.2">
      <c r="A24" s="63">
        <v>12</v>
      </c>
      <c r="B24" s="81" t="s">
        <v>64</v>
      </c>
      <c r="C24" s="64" t="s">
        <v>65</v>
      </c>
      <c r="D24" s="41" t="s">
        <v>16</v>
      </c>
      <c r="E24" s="42">
        <v>10</v>
      </c>
      <c r="F24" s="70"/>
      <c r="G24" s="70"/>
    </row>
    <row r="25" spans="1:7" ht="13.5" customHeight="1" x14ac:dyDescent="0.2">
      <c r="A25" s="107"/>
      <c r="B25" s="108"/>
      <c r="C25" s="109" t="s">
        <v>34</v>
      </c>
      <c r="D25" s="108"/>
      <c r="E25" s="110"/>
      <c r="F25" s="111"/>
      <c r="G25" s="111"/>
    </row>
    <row r="26" spans="1:7" ht="25.5" customHeight="1" x14ac:dyDescent="0.2">
      <c r="A26" s="60">
        <v>13</v>
      </c>
      <c r="B26" s="31" t="s">
        <v>29</v>
      </c>
      <c r="C26" s="57" t="s">
        <v>103</v>
      </c>
      <c r="D26" s="32" t="s">
        <v>10</v>
      </c>
      <c r="E26" s="29">
        <v>1377.17</v>
      </c>
      <c r="F26" s="70"/>
      <c r="G26" s="70"/>
    </row>
    <row r="27" spans="1:7" ht="35.25" customHeight="1" x14ac:dyDescent="0.2">
      <c r="A27" s="63">
        <v>14</v>
      </c>
      <c r="B27" s="41" t="s">
        <v>61</v>
      </c>
      <c r="C27" s="64" t="s">
        <v>66</v>
      </c>
      <c r="D27" s="41" t="s">
        <v>10</v>
      </c>
      <c r="E27" s="42">
        <v>1377.17</v>
      </c>
      <c r="F27" s="34"/>
      <c r="G27" s="34"/>
    </row>
    <row r="28" spans="1:7" ht="37.5" customHeight="1" x14ac:dyDescent="0.2">
      <c r="A28" s="63">
        <v>15</v>
      </c>
      <c r="B28" s="41" t="s">
        <v>42</v>
      </c>
      <c r="C28" s="64" t="s">
        <v>68</v>
      </c>
      <c r="D28" s="41" t="s">
        <v>10</v>
      </c>
      <c r="E28" s="42">
        <v>1323.91</v>
      </c>
      <c r="F28" s="70"/>
      <c r="G28" s="70"/>
    </row>
    <row r="29" spans="1:7" ht="37.5" customHeight="1" x14ac:dyDescent="0.2">
      <c r="A29" s="63">
        <v>16</v>
      </c>
      <c r="B29" s="41" t="s">
        <v>42</v>
      </c>
      <c r="C29" s="64" t="s">
        <v>69</v>
      </c>
      <c r="D29" s="41" t="s">
        <v>10</v>
      </c>
      <c r="E29" s="42">
        <v>1323.91</v>
      </c>
      <c r="F29" s="70"/>
      <c r="G29" s="70"/>
    </row>
    <row r="30" spans="1:7" ht="13.5" customHeight="1" x14ac:dyDescent="0.2">
      <c r="A30" s="107"/>
      <c r="B30" s="112"/>
      <c r="C30" s="109" t="s">
        <v>51</v>
      </c>
      <c r="D30" s="108"/>
      <c r="E30" s="110"/>
      <c r="F30" s="111"/>
      <c r="G30" s="111">
        <f>E30*F30</f>
        <v>0</v>
      </c>
    </row>
    <row r="31" spans="1:7" ht="35.25" customHeight="1" x14ac:dyDescent="0.2">
      <c r="A31" s="62">
        <v>17</v>
      </c>
      <c r="B31" s="80" t="s">
        <v>62</v>
      </c>
      <c r="C31" s="83" t="s">
        <v>70</v>
      </c>
      <c r="D31" s="32" t="s">
        <v>10</v>
      </c>
      <c r="E31" s="29">
        <v>1323.91</v>
      </c>
      <c r="F31" s="70"/>
      <c r="G31" s="70"/>
    </row>
    <row r="32" spans="1:7" ht="45" customHeight="1" x14ac:dyDescent="0.2">
      <c r="A32" s="62">
        <v>18</v>
      </c>
      <c r="B32" s="80" t="s">
        <v>62</v>
      </c>
      <c r="C32" s="83" t="s">
        <v>71</v>
      </c>
      <c r="D32" s="32" t="s">
        <v>10</v>
      </c>
      <c r="E32" s="29">
        <v>53.26</v>
      </c>
      <c r="F32" s="70"/>
      <c r="G32" s="70"/>
    </row>
    <row r="33" spans="1:7" ht="13.5" customHeight="1" x14ac:dyDescent="0.2">
      <c r="A33" s="107"/>
      <c r="B33" s="112"/>
      <c r="C33" s="109" t="s">
        <v>53</v>
      </c>
      <c r="D33" s="108"/>
      <c r="E33" s="110"/>
      <c r="F33" s="124"/>
      <c r="G33" s="124">
        <f>E33*F33</f>
        <v>0</v>
      </c>
    </row>
    <row r="34" spans="1:7" ht="25.5" customHeight="1" x14ac:dyDescent="0.2">
      <c r="A34" s="61">
        <v>19</v>
      </c>
      <c r="B34" s="78" t="s">
        <v>54</v>
      </c>
      <c r="C34" s="58" t="s">
        <v>59</v>
      </c>
      <c r="D34" s="30" t="s">
        <v>27</v>
      </c>
      <c r="E34" s="28">
        <v>2</v>
      </c>
      <c r="F34" s="34"/>
      <c r="G34" s="34"/>
    </row>
    <row r="35" spans="1:7" ht="25.5" customHeight="1" x14ac:dyDescent="0.2">
      <c r="A35" s="62">
        <v>20</v>
      </c>
      <c r="B35" s="80" t="s">
        <v>54</v>
      </c>
      <c r="C35" s="59" t="s">
        <v>73</v>
      </c>
      <c r="D35" s="32" t="s">
        <v>27</v>
      </c>
      <c r="E35" s="29">
        <v>5</v>
      </c>
      <c r="F35" s="70"/>
      <c r="G35" s="70"/>
    </row>
    <row r="36" spans="1:7" ht="25.5" customHeight="1" x14ac:dyDescent="0.2">
      <c r="A36" s="60">
        <v>21</v>
      </c>
      <c r="B36" s="77" t="s">
        <v>54</v>
      </c>
      <c r="C36" s="87" t="s">
        <v>88</v>
      </c>
      <c r="D36" s="31" t="s">
        <v>27</v>
      </c>
      <c r="E36" s="11">
        <v>3</v>
      </c>
      <c r="F36" s="70"/>
      <c r="G36" s="70"/>
    </row>
    <row r="37" spans="1:7" ht="25.5" customHeight="1" x14ac:dyDescent="0.2">
      <c r="A37" s="62">
        <v>22</v>
      </c>
      <c r="B37" s="80" t="s">
        <v>54</v>
      </c>
      <c r="C37" s="59" t="s">
        <v>57</v>
      </c>
      <c r="D37" s="32" t="s">
        <v>27</v>
      </c>
      <c r="E37" s="29">
        <v>7</v>
      </c>
      <c r="F37" s="70"/>
      <c r="G37" s="70"/>
    </row>
    <row r="38" spans="1:7" ht="13.5" customHeight="1" x14ac:dyDescent="0.2">
      <c r="A38" s="107"/>
      <c r="B38" s="112"/>
      <c r="C38" s="109" t="s">
        <v>49</v>
      </c>
      <c r="D38" s="108"/>
      <c r="E38" s="110"/>
      <c r="F38" s="124"/>
      <c r="G38" s="124">
        <f>E38*F38</f>
        <v>0</v>
      </c>
    </row>
    <row r="39" spans="1:7" ht="36.75" customHeight="1" x14ac:dyDescent="0.2">
      <c r="A39" s="62">
        <v>23</v>
      </c>
      <c r="B39" s="80" t="s">
        <v>95</v>
      </c>
      <c r="C39" s="59" t="s">
        <v>96</v>
      </c>
      <c r="D39" s="32" t="s">
        <v>10</v>
      </c>
      <c r="E39" s="29">
        <v>450</v>
      </c>
      <c r="F39" s="70"/>
      <c r="G39" s="70"/>
    </row>
    <row r="40" spans="1:7" ht="26.25" customHeight="1" x14ac:dyDescent="0.2">
      <c r="A40" s="62">
        <v>24</v>
      </c>
      <c r="B40" s="80" t="s">
        <v>98</v>
      </c>
      <c r="C40" s="59" t="s">
        <v>105</v>
      </c>
      <c r="D40" s="32" t="s">
        <v>10</v>
      </c>
      <c r="E40" s="29">
        <v>32</v>
      </c>
      <c r="F40" s="70"/>
      <c r="G40" s="70"/>
    </row>
    <row r="41" spans="1:7" ht="26.25" customHeight="1" x14ac:dyDescent="0.2">
      <c r="A41" s="62">
        <v>25</v>
      </c>
      <c r="B41" s="80" t="s">
        <v>100</v>
      </c>
      <c r="C41" s="83" t="s">
        <v>101</v>
      </c>
      <c r="D41" s="32" t="s">
        <v>27</v>
      </c>
      <c r="E41" s="29">
        <v>3</v>
      </c>
      <c r="F41" s="70"/>
      <c r="G41" s="70"/>
    </row>
    <row r="42" spans="1:7" ht="20.25" customHeight="1" x14ac:dyDescent="0.2">
      <c r="A42" s="4"/>
      <c r="B42" s="4"/>
      <c r="C42" s="3"/>
      <c r="D42" s="4"/>
      <c r="E42" s="5"/>
      <c r="F42" s="37" t="s">
        <v>14</v>
      </c>
      <c r="G42" s="36"/>
    </row>
    <row r="43" spans="1:7" ht="18.75" thickBot="1" x14ac:dyDescent="0.3">
      <c r="E43" s="2"/>
      <c r="F43" s="8" t="s">
        <v>22</v>
      </c>
      <c r="G43" s="38"/>
    </row>
    <row r="44" spans="1:7" ht="18" x14ac:dyDescent="0.25">
      <c r="D44" s="9" t="s">
        <v>23</v>
      </c>
      <c r="E44" s="9"/>
      <c r="F44" s="9"/>
      <c r="G44" s="39"/>
    </row>
    <row r="45" spans="1:7" x14ac:dyDescent="0.2">
      <c r="B45" s="35" t="s">
        <v>19</v>
      </c>
    </row>
    <row r="46" spans="1:7" x14ac:dyDescent="0.2">
      <c r="C46" t="s">
        <v>18</v>
      </c>
    </row>
    <row r="47" spans="1:7" x14ac:dyDescent="0.2">
      <c r="E47" t="s">
        <v>20</v>
      </c>
    </row>
    <row r="48" spans="1:7" x14ac:dyDescent="0.2">
      <c r="F48" s="89" t="s">
        <v>21</v>
      </c>
    </row>
    <row r="49" spans="1:7" ht="15.75" x14ac:dyDescent="0.25">
      <c r="A49" s="18"/>
      <c r="B49" s="17"/>
      <c r="C49" s="17"/>
      <c r="D49" s="17"/>
      <c r="E49" s="17"/>
      <c r="F49" s="17"/>
      <c r="G49" s="17"/>
    </row>
    <row r="50" spans="1:7" x14ac:dyDescent="0.2">
      <c r="A50" s="19"/>
      <c r="B50" s="19"/>
      <c r="C50" s="19"/>
      <c r="D50" s="19"/>
      <c r="E50" s="19"/>
      <c r="F50" s="19"/>
      <c r="G50" s="19"/>
    </row>
    <row r="51" spans="1:7" x14ac:dyDescent="0.2">
      <c r="A51" s="19"/>
      <c r="B51" s="19"/>
      <c r="C51" s="19"/>
      <c r="D51" s="19"/>
      <c r="E51" s="19"/>
      <c r="F51" s="19"/>
      <c r="G51" s="19"/>
    </row>
    <row r="52" spans="1:7" x14ac:dyDescent="0.2">
      <c r="A52" s="7"/>
      <c r="B52" s="7"/>
      <c r="C52" s="7"/>
      <c r="D52" s="7"/>
      <c r="E52" s="20"/>
      <c r="F52" s="20"/>
      <c r="G52" s="20"/>
    </row>
    <row r="53" spans="1:7" x14ac:dyDescent="0.2">
      <c r="A53" s="7"/>
      <c r="B53" s="7"/>
      <c r="C53" s="7"/>
      <c r="D53" s="7"/>
      <c r="E53" s="7"/>
      <c r="F53" s="7"/>
      <c r="G53" s="7"/>
    </row>
    <row r="54" spans="1:7" x14ac:dyDescent="0.2">
      <c r="A54" s="7"/>
      <c r="B54" s="7"/>
      <c r="C54" s="7"/>
      <c r="D54" s="7"/>
      <c r="E54" s="20"/>
      <c r="F54" s="7"/>
      <c r="G54" s="7"/>
    </row>
    <row r="55" spans="1:7" x14ac:dyDescent="0.2">
      <c r="A55" s="125"/>
      <c r="B55" s="125"/>
      <c r="C55" s="125"/>
      <c r="D55" s="125"/>
      <c r="E55" s="125"/>
      <c r="F55" s="125"/>
      <c r="G55" s="125"/>
    </row>
    <row r="56" spans="1:7" x14ac:dyDescent="0.2">
      <c r="A56" s="6"/>
      <c r="B56" s="6"/>
      <c r="C56" s="21"/>
      <c r="D56" s="6"/>
      <c r="E56" s="11"/>
      <c r="F56" s="6"/>
      <c r="G56" s="22"/>
    </row>
    <row r="57" spans="1:7" x14ac:dyDescent="0.2">
      <c r="A57" s="6"/>
      <c r="B57" s="6"/>
      <c r="C57" s="10"/>
      <c r="D57" s="6"/>
      <c r="E57" s="11"/>
      <c r="F57" s="6"/>
      <c r="G57" s="22"/>
    </row>
    <row r="58" spans="1:7" x14ac:dyDescent="0.2">
      <c r="A58" s="6"/>
      <c r="B58" s="6"/>
      <c r="C58" s="10"/>
      <c r="D58" s="6"/>
      <c r="E58" s="11"/>
      <c r="F58" s="6"/>
      <c r="G58" s="22"/>
    </row>
    <row r="59" spans="1:7" x14ac:dyDescent="0.2">
      <c r="A59" s="6"/>
      <c r="B59" s="6"/>
      <c r="C59" s="10"/>
      <c r="D59" s="6"/>
      <c r="E59" s="11"/>
      <c r="F59" s="6"/>
      <c r="G59" s="22"/>
    </row>
    <row r="60" spans="1:7" x14ac:dyDescent="0.2">
      <c r="A60" s="6"/>
      <c r="B60" s="6"/>
      <c r="C60" s="10"/>
      <c r="D60" s="6"/>
      <c r="E60" s="11"/>
      <c r="F60" s="6"/>
      <c r="G60" s="22"/>
    </row>
    <row r="61" spans="1:7" x14ac:dyDescent="0.2">
      <c r="A61" s="6"/>
      <c r="B61" s="6"/>
      <c r="C61" s="10"/>
      <c r="D61" s="6"/>
      <c r="E61" s="11"/>
      <c r="F61" s="6"/>
      <c r="G61" s="22"/>
    </row>
    <row r="62" spans="1:7" x14ac:dyDescent="0.2">
      <c r="A62" s="6"/>
      <c r="B62" s="23"/>
      <c r="C62" s="10"/>
      <c r="D62" s="6"/>
      <c r="E62" s="11"/>
      <c r="F62" s="6"/>
      <c r="G62" s="22"/>
    </row>
    <row r="63" spans="1:7" x14ac:dyDescent="0.2">
      <c r="A63" s="6"/>
      <c r="B63" s="6"/>
      <c r="C63" s="21"/>
      <c r="D63" s="6"/>
      <c r="E63" s="11"/>
      <c r="F63" s="6"/>
      <c r="G63" s="22"/>
    </row>
    <row r="64" spans="1:7" x14ac:dyDescent="0.2">
      <c r="A64" s="6"/>
      <c r="B64" s="6"/>
      <c r="C64" s="10"/>
      <c r="D64" s="6"/>
      <c r="E64" s="11"/>
      <c r="F64" s="6"/>
      <c r="G64" s="22"/>
    </row>
    <row r="65" spans="1:7" x14ac:dyDescent="0.2">
      <c r="A65" s="6"/>
      <c r="B65" s="6"/>
      <c r="C65" s="10"/>
      <c r="D65" s="6"/>
      <c r="E65" s="11"/>
      <c r="F65" s="6"/>
      <c r="G65" s="22"/>
    </row>
    <row r="66" spans="1:7" x14ac:dyDescent="0.2">
      <c r="A66" s="6"/>
      <c r="B66" s="6"/>
      <c r="C66" s="10"/>
      <c r="D66" s="6"/>
      <c r="E66" s="11"/>
      <c r="F66" s="6"/>
      <c r="G66" s="22"/>
    </row>
    <row r="67" spans="1:7" x14ac:dyDescent="0.2">
      <c r="A67" s="6"/>
      <c r="B67" s="6"/>
      <c r="C67" s="10"/>
      <c r="D67" s="6"/>
      <c r="E67" s="11"/>
      <c r="F67" s="6"/>
      <c r="G67" s="22"/>
    </row>
    <row r="68" spans="1:7" x14ac:dyDescent="0.2">
      <c r="A68" s="6"/>
      <c r="B68" s="6"/>
      <c r="C68" s="10"/>
      <c r="D68" s="6"/>
      <c r="E68" s="11"/>
      <c r="F68" s="6"/>
      <c r="G68" s="22"/>
    </row>
    <row r="69" spans="1:7" x14ac:dyDescent="0.2">
      <c r="A69" s="6"/>
      <c r="B69" s="6"/>
      <c r="C69" s="10"/>
      <c r="D69" s="6"/>
      <c r="E69" s="11"/>
      <c r="F69" s="6"/>
      <c r="G69" s="22"/>
    </row>
    <row r="70" spans="1:7" x14ac:dyDescent="0.2">
      <c r="A70" s="6"/>
      <c r="B70" s="6"/>
      <c r="C70" s="10"/>
      <c r="D70" s="6"/>
      <c r="E70" s="11"/>
      <c r="F70" s="6"/>
      <c r="G70" s="22"/>
    </row>
    <row r="71" spans="1:7" x14ac:dyDescent="0.2">
      <c r="A71" s="6"/>
      <c r="B71" s="6"/>
      <c r="C71" s="10"/>
      <c r="D71" s="6"/>
      <c r="E71" s="11"/>
      <c r="F71" s="6"/>
      <c r="G71" s="22"/>
    </row>
    <row r="72" spans="1:7" x14ac:dyDescent="0.2">
      <c r="A72" s="6"/>
      <c r="B72" s="24"/>
      <c r="C72" s="10"/>
      <c r="D72" s="6"/>
      <c r="E72" s="11"/>
      <c r="F72" s="6"/>
      <c r="G72" s="22"/>
    </row>
    <row r="73" spans="1:7" x14ac:dyDescent="0.2">
      <c r="A73" s="6"/>
      <c r="B73" s="6"/>
      <c r="C73" s="10"/>
      <c r="D73" s="6"/>
      <c r="E73" s="11"/>
      <c r="F73" s="6"/>
      <c r="G73" s="22"/>
    </row>
    <row r="74" spans="1:7" x14ac:dyDescent="0.2">
      <c r="A74" s="6"/>
      <c r="B74" s="6"/>
      <c r="C74" s="10"/>
      <c r="D74" s="6"/>
      <c r="E74" s="11"/>
      <c r="F74" s="6"/>
      <c r="G74" s="22"/>
    </row>
    <row r="75" spans="1:7" x14ac:dyDescent="0.2">
      <c r="A75" s="6"/>
      <c r="B75" s="6"/>
      <c r="C75" s="7"/>
      <c r="D75" s="6"/>
      <c r="E75" s="11"/>
      <c r="F75" s="6"/>
      <c r="G75" s="22"/>
    </row>
    <row r="76" spans="1:7" x14ac:dyDescent="0.2">
      <c r="A76" s="6"/>
      <c r="B76" s="6"/>
      <c r="C76" s="10"/>
      <c r="D76" s="6"/>
      <c r="E76" s="11"/>
      <c r="F76" s="6"/>
      <c r="G76" s="22"/>
    </row>
    <row r="77" spans="1:7" x14ac:dyDescent="0.2">
      <c r="A77" s="6"/>
      <c r="B77" s="6"/>
      <c r="C77" s="10"/>
      <c r="D77" s="6"/>
      <c r="E77" s="11"/>
      <c r="F77" s="6"/>
      <c r="G77" s="22"/>
    </row>
    <row r="78" spans="1:7" x14ac:dyDescent="0.2">
      <c r="A78" s="6"/>
      <c r="B78" s="6"/>
      <c r="C78" s="10"/>
      <c r="D78" s="6"/>
      <c r="E78" s="11"/>
      <c r="F78" s="6"/>
      <c r="G78" s="22"/>
    </row>
    <row r="79" spans="1:7" x14ac:dyDescent="0.2">
      <c r="A79" s="6"/>
      <c r="B79" s="6"/>
      <c r="C79" s="10"/>
      <c r="D79" s="6"/>
      <c r="E79" s="11"/>
      <c r="F79" s="6"/>
      <c r="G79" s="22"/>
    </row>
    <row r="80" spans="1:7" x14ac:dyDescent="0.2">
      <c r="A80" s="6"/>
      <c r="B80" s="6"/>
      <c r="C80" s="10"/>
      <c r="D80" s="6"/>
      <c r="E80" s="11"/>
      <c r="F80" s="6"/>
      <c r="G80" s="22"/>
    </row>
    <row r="81" spans="1:7" x14ac:dyDescent="0.2">
      <c r="A81" s="6"/>
      <c r="B81" s="6"/>
      <c r="C81" s="10"/>
      <c r="D81" s="6"/>
      <c r="E81" s="11"/>
      <c r="F81" s="6"/>
      <c r="G81" s="22"/>
    </row>
    <row r="82" spans="1:7" x14ac:dyDescent="0.2">
      <c r="A82" s="6"/>
      <c r="B82" s="6"/>
      <c r="C82" s="10"/>
      <c r="D82" s="6"/>
      <c r="E82" s="11"/>
      <c r="F82" s="6"/>
      <c r="G82" s="22"/>
    </row>
    <row r="83" spans="1:7" x14ac:dyDescent="0.2">
      <c r="A83" s="6"/>
      <c r="B83" s="6"/>
      <c r="C83" s="10"/>
      <c r="D83" s="6"/>
      <c r="E83" s="11"/>
      <c r="F83" s="6"/>
      <c r="G83" s="22"/>
    </row>
    <row r="84" spans="1:7" x14ac:dyDescent="0.2">
      <c r="A84" s="6"/>
      <c r="B84" s="6"/>
      <c r="C84" s="10"/>
      <c r="D84" s="6"/>
      <c r="E84" s="11"/>
      <c r="F84" s="14"/>
      <c r="G84" s="15"/>
    </row>
    <row r="85" spans="1:7" x14ac:dyDescent="0.2">
      <c r="A85" s="1"/>
      <c r="B85" s="1"/>
      <c r="C85" s="1"/>
      <c r="D85" s="1"/>
      <c r="E85" s="1"/>
      <c r="F85" s="10"/>
      <c r="G85" s="16"/>
    </row>
    <row r="86" spans="1:7" x14ac:dyDescent="0.2">
      <c r="A86" s="1"/>
      <c r="B86" s="1"/>
      <c r="C86" s="1"/>
      <c r="D86" s="1"/>
      <c r="E86" s="12"/>
      <c r="F86" s="12"/>
      <c r="G86" s="13"/>
    </row>
    <row r="87" spans="1:7" x14ac:dyDescent="0.2">
      <c r="A87" s="1"/>
      <c r="B87" s="1"/>
      <c r="C87" s="1"/>
      <c r="D87" s="1"/>
      <c r="E87" s="1"/>
      <c r="F87" s="1"/>
      <c r="G87" s="1"/>
    </row>
    <row r="88" spans="1:7" x14ac:dyDescent="0.2">
      <c r="A88" s="1"/>
      <c r="B88" s="10"/>
      <c r="C88" s="1"/>
      <c r="D88" s="1"/>
      <c r="E88" s="1"/>
      <c r="F88" s="1"/>
      <c r="G88" s="1"/>
    </row>
    <row r="89" spans="1:7" x14ac:dyDescent="0.2">
      <c r="A89" s="1"/>
      <c r="B89" s="1"/>
      <c r="C89" s="1"/>
      <c r="D89" s="1"/>
      <c r="E89" s="1"/>
      <c r="F89" s="1"/>
      <c r="G89" s="1"/>
    </row>
    <row r="90" spans="1:7" x14ac:dyDescent="0.2">
      <c r="A90" s="1"/>
      <c r="B90" s="1"/>
      <c r="C90" s="1"/>
      <c r="D90" s="1"/>
      <c r="E90" s="1"/>
      <c r="F90" s="1"/>
      <c r="G90" s="1"/>
    </row>
    <row r="91" spans="1:7" x14ac:dyDescent="0.2">
      <c r="A91" s="1"/>
      <c r="B91" s="1"/>
      <c r="C91" s="1"/>
      <c r="D91" s="1"/>
      <c r="E91" s="1"/>
      <c r="F91" s="1"/>
      <c r="G91" s="1"/>
    </row>
    <row r="92" spans="1:7" x14ac:dyDescent="0.2">
      <c r="A92" s="1"/>
      <c r="B92" s="1"/>
      <c r="C92" s="1"/>
      <c r="D92" s="1"/>
      <c r="E92" s="1"/>
      <c r="F92" s="1"/>
      <c r="G92" s="1"/>
    </row>
    <row r="93" spans="1:7" x14ac:dyDescent="0.2">
      <c r="A93" s="1"/>
      <c r="B93" s="1"/>
      <c r="C93" s="1"/>
      <c r="D93" s="1"/>
      <c r="E93" s="1"/>
      <c r="F93" s="1"/>
      <c r="G93" s="1"/>
    </row>
    <row r="94" spans="1:7" x14ac:dyDescent="0.2">
      <c r="A94" s="1"/>
      <c r="B94" s="1"/>
      <c r="C94" s="1"/>
      <c r="D94" s="1"/>
      <c r="E94" s="1"/>
      <c r="F94" s="1"/>
      <c r="G94" s="1"/>
    </row>
    <row r="95" spans="1:7" x14ac:dyDescent="0.2">
      <c r="A95" s="1"/>
      <c r="B95" s="1"/>
      <c r="C95" s="1"/>
      <c r="D95" s="1"/>
      <c r="E95" s="1"/>
      <c r="F95" s="1"/>
      <c r="G95" s="1"/>
    </row>
  </sheetData>
  <mergeCells count="4">
    <mergeCell ref="A55:G55"/>
    <mergeCell ref="A1:G1"/>
    <mergeCell ref="C9:G9"/>
    <mergeCell ref="A4:G4"/>
  </mergeCells>
  <phoneticPr fontId="0" type="noConversion"/>
  <pageMargins left="0.47244094488188981" right="0.27559055118110237" top="0.59055118110236227" bottom="0.59055118110236227" header="0.51181102362204722" footer="0.51181102362204722"/>
  <pageSetup paperSize="9" orientation="portrait" horizontalDpi="4294967293" r:id="rId1"/>
  <headerFooter alignWithMargins="0"/>
  <rowBreaks count="1" manualBreakCount="1">
    <brk id="3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przedmiar</vt:lpstr>
      <vt:lpstr>ofertowy</vt:lpstr>
      <vt:lpstr>Arkusz1</vt:lpstr>
      <vt:lpstr>ofertowy!Obszar_wydruku</vt:lpstr>
      <vt:lpstr>przedmiar!Obszar_wydruku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 Tomasz</dc:creator>
  <cp:lastModifiedBy>Marian Ruszkowski</cp:lastModifiedBy>
  <cp:lastPrinted>2017-04-20T05:37:38Z</cp:lastPrinted>
  <dcterms:created xsi:type="dcterms:W3CDTF">1998-03-22T04:17:14Z</dcterms:created>
  <dcterms:modified xsi:type="dcterms:W3CDTF">2017-04-20T07:03:24Z</dcterms:modified>
</cp:coreProperties>
</file>