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cuments\przetargi\siwz nasze\warmińsko-mazurskie\purda\finalna\"/>
    </mc:Choice>
  </mc:AlternateContent>
  <xr:revisionPtr revIDLastSave="0" documentId="13_ncr:1_{2B96CAB1-4391-4177-8957-9401B0A8B7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25" i="1" l="1"/>
  <c r="E24" i="1"/>
  <c r="E23" i="1"/>
  <c r="E26" i="1"/>
  <c r="E22" i="1"/>
  <c r="E21" i="1"/>
  <c r="E20" i="1"/>
  <c r="E19" i="1"/>
  <c r="E18" i="1"/>
  <c r="D27" i="1" l="1"/>
  <c r="E17" i="1" l="1"/>
  <c r="E16" i="1"/>
  <c r="E15" i="1"/>
  <c r="R7" i="1"/>
  <c r="P7" i="1"/>
  <c r="N7" i="1"/>
  <c r="L7" i="1"/>
  <c r="J7" i="1"/>
  <c r="G7" i="1"/>
  <c r="E27" i="1" l="1"/>
  <c r="I7" i="1"/>
  <c r="I11" i="1" s="1"/>
  <c r="M7" i="1"/>
  <c r="M11" i="1" s="1"/>
  <c r="O7" i="1"/>
  <c r="O11" i="1" s="1"/>
  <c r="K7" i="1"/>
  <c r="K11" i="1" s="1"/>
  <c r="Q7" i="1"/>
  <c r="Q11" i="1" s="1"/>
  <c r="K26" i="1" l="1"/>
  <c r="K23" i="1"/>
  <c r="K25" i="1"/>
  <c r="K24" i="1"/>
  <c r="O16" i="1"/>
  <c r="O26" i="1"/>
  <c r="O24" i="1"/>
  <c r="O25" i="1"/>
  <c r="O23" i="1"/>
  <c r="Q26" i="1"/>
  <c r="Q23" i="1"/>
  <c r="Q25" i="1"/>
  <c r="Q24" i="1"/>
  <c r="M26" i="1"/>
  <c r="M23" i="1"/>
  <c r="M25" i="1"/>
  <c r="M24" i="1"/>
  <c r="I26" i="1"/>
  <c r="I23" i="1"/>
  <c r="I25" i="1"/>
  <c r="I24" i="1"/>
  <c r="Q9" i="1"/>
  <c r="K9" i="1"/>
  <c r="M9" i="1"/>
  <c r="O9" i="1"/>
  <c r="I9" i="1"/>
  <c r="M20" i="1" l="1"/>
  <c r="M19" i="1"/>
  <c r="M18" i="1"/>
  <c r="M17" i="1"/>
  <c r="M15" i="1"/>
  <c r="M16" i="1"/>
  <c r="M22" i="1"/>
  <c r="M21" i="1"/>
  <c r="Q22" i="1"/>
  <c r="Q21" i="1"/>
  <c r="Q17" i="1"/>
  <c r="Q20" i="1"/>
  <c r="Q19" i="1"/>
  <c r="Q18" i="1"/>
  <c r="Q16" i="1"/>
  <c r="Q15" i="1"/>
  <c r="S25" i="1"/>
  <c r="K21" i="1"/>
  <c r="K20" i="1"/>
  <c r="K19" i="1"/>
  <c r="K18" i="1"/>
  <c r="K17" i="1"/>
  <c r="K22" i="1"/>
  <c r="K15" i="1"/>
  <c r="K16" i="1"/>
  <c r="S24" i="1"/>
  <c r="S23" i="1"/>
  <c r="I21" i="1"/>
  <c r="I20" i="1"/>
  <c r="I19" i="1"/>
  <c r="I18" i="1"/>
  <c r="S18" i="1" s="1"/>
  <c r="I22" i="1"/>
  <c r="S22" i="1" s="1"/>
  <c r="I17" i="1"/>
  <c r="I15" i="1"/>
  <c r="I16" i="1"/>
  <c r="O18" i="1"/>
  <c r="O22" i="1"/>
  <c r="O15" i="1"/>
  <c r="O21" i="1"/>
  <c r="O19" i="1"/>
  <c r="S19" i="1" s="1"/>
  <c r="O20" i="1"/>
  <c r="O17" i="1"/>
  <c r="S26" i="1"/>
  <c r="Q27" i="1" l="1"/>
  <c r="K27" i="1"/>
  <c r="S20" i="1"/>
  <c r="S17" i="1"/>
  <c r="S16" i="1"/>
  <c r="M27" i="1"/>
  <c r="S21" i="1"/>
  <c r="S15" i="1"/>
  <c r="I27" i="1"/>
  <c r="O27" i="1"/>
  <c r="S27" i="1" l="1"/>
  <c r="L31" i="1" s="1"/>
  <c r="L33" i="1" s="1"/>
</calcChain>
</file>

<file path=xl/sharedStrings.xml><?xml version="1.0" encoding="utf-8"?>
<sst xmlns="http://schemas.openxmlformats.org/spreadsheetml/2006/main" count="42" uniqueCount="27">
  <si>
    <t>do 18.00</t>
  </si>
  <si>
    <t>18.00-22.00</t>
  </si>
  <si>
    <t>22.00-0.00</t>
  </si>
  <si>
    <t>0.00-5.00</t>
  </si>
  <si>
    <t>od 5.00</t>
  </si>
  <si>
    <t>godziny</t>
  </si>
  <si>
    <t>minuty</t>
  </si>
  <si>
    <t>Sumy razem</t>
  </si>
  <si>
    <t>Udział %</t>
  </si>
  <si>
    <t>Redukcja do:</t>
  </si>
  <si>
    <t>Czasy</t>
  </si>
  <si>
    <t>Ilość</t>
  </si>
  <si>
    <t>Oprawa (W)</t>
  </si>
  <si>
    <t>Moc łączna (W)</t>
  </si>
  <si>
    <t>Wartości zużycia energii po redukcji</t>
  </si>
  <si>
    <t>Drogi gminne i powiatowe</t>
  </si>
  <si>
    <t>kWh</t>
  </si>
  <si>
    <t>Sumy kWh</t>
  </si>
  <si>
    <t>Wartość dotychczasowego zużycia energii elektrycznej (kWh):</t>
  </si>
  <si>
    <t>Wartość wyliczonego przyszłego zużycia energii elektrycznej (kWh):</t>
  </si>
  <si>
    <t>Redukcja zużycia energii elektrycznej (%)</t>
  </si>
  <si>
    <t>Razem</t>
  </si>
  <si>
    <t>Lp.</t>
  </si>
  <si>
    <t>Drogi wojewódzkie i krajowe</t>
  </si>
  <si>
    <t xml:space="preserve">Czas świecenia </t>
  </si>
  <si>
    <t>W zaznaczone pola należy wpisać proponowany zakres redukcji natężenia, zgodny z wymogami SWZ</t>
  </si>
  <si>
    <t>ZAŁĄCZNIK NR 5 DO SWZ - WYLICZENIE REDUKCJI ZUŻYCIA ENERGII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</si>
</sst>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%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0" fillId="0" borderId="4" xfId="0" applyBorder="1"/>
    <xf numFmtId="0" fontId="0" fillId="2" borderId="4" xfId="0" applyFill="1" applyBorder="1"/>
    <xf numFmtId="9" fontId="0" fillId="2" borderId="0" xfId="0" applyNumberFormat="1" applyFill="1"/>
    <xf numFmtId="9" fontId="0" fillId="0" borderId="0" xfId="0" applyNumberFormat="1"/>
    <xf numFmtId="4" fontId="0" fillId="0" borderId="4" xfId="0" applyNumberFormat="1" applyBorder="1"/>
    <xf numFmtId="0" fontId="4" fillId="0" borderId="1" xfId="0" applyFont="1" applyBorder="1"/>
    <xf numFmtId="0" fontId="4" fillId="0" borderId="2" xfId="0" applyFont="1" applyBorder="1"/>
    <xf numFmtId="0" fontId="4" fillId="2" borderId="2" xfId="0" applyFont="1" applyFill="1" applyBorder="1"/>
    <xf numFmtId="0" fontId="4" fillId="0" borderId="3" xfId="0" applyFont="1" applyBorder="1"/>
    <xf numFmtId="0" fontId="5" fillId="0" borderId="4" xfId="0" applyFont="1" applyBorder="1"/>
    <xf numFmtId="3" fontId="5" fillId="2" borderId="4" xfId="0" applyNumberFormat="1" applyFont="1" applyFill="1" applyBorder="1"/>
    <xf numFmtId="0" fontId="6" fillId="2" borderId="4" xfId="0" applyFont="1" applyFill="1" applyBorder="1"/>
    <xf numFmtId="0" fontId="6" fillId="0" borderId="4" xfId="0" applyFont="1" applyBorder="1"/>
    <xf numFmtId="0" fontId="5" fillId="0" borderId="0" xfId="0" applyFont="1"/>
    <xf numFmtId="0" fontId="4" fillId="0" borderId="0" xfId="0" applyFont="1"/>
    <xf numFmtId="4" fontId="6" fillId="0" borderId="4" xfId="0" applyNumberFormat="1" applyFont="1" applyBorder="1"/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/>
    </xf>
    <xf numFmtId="0" fontId="8" fillId="0" borderId="0" xfId="0" applyFont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2" borderId="9" xfId="1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/>
    <xf numFmtId="4" fontId="0" fillId="0" borderId="9" xfId="0" applyNumberFormat="1" applyBorder="1"/>
    <xf numFmtId="4" fontId="5" fillId="0" borderId="10" xfId="0" applyNumberFormat="1" applyFont="1" applyBorder="1"/>
    <xf numFmtId="4" fontId="5" fillId="0" borderId="11" xfId="0" applyNumberFormat="1" applyFont="1" applyBorder="1"/>
    <xf numFmtId="0" fontId="0" fillId="2" borderId="12" xfId="1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2" xfId="0" applyBorder="1"/>
    <xf numFmtId="4" fontId="0" fillId="0" borderId="12" xfId="0" applyNumberFormat="1" applyBorder="1"/>
    <xf numFmtId="4" fontId="5" fillId="0" borderId="13" xfId="0" applyNumberFormat="1" applyFont="1" applyBorder="1"/>
    <xf numFmtId="0" fontId="0" fillId="0" borderId="9" xfId="0" applyBorder="1" applyAlignment="1">
      <alignment horizontal="center" vertical="center"/>
    </xf>
    <xf numFmtId="0" fontId="0" fillId="0" borderId="2" xfId="0" applyBorder="1"/>
    <xf numFmtId="4" fontId="0" fillId="0" borderId="2" xfId="0" applyNumberFormat="1" applyBorder="1"/>
    <xf numFmtId="0" fontId="0" fillId="2" borderId="17" xfId="1" applyNumberFormat="1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7" xfId="0" applyBorder="1"/>
    <xf numFmtId="4" fontId="0" fillId="0" borderId="17" xfId="0" applyNumberFormat="1" applyBorder="1"/>
    <xf numFmtId="0" fontId="0" fillId="0" borderId="1" xfId="0" applyBorder="1"/>
    <xf numFmtId="4" fontId="4" fillId="0" borderId="3" xfId="0" applyNumberFormat="1" applyFont="1" applyBorder="1"/>
    <xf numFmtId="0" fontId="1" fillId="0" borderId="18" xfId="0" applyFont="1" applyBorder="1"/>
    <xf numFmtId="0" fontId="1" fillId="0" borderId="17" xfId="0" applyFont="1" applyBorder="1"/>
    <xf numFmtId="4" fontId="1" fillId="0" borderId="17" xfId="0" applyNumberFormat="1" applyFont="1" applyBorder="1"/>
    <xf numFmtId="4" fontId="3" fillId="0" borderId="17" xfId="0" applyNumberFormat="1" applyFont="1" applyBorder="1"/>
    <xf numFmtId="4" fontId="2" fillId="6" borderId="19" xfId="0" applyNumberFormat="1" applyFont="1" applyFill="1" applyBorder="1"/>
    <xf numFmtId="9" fontId="0" fillId="9" borderId="0" xfId="0" applyNumberFormat="1" applyFill="1"/>
    <xf numFmtId="0" fontId="0" fillId="9" borderId="0" xfId="0" applyFill="1"/>
    <xf numFmtId="4" fontId="0" fillId="0" borderId="20" xfId="0" applyNumberFormat="1" applyBorder="1"/>
    <xf numFmtId="0" fontId="0" fillId="0" borderId="21" xfId="0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" fontId="5" fillId="8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" fontId="5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5"/>
  <sheetViews>
    <sheetView tabSelected="1" topLeftCell="A4" workbookViewId="0">
      <selection activeCell="I10" sqref="I10"/>
    </sheetView>
  </sheetViews>
  <sheetFormatPr defaultRowHeight="14.4" x14ac:dyDescent="0.3"/>
  <cols>
    <col min="1" max="1" width="2.88671875" customWidth="1"/>
    <col min="2" max="2" width="3.6640625" customWidth="1"/>
    <col min="3" max="3" width="10.77734375" bestFit="1" customWidth="1"/>
    <col min="4" max="4" width="7.44140625" customWidth="1"/>
    <col min="5" max="5" width="13.5546875" customWidth="1"/>
    <col min="6" max="6" width="13.21875" customWidth="1"/>
    <col min="7" max="7" width="10.21875" customWidth="1"/>
    <col min="8" max="8" width="9.21875" customWidth="1"/>
    <col min="10" max="10" width="7.21875" bestFit="1" customWidth="1"/>
    <col min="11" max="11" width="13.33203125" bestFit="1" customWidth="1"/>
    <col min="12" max="12" width="7.21875" bestFit="1" customWidth="1"/>
    <col min="13" max="13" width="13.33203125" bestFit="1" customWidth="1"/>
    <col min="14" max="14" width="7.21875" bestFit="1" customWidth="1"/>
    <col min="15" max="15" width="13.33203125" bestFit="1" customWidth="1"/>
    <col min="16" max="16" width="8.44140625" bestFit="1" customWidth="1"/>
    <col min="17" max="17" width="13.33203125" bestFit="1" customWidth="1"/>
    <col min="18" max="18" width="7.21875" bestFit="1" customWidth="1"/>
    <col min="19" max="19" width="14.21875" bestFit="1" customWidth="1"/>
  </cols>
  <sheetData>
    <row r="1" spans="2:19" ht="13.2" customHeight="1" x14ac:dyDescent="0.3">
      <c r="B1" s="61" t="s">
        <v>26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2:19" ht="13.2" customHeight="1" x14ac:dyDescent="0.3"/>
    <row r="3" spans="2:19" x14ac:dyDescent="0.3">
      <c r="F3" s="65" t="s">
        <v>10</v>
      </c>
      <c r="G3" s="73" t="s">
        <v>24</v>
      </c>
      <c r="H3" s="73"/>
      <c r="I3" s="65" t="s">
        <v>0</v>
      </c>
      <c r="J3" s="65"/>
      <c r="K3" s="65" t="s">
        <v>1</v>
      </c>
      <c r="L3" s="65"/>
      <c r="M3" s="65" t="s">
        <v>2</v>
      </c>
      <c r="N3" s="65"/>
      <c r="O3" s="65" t="s">
        <v>3</v>
      </c>
      <c r="P3" s="65"/>
      <c r="Q3" s="65" t="s">
        <v>4</v>
      </c>
      <c r="R3" s="65"/>
    </row>
    <row r="4" spans="2:19" x14ac:dyDescent="0.3">
      <c r="F4" s="65"/>
      <c r="G4" s="2" t="s">
        <v>5</v>
      </c>
      <c r="H4" s="2" t="s">
        <v>6</v>
      </c>
      <c r="I4" s="2" t="s">
        <v>5</v>
      </c>
      <c r="J4" s="2" t="s">
        <v>6</v>
      </c>
      <c r="K4" s="2" t="s">
        <v>5</v>
      </c>
      <c r="L4" s="2" t="s">
        <v>6</v>
      </c>
      <c r="M4" s="2" t="s">
        <v>5</v>
      </c>
      <c r="N4" s="2" t="s">
        <v>6</v>
      </c>
      <c r="O4" s="2" t="s">
        <v>5</v>
      </c>
      <c r="P4" s="2" t="s">
        <v>6</v>
      </c>
      <c r="Q4" s="2" t="s">
        <v>5</v>
      </c>
      <c r="R4" s="2" t="s">
        <v>6</v>
      </c>
    </row>
    <row r="5" spans="2:19" ht="9.75" customHeight="1" thickBot="1" x14ac:dyDescent="0.35"/>
    <row r="6" spans="2:19" ht="15.6" x14ac:dyDescent="0.3">
      <c r="F6" s="7" t="s">
        <v>7</v>
      </c>
      <c r="G6" s="8">
        <v>4024</v>
      </c>
      <c r="H6" s="9">
        <v>241440</v>
      </c>
      <c r="I6" s="9">
        <v>216</v>
      </c>
      <c r="J6" s="9">
        <v>58</v>
      </c>
      <c r="K6" s="9">
        <v>919</v>
      </c>
      <c r="L6" s="9">
        <v>19</v>
      </c>
      <c r="M6" s="9">
        <v>730</v>
      </c>
      <c r="N6" s="8">
        <v>0</v>
      </c>
      <c r="O6" s="8">
        <v>1751</v>
      </c>
      <c r="P6" s="8">
        <v>30</v>
      </c>
      <c r="Q6" s="8">
        <v>406</v>
      </c>
      <c r="R6" s="10">
        <v>13</v>
      </c>
    </row>
    <row r="7" spans="2:19" ht="15.6" x14ac:dyDescent="0.3">
      <c r="F7" s="11" t="s">
        <v>8</v>
      </c>
      <c r="G7" s="17">
        <f>H7/H7*100</f>
        <v>100</v>
      </c>
      <c r="H7" s="12">
        <f>H6</f>
        <v>241440</v>
      </c>
      <c r="I7" s="13">
        <f>J7/H7</f>
        <v>5.3918157720344598E-2</v>
      </c>
      <c r="J7" s="12">
        <f>(I6*60)+J6</f>
        <v>13018</v>
      </c>
      <c r="K7" s="13">
        <f>L7/H7</f>
        <v>0.22845841616964876</v>
      </c>
      <c r="L7" s="12">
        <f>(K6*60)+L6</f>
        <v>55159</v>
      </c>
      <c r="M7" s="13">
        <f>N7/H7</f>
        <v>0.18141153081510936</v>
      </c>
      <c r="N7" s="12">
        <f>(M6*60)+N6</f>
        <v>43800</v>
      </c>
      <c r="O7" s="14">
        <f>P7/H7</f>
        <v>0.43526341948310138</v>
      </c>
      <c r="P7" s="12">
        <f>(O6*60)+P6</f>
        <v>105090</v>
      </c>
      <c r="Q7" s="14">
        <f>R7/H7</f>
        <v>0.10094847581179589</v>
      </c>
      <c r="R7" s="12">
        <f>(Q6*60)+R6</f>
        <v>24373</v>
      </c>
    </row>
    <row r="8" spans="2:19" x14ac:dyDescent="0.3">
      <c r="H8" s="1"/>
      <c r="I8" s="1"/>
      <c r="J8" s="1"/>
      <c r="K8" s="1"/>
      <c r="L8" s="1"/>
      <c r="M8" s="1"/>
    </row>
    <row r="9" spans="2:19" x14ac:dyDescent="0.3">
      <c r="C9" s="69" t="s">
        <v>15</v>
      </c>
      <c r="D9" s="69"/>
      <c r="E9" s="70"/>
      <c r="F9" s="2" t="s">
        <v>9</v>
      </c>
      <c r="G9" s="2"/>
      <c r="H9" s="3"/>
      <c r="I9" s="3">
        <f>I7*I10</f>
        <v>0</v>
      </c>
      <c r="J9" s="3"/>
      <c r="K9" s="3">
        <f>K7*K10</f>
        <v>0.22845841616964876</v>
      </c>
      <c r="L9" s="3"/>
      <c r="M9" s="3">
        <f>M7*M10</f>
        <v>0</v>
      </c>
      <c r="N9" s="2"/>
      <c r="O9" s="2">
        <f>O7*O10</f>
        <v>0</v>
      </c>
      <c r="P9" s="2"/>
      <c r="Q9" s="2">
        <f>Q7*Q10</f>
        <v>0</v>
      </c>
      <c r="R9" s="2"/>
    </row>
    <row r="10" spans="2:19" x14ac:dyDescent="0.3">
      <c r="H10" s="1"/>
      <c r="I10" s="57"/>
      <c r="J10" s="1"/>
      <c r="K10" s="4">
        <v>1</v>
      </c>
      <c r="L10" s="1"/>
      <c r="M10" s="57"/>
      <c r="O10" s="57"/>
      <c r="Q10" s="57"/>
    </row>
    <row r="11" spans="2:19" x14ac:dyDescent="0.3">
      <c r="C11" s="71" t="s">
        <v>23</v>
      </c>
      <c r="D11" s="71"/>
      <c r="E11" s="71"/>
      <c r="F11" s="2" t="s">
        <v>9</v>
      </c>
      <c r="G11" s="2"/>
      <c r="H11" s="3"/>
      <c r="I11" s="3">
        <f>I7*I12</f>
        <v>0</v>
      </c>
      <c r="J11" s="3"/>
      <c r="K11" s="3">
        <f>K7*K12</f>
        <v>0.22845841616964876</v>
      </c>
      <c r="L11" s="3"/>
      <c r="M11" s="3">
        <f>M7*M12</f>
        <v>0</v>
      </c>
      <c r="N11" s="2"/>
      <c r="O11" s="3">
        <f>O7*O12</f>
        <v>0</v>
      </c>
      <c r="P11" s="2"/>
      <c r="Q11" s="3">
        <f>Q7*Q12</f>
        <v>0</v>
      </c>
      <c r="R11" s="2"/>
    </row>
    <row r="12" spans="2:19" x14ac:dyDescent="0.3">
      <c r="H12" s="1"/>
      <c r="I12" s="57"/>
      <c r="J12" s="1"/>
      <c r="K12" s="4">
        <v>1</v>
      </c>
      <c r="L12" s="1"/>
      <c r="M12" s="57"/>
      <c r="O12" s="57"/>
      <c r="Q12" s="57"/>
    </row>
    <row r="13" spans="2:19" ht="6.75" customHeight="1" thickBot="1" x14ac:dyDescent="0.35">
      <c r="H13" s="1"/>
      <c r="I13" s="4"/>
      <c r="J13" s="1"/>
      <c r="K13" s="4"/>
      <c r="L13" s="1"/>
      <c r="M13" s="4"/>
      <c r="O13" s="5"/>
      <c r="Q13" s="5"/>
    </row>
    <row r="14" spans="2:19" ht="16.2" thickBot="1" x14ac:dyDescent="0.35">
      <c r="B14" s="50" t="s">
        <v>22</v>
      </c>
      <c r="C14" s="43" t="s">
        <v>12</v>
      </c>
      <c r="D14" s="43" t="s">
        <v>11</v>
      </c>
      <c r="E14" s="43" t="s">
        <v>13</v>
      </c>
      <c r="F14" s="66" t="s">
        <v>14</v>
      </c>
      <c r="G14" s="67"/>
      <c r="H14" s="68"/>
      <c r="I14" s="44" t="s">
        <v>16</v>
      </c>
      <c r="J14" s="44"/>
      <c r="K14" s="44" t="s">
        <v>16</v>
      </c>
      <c r="L14" s="44"/>
      <c r="M14" s="44" t="s">
        <v>16</v>
      </c>
      <c r="N14" s="44"/>
      <c r="O14" s="44" t="s">
        <v>16</v>
      </c>
      <c r="P14" s="44"/>
      <c r="Q14" s="44" t="s">
        <v>16</v>
      </c>
      <c r="R14" s="44"/>
      <c r="S14" s="51" t="s">
        <v>17</v>
      </c>
    </row>
    <row r="15" spans="2:19" ht="15.6" x14ac:dyDescent="0.3">
      <c r="B15" s="23">
        <v>1</v>
      </c>
      <c r="C15" s="31"/>
      <c r="D15" s="42"/>
      <c r="E15" s="31">
        <f>C15*D15</f>
        <v>0</v>
      </c>
      <c r="F15" s="32"/>
      <c r="G15" s="32"/>
      <c r="H15" s="32"/>
      <c r="I15" s="33">
        <f t="shared" ref="I15" si="0">E15*4024/1000*$I$9</f>
        <v>0</v>
      </c>
      <c r="J15" s="33"/>
      <c r="K15" s="33">
        <f t="shared" ref="K15" si="1">E15*4024/1000*$K$9</f>
        <v>0</v>
      </c>
      <c r="L15" s="33"/>
      <c r="M15" s="33">
        <f t="shared" ref="M15" si="2">E15*4024/1000*$M$9</f>
        <v>0</v>
      </c>
      <c r="N15" s="33"/>
      <c r="O15" s="33">
        <f>E15*4024/1000*$O$9</f>
        <v>0</v>
      </c>
      <c r="P15" s="33"/>
      <c r="Q15" s="33">
        <f>E15*4024/1000*$Q$9</f>
        <v>0</v>
      </c>
      <c r="R15" s="33"/>
      <c r="S15" s="34">
        <f>I15+K15+M15+O15+Q15</f>
        <v>0</v>
      </c>
    </row>
    <row r="16" spans="2:19" ht="15.6" x14ac:dyDescent="0.3">
      <c r="B16" s="24">
        <v>2</v>
      </c>
      <c r="C16" s="21"/>
      <c r="D16" s="19"/>
      <c r="E16" s="18">
        <f>C16*D16</f>
        <v>0</v>
      </c>
      <c r="F16" s="2"/>
      <c r="G16" s="2"/>
      <c r="H16" s="2"/>
      <c r="I16" s="6">
        <f>E16*4024/1000*$I$9</f>
        <v>0</v>
      </c>
      <c r="J16" s="6"/>
      <c r="K16" s="6">
        <f>E16*4024/1000*$K$9</f>
        <v>0</v>
      </c>
      <c r="L16" s="6"/>
      <c r="M16" s="6">
        <f>E16*4024/1000*$M$9</f>
        <v>0</v>
      </c>
      <c r="N16" s="6"/>
      <c r="O16" s="6">
        <f>E16*4024/1000*$O$11</f>
        <v>0</v>
      </c>
      <c r="P16" s="6"/>
      <c r="Q16" s="6">
        <f t="shared" ref="Q16:Q22" si="3">E16*4024/1000*$Q$9</f>
        <v>0</v>
      </c>
      <c r="R16" s="6"/>
      <c r="S16" s="35">
        <f>I16+K16+M16+O16+Q16</f>
        <v>0</v>
      </c>
    </row>
    <row r="17" spans="2:19" ht="15.6" x14ac:dyDescent="0.3">
      <c r="B17" s="24">
        <v>3</v>
      </c>
      <c r="C17" s="21"/>
      <c r="D17" s="19"/>
      <c r="E17" s="18">
        <f>C17*D17</f>
        <v>0</v>
      </c>
      <c r="F17" s="2"/>
      <c r="G17" s="2"/>
      <c r="H17" s="2"/>
      <c r="I17" s="6">
        <f t="shared" ref="I17:I22" si="4">E17*4024/1000*$I$9</f>
        <v>0</v>
      </c>
      <c r="J17" s="6"/>
      <c r="K17" s="6">
        <f t="shared" ref="K17:K22" si="5">E17*4024/1000*$K$9</f>
        <v>0</v>
      </c>
      <c r="L17" s="6"/>
      <c r="M17" s="6">
        <f t="shared" ref="M17:M22" si="6">E17*4024/1000*$M$9</f>
        <v>0</v>
      </c>
      <c r="N17" s="6"/>
      <c r="O17" s="6">
        <f t="shared" ref="O17:O22" si="7">E17*4024/1000*$O$9</f>
        <v>0</v>
      </c>
      <c r="P17" s="6"/>
      <c r="Q17" s="6">
        <f t="shared" si="3"/>
        <v>0</v>
      </c>
      <c r="R17" s="6"/>
      <c r="S17" s="35">
        <f>I17+K17+M17+O17+Q17</f>
        <v>0</v>
      </c>
    </row>
    <row r="18" spans="2:19" ht="15.6" x14ac:dyDescent="0.3">
      <c r="B18" s="24">
        <v>4</v>
      </c>
      <c r="C18" s="21"/>
      <c r="D18" s="20"/>
      <c r="E18" s="18">
        <f t="shared" ref="E18:E26" si="8">C18*D18</f>
        <v>0</v>
      </c>
      <c r="F18" s="2"/>
      <c r="G18" s="2"/>
      <c r="H18" s="2"/>
      <c r="I18" s="6">
        <f t="shared" si="4"/>
        <v>0</v>
      </c>
      <c r="J18" s="6"/>
      <c r="K18" s="6">
        <f t="shared" si="5"/>
        <v>0</v>
      </c>
      <c r="L18" s="6"/>
      <c r="M18" s="6">
        <f t="shared" si="6"/>
        <v>0</v>
      </c>
      <c r="N18" s="6"/>
      <c r="O18" s="6">
        <f t="shared" si="7"/>
        <v>0</v>
      </c>
      <c r="P18" s="6"/>
      <c r="Q18" s="6">
        <f t="shared" si="3"/>
        <v>0</v>
      </c>
      <c r="R18" s="6"/>
      <c r="S18" s="35">
        <f t="shared" ref="S18:S26" si="9">I18+K18+M18+O18+Q18</f>
        <v>0</v>
      </c>
    </row>
    <row r="19" spans="2:19" ht="15.6" x14ac:dyDescent="0.3">
      <c r="B19" s="24">
        <v>5</v>
      </c>
      <c r="C19" s="21"/>
      <c r="D19" s="20"/>
      <c r="E19" s="18">
        <f t="shared" si="8"/>
        <v>0</v>
      </c>
      <c r="F19" s="2"/>
      <c r="G19" s="2"/>
      <c r="H19" s="2"/>
      <c r="I19" s="6">
        <f t="shared" si="4"/>
        <v>0</v>
      </c>
      <c r="J19" s="6"/>
      <c r="K19" s="6">
        <f t="shared" si="5"/>
        <v>0</v>
      </c>
      <c r="L19" s="6"/>
      <c r="M19" s="6">
        <f t="shared" si="6"/>
        <v>0</v>
      </c>
      <c r="N19" s="6"/>
      <c r="O19" s="6">
        <f t="shared" si="7"/>
        <v>0</v>
      </c>
      <c r="P19" s="6"/>
      <c r="Q19" s="6">
        <f t="shared" si="3"/>
        <v>0</v>
      </c>
      <c r="R19" s="6"/>
      <c r="S19" s="35">
        <f t="shared" si="9"/>
        <v>0</v>
      </c>
    </row>
    <row r="20" spans="2:19" ht="15.6" x14ac:dyDescent="0.3">
      <c r="B20" s="24">
        <v>6</v>
      </c>
      <c r="C20" s="21"/>
      <c r="D20" s="20"/>
      <c r="E20" s="18">
        <f t="shared" si="8"/>
        <v>0</v>
      </c>
      <c r="F20" s="2"/>
      <c r="G20" s="2"/>
      <c r="H20" s="2"/>
      <c r="I20" s="6">
        <f t="shared" si="4"/>
        <v>0</v>
      </c>
      <c r="J20" s="6"/>
      <c r="K20" s="6">
        <f t="shared" si="5"/>
        <v>0</v>
      </c>
      <c r="L20" s="6"/>
      <c r="M20" s="6">
        <f t="shared" si="6"/>
        <v>0</v>
      </c>
      <c r="N20" s="6"/>
      <c r="O20" s="6">
        <f t="shared" si="7"/>
        <v>0</v>
      </c>
      <c r="P20" s="6"/>
      <c r="Q20" s="6">
        <f t="shared" si="3"/>
        <v>0</v>
      </c>
      <c r="R20" s="6"/>
      <c r="S20" s="35">
        <f t="shared" si="9"/>
        <v>0</v>
      </c>
    </row>
    <row r="21" spans="2:19" ht="15.6" x14ac:dyDescent="0.3">
      <c r="B21" s="24">
        <v>7</v>
      </c>
      <c r="C21" s="21"/>
      <c r="D21" s="20"/>
      <c r="E21" s="18">
        <f t="shared" si="8"/>
        <v>0</v>
      </c>
      <c r="F21" s="2"/>
      <c r="G21" s="2"/>
      <c r="H21" s="2"/>
      <c r="I21" s="6">
        <f t="shared" si="4"/>
        <v>0</v>
      </c>
      <c r="J21" s="6"/>
      <c r="K21" s="6">
        <f t="shared" si="5"/>
        <v>0</v>
      </c>
      <c r="L21" s="6"/>
      <c r="M21" s="6">
        <f t="shared" si="6"/>
        <v>0</v>
      </c>
      <c r="N21" s="6"/>
      <c r="O21" s="6">
        <f t="shared" si="7"/>
        <v>0</v>
      </c>
      <c r="P21" s="6"/>
      <c r="Q21" s="6">
        <f t="shared" si="3"/>
        <v>0</v>
      </c>
      <c r="R21" s="6"/>
      <c r="S21" s="35">
        <f t="shared" si="9"/>
        <v>0</v>
      </c>
    </row>
    <row r="22" spans="2:19" ht="16.2" thickBot="1" x14ac:dyDescent="0.35">
      <c r="B22" s="25">
        <v>8</v>
      </c>
      <c r="C22" s="36"/>
      <c r="D22" s="37"/>
      <c r="E22" s="38">
        <f t="shared" si="8"/>
        <v>0</v>
      </c>
      <c r="F22" s="39"/>
      <c r="G22" s="39"/>
      <c r="H22" s="39"/>
      <c r="I22" s="40">
        <f t="shared" si="4"/>
        <v>0</v>
      </c>
      <c r="J22" s="40"/>
      <c r="K22" s="40">
        <f t="shared" si="5"/>
        <v>0</v>
      </c>
      <c r="L22" s="40"/>
      <c r="M22" s="40">
        <f t="shared" si="6"/>
        <v>0</v>
      </c>
      <c r="N22" s="40"/>
      <c r="O22" s="40">
        <f t="shared" si="7"/>
        <v>0</v>
      </c>
      <c r="P22" s="40"/>
      <c r="Q22" s="40">
        <f t="shared" si="3"/>
        <v>0</v>
      </c>
      <c r="R22" s="40"/>
      <c r="S22" s="41">
        <f t="shared" si="9"/>
        <v>0</v>
      </c>
    </row>
    <row r="23" spans="2:19" ht="15.6" x14ac:dyDescent="0.3">
      <c r="B23" s="26">
        <v>9</v>
      </c>
      <c r="C23" s="29"/>
      <c r="D23" s="30"/>
      <c r="E23" s="60">
        <f t="shared" si="8"/>
        <v>0</v>
      </c>
      <c r="F23" s="32"/>
      <c r="G23" s="32"/>
      <c r="H23" s="32"/>
      <c r="I23" s="33">
        <f t="shared" ref="I23" si="10">E23*4024/1000*$I$11</f>
        <v>0</v>
      </c>
      <c r="J23" s="33"/>
      <c r="K23" s="33">
        <f t="shared" ref="K23" si="11">E23*4024/1000*$K$11</f>
        <v>0</v>
      </c>
      <c r="L23" s="33"/>
      <c r="M23" s="33">
        <f t="shared" ref="M23" si="12">E23*4024/1000*$M$11</f>
        <v>0</v>
      </c>
      <c r="N23" s="33"/>
      <c r="O23" s="44">
        <f>E23*4024/1000*$O$11</f>
        <v>0</v>
      </c>
      <c r="P23" s="33"/>
      <c r="Q23" s="33">
        <f>E23*4024/1000*$Q$11</f>
        <v>0</v>
      </c>
      <c r="R23" s="33"/>
      <c r="S23" s="34">
        <f t="shared" si="9"/>
        <v>0</v>
      </c>
    </row>
    <row r="24" spans="2:19" ht="15.6" x14ac:dyDescent="0.3">
      <c r="B24" s="27">
        <v>10</v>
      </c>
      <c r="C24" s="21"/>
      <c r="D24" s="20"/>
      <c r="E24" s="18">
        <f t="shared" si="8"/>
        <v>0</v>
      </c>
      <c r="F24" s="2"/>
      <c r="G24" s="2"/>
      <c r="H24" s="2"/>
      <c r="I24" s="6">
        <f>E24*4024/1000*$I$11</f>
        <v>0</v>
      </c>
      <c r="J24" s="6"/>
      <c r="K24" s="6">
        <f>E24*4024/1000*$K$11</f>
        <v>0</v>
      </c>
      <c r="L24" s="6"/>
      <c r="M24" s="6">
        <f>E24*4024/1000*$M$11</f>
        <v>0</v>
      </c>
      <c r="N24" s="6"/>
      <c r="O24" s="6">
        <f t="shared" ref="O24:O26" si="13">E24*4024/1000*$O$11</f>
        <v>0</v>
      </c>
      <c r="P24" s="6"/>
      <c r="Q24" s="6">
        <f t="shared" ref="Q24:Q26" si="14">E24*4024/1000*$Q$11</f>
        <v>0</v>
      </c>
      <c r="R24" s="6"/>
      <c r="S24" s="35">
        <f t="shared" si="9"/>
        <v>0</v>
      </c>
    </row>
    <row r="25" spans="2:19" ht="15.6" x14ac:dyDescent="0.3">
      <c r="B25" s="27">
        <v>11</v>
      </c>
      <c r="C25" s="21"/>
      <c r="D25" s="20"/>
      <c r="E25" s="18">
        <f t="shared" si="8"/>
        <v>0</v>
      </c>
      <c r="F25" s="2"/>
      <c r="G25" s="2"/>
      <c r="H25" s="2"/>
      <c r="I25" s="6">
        <f t="shared" ref="I25:I26" si="15">E25*4024/1000*$I$11</f>
        <v>0</v>
      </c>
      <c r="J25" s="6"/>
      <c r="K25" s="6">
        <f t="shared" ref="K25:K26" si="16">E25*4024/1000*$K$11</f>
        <v>0</v>
      </c>
      <c r="L25" s="6"/>
      <c r="M25" s="6">
        <f t="shared" ref="M25:M26" si="17">E25*4024/1000*$M$11</f>
        <v>0</v>
      </c>
      <c r="N25" s="6"/>
      <c r="O25" s="6">
        <f t="shared" si="13"/>
        <v>0</v>
      </c>
      <c r="P25" s="6"/>
      <c r="Q25" s="6">
        <f t="shared" si="14"/>
        <v>0</v>
      </c>
      <c r="R25" s="6"/>
      <c r="S25" s="35">
        <f t="shared" si="9"/>
        <v>0</v>
      </c>
    </row>
    <row r="26" spans="2:19" ht="16.2" thickBot="1" x14ac:dyDescent="0.35">
      <c r="B26" s="28">
        <v>12</v>
      </c>
      <c r="C26" s="45"/>
      <c r="D26" s="46"/>
      <c r="E26" s="47">
        <f t="shared" si="8"/>
        <v>0</v>
      </c>
      <c r="F26" s="48"/>
      <c r="G26" s="48"/>
      <c r="H26" s="48"/>
      <c r="I26" s="40">
        <f t="shared" si="15"/>
        <v>0</v>
      </c>
      <c r="J26" s="49"/>
      <c r="K26" s="40">
        <f t="shared" si="16"/>
        <v>0</v>
      </c>
      <c r="L26" s="49"/>
      <c r="M26" s="40">
        <f t="shared" si="17"/>
        <v>0</v>
      </c>
      <c r="N26" s="49"/>
      <c r="O26" s="59">
        <f t="shared" si="13"/>
        <v>0</v>
      </c>
      <c r="P26" s="49"/>
      <c r="Q26" s="49">
        <f t="shared" si="14"/>
        <v>0</v>
      </c>
      <c r="R26" s="40"/>
      <c r="S26" s="41">
        <f t="shared" si="9"/>
        <v>0</v>
      </c>
    </row>
    <row r="27" spans="2:19" ht="18.600000000000001" thickBot="1" x14ac:dyDescent="0.4">
      <c r="C27" s="52" t="s">
        <v>21</v>
      </c>
      <c r="D27" s="53">
        <f>SUM(D15:D26)</f>
        <v>0</v>
      </c>
      <c r="E27" s="53">
        <f>SUM(E15:E26)</f>
        <v>0</v>
      </c>
      <c r="F27" s="48"/>
      <c r="G27" s="48"/>
      <c r="H27" s="48"/>
      <c r="I27" s="54">
        <f>SUM(I15:I26)</f>
        <v>0</v>
      </c>
      <c r="J27" s="55"/>
      <c r="K27" s="54">
        <f>SUM(K15:K26)</f>
        <v>0</v>
      </c>
      <c r="L27" s="49"/>
      <c r="M27" s="54">
        <f>SUM(M15:M26)</f>
        <v>0</v>
      </c>
      <c r="N27" s="49"/>
      <c r="O27" s="54">
        <f>SUM(O15:O26)</f>
        <v>0</v>
      </c>
      <c r="P27" s="49"/>
      <c r="Q27" s="54">
        <f>SUM(Q15:Q26)</f>
        <v>0</v>
      </c>
      <c r="R27" s="49"/>
      <c r="S27" s="56">
        <f>SUM(S15:S26)</f>
        <v>0</v>
      </c>
    </row>
    <row r="28" spans="2:19" ht="10.5" customHeight="1" x14ac:dyDescent="0.3"/>
    <row r="29" spans="2:19" ht="15.6" x14ac:dyDescent="0.3">
      <c r="E29" s="15" t="s">
        <v>18</v>
      </c>
      <c r="F29" s="15"/>
      <c r="G29" s="15"/>
      <c r="H29" s="15"/>
      <c r="I29" s="15"/>
      <c r="J29" s="15"/>
      <c r="K29" s="15"/>
      <c r="L29" s="72">
        <v>72403</v>
      </c>
      <c r="M29" s="72"/>
    </row>
    <row r="30" spans="2:19" ht="8.25" customHeight="1" x14ac:dyDescent="0.3">
      <c r="E30" s="15"/>
      <c r="F30" s="15"/>
      <c r="G30" s="15"/>
      <c r="H30" s="15"/>
      <c r="I30" s="15"/>
      <c r="J30" s="15"/>
      <c r="K30" s="15"/>
      <c r="L30" s="15"/>
      <c r="M30" s="15"/>
    </row>
    <row r="31" spans="2:19" ht="15.6" x14ac:dyDescent="0.3">
      <c r="E31" s="15" t="s">
        <v>19</v>
      </c>
      <c r="F31" s="15"/>
      <c r="G31" s="15"/>
      <c r="H31" s="15"/>
      <c r="I31" s="15"/>
      <c r="J31" s="15"/>
      <c r="K31" s="15"/>
      <c r="L31" s="62">
        <f>S27</f>
        <v>0</v>
      </c>
      <c r="M31" s="63"/>
    </row>
    <row r="32" spans="2:19" ht="6" customHeight="1" x14ac:dyDescent="0.3">
      <c r="E32" s="15"/>
      <c r="F32" s="15"/>
      <c r="G32" s="15"/>
      <c r="H32" s="15"/>
      <c r="I32" s="15"/>
      <c r="J32" s="15"/>
      <c r="K32" s="15"/>
      <c r="L32" s="15"/>
      <c r="M32" s="15"/>
    </row>
    <row r="33" spans="4:13" ht="18" x14ac:dyDescent="0.3">
      <c r="E33" s="16" t="s">
        <v>20</v>
      </c>
      <c r="F33" s="15"/>
      <c r="G33" s="15"/>
      <c r="H33" s="15"/>
      <c r="I33" s="15"/>
      <c r="J33" s="15"/>
      <c r="K33" s="15"/>
      <c r="L33" s="64">
        <f>(L29-L31)/L29</f>
        <v>1</v>
      </c>
      <c r="M33" s="64"/>
    </row>
    <row r="35" spans="4:13" ht="15.6" x14ac:dyDescent="0.3">
      <c r="D35" s="58"/>
      <c r="E35" s="22" t="s">
        <v>25</v>
      </c>
    </row>
  </sheetData>
  <mergeCells count="14">
    <mergeCell ref="B1:S1"/>
    <mergeCell ref="L31:M31"/>
    <mergeCell ref="L33:M33"/>
    <mergeCell ref="Q3:R3"/>
    <mergeCell ref="F14:H14"/>
    <mergeCell ref="C9:E9"/>
    <mergeCell ref="C11:E11"/>
    <mergeCell ref="L29:M29"/>
    <mergeCell ref="F3:F4"/>
    <mergeCell ref="G3:H3"/>
    <mergeCell ref="I3:J3"/>
    <mergeCell ref="K3:L3"/>
    <mergeCell ref="M3:N3"/>
    <mergeCell ref="O3:P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</dc:creator>
  <cp:lastModifiedBy>Mariusz Wozniak</cp:lastModifiedBy>
  <dcterms:created xsi:type="dcterms:W3CDTF">2017-03-30T21:20:44Z</dcterms:created>
  <dcterms:modified xsi:type="dcterms:W3CDTF">2024-09-11T19:48:58Z</dcterms:modified>
</cp:coreProperties>
</file>