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Dagmara\2024 ROK\ZAPYTANIA\Remonty mostów\"/>
    </mc:Choice>
  </mc:AlternateContent>
  <bookViews>
    <workbookView xWindow="0" yWindow="0" windowWidth="20490" windowHeight="7755" firstSheet="3" activeTab="7"/>
  </bookViews>
  <sheets>
    <sheet name="M1 ul. Jodłowa" sheetId="17" r:id="rId1"/>
    <sheet name="M2 ul. Mściszewska" sheetId="18" r:id="rId2"/>
    <sheet name="K3 ul. Mściszewska" sheetId="19" r:id="rId3"/>
    <sheet name="M6 Mściszewo" sheetId="22" r:id="rId4"/>
    <sheet name="P7 Raduszyn" sheetId="23" r:id="rId5"/>
    <sheet name="8M Głęboczek" sheetId="24" r:id="rId6"/>
    <sheet name="9M Trojanowo" sheetId="25" r:id="rId7"/>
    <sheet name="SZACUNEK" sheetId="26" r:id="rId8"/>
  </sheets>
  <definedNames>
    <definedName name="_xlnm.Print_Area" localSheetId="5">'8M Głęboczek'!$A$1:$H$15</definedName>
    <definedName name="_xlnm.Print_Area" localSheetId="6">'9M Trojanowo'!$A$1:$H$15</definedName>
    <definedName name="_xlnm.Print_Area" localSheetId="2">'K3 ul. Mściszewska'!$A$1:$H$16</definedName>
    <definedName name="_xlnm.Print_Area" localSheetId="0">'M1 ul. Jodłowa'!$A$1:$H$15</definedName>
    <definedName name="_xlnm.Print_Area" localSheetId="1">'M2 ul. Mściszewska'!$A$1:$H$13</definedName>
    <definedName name="_xlnm.Print_Area" localSheetId="3">'M6 Mściszewo'!$A$1:$H$16</definedName>
    <definedName name="_xlnm.Print_Area" localSheetId="4">'P7 Raduszyn'!$A$1:$H$12</definedName>
    <definedName name="_xlnm.Print_Titles" localSheetId="5">'8M Głęboczek'!$5:$6</definedName>
    <definedName name="_xlnm.Print_Titles" localSheetId="6">'9M Trojanowo'!$5:$6</definedName>
    <definedName name="_xlnm.Print_Titles" localSheetId="2">'K3 ul. Mściszewska'!$5:$6</definedName>
    <definedName name="_xlnm.Print_Titles" localSheetId="0">'M1 ul. Jodłowa'!$5:$6</definedName>
    <definedName name="_xlnm.Print_Titles" localSheetId="1">'M2 ul. Mściszewska'!$5:$6</definedName>
    <definedName name="_xlnm.Print_Titles" localSheetId="3">'M6 Mściszewo'!$5:$6</definedName>
    <definedName name="_xlnm.Print_Titles" localSheetId="4">'P7 Raduszyn'!$5:$6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2" i="26" l="1"/>
  <c r="H92" i="26"/>
  <c r="F75" i="26"/>
  <c r="H75" i="26"/>
  <c r="F59" i="26"/>
  <c r="H59" i="26"/>
  <c r="F36" i="26"/>
  <c r="H36" i="26"/>
  <c r="F17" i="26"/>
  <c r="H17" i="26"/>
  <c r="H111" i="26" l="1"/>
  <c r="F111" i="26"/>
  <c r="F103" i="26" l="1"/>
  <c r="F14" i="25" l="1"/>
  <c r="G14" i="25" s="1"/>
  <c r="H14" i="25" s="1"/>
  <c r="F12" i="25"/>
  <c r="F9" i="25"/>
  <c r="G9" i="25" s="1"/>
  <c r="H9" i="25" s="1"/>
  <c r="F8" i="25"/>
  <c r="G8" i="25" s="1"/>
  <c r="F14" i="24"/>
  <c r="F11" i="24"/>
  <c r="G11" i="24" s="1"/>
  <c r="F8" i="24"/>
  <c r="G8" i="24" s="1"/>
  <c r="H8" i="24" s="1"/>
  <c r="F11" i="23"/>
  <c r="F8" i="23"/>
  <c r="F15" i="22"/>
  <c r="G15" i="22" s="1"/>
  <c r="F14" i="22"/>
  <c r="G14" i="22" s="1"/>
  <c r="H14" i="22" s="1"/>
  <c r="F11" i="22"/>
  <c r="F9" i="22"/>
  <c r="F8" i="22"/>
  <c r="G8" i="22" s="1"/>
  <c r="F15" i="19"/>
  <c r="G15" i="19" s="1"/>
  <c r="H15" i="19" s="1"/>
  <c r="F12" i="19"/>
  <c r="G12" i="19" s="1"/>
  <c r="F10" i="19"/>
  <c r="G10" i="19" s="1"/>
  <c r="H10" i="19" s="1"/>
  <c r="F12" i="18"/>
  <c r="G12" i="18" s="1"/>
  <c r="F9" i="18"/>
  <c r="F8" i="18"/>
  <c r="F14" i="17"/>
  <c r="G14" i="17" s="1"/>
  <c r="F12" i="17"/>
  <c r="F9" i="17"/>
  <c r="G9" i="17" s="1"/>
  <c r="H9" i="17" s="1"/>
  <c r="A9" i="17"/>
  <c r="F8" i="17"/>
  <c r="G8" i="17" s="1"/>
  <c r="H103" i="26" l="1"/>
  <c r="H113" i="26" s="1"/>
  <c r="F15" i="25"/>
  <c r="G14" i="24"/>
  <c r="H14" i="24" s="1"/>
  <c r="F15" i="24"/>
  <c r="F12" i="23"/>
  <c r="F16" i="22"/>
  <c r="F16" i="19"/>
  <c r="F13" i="18"/>
  <c r="H8" i="25"/>
  <c r="G12" i="25"/>
  <c r="H12" i="25" s="1"/>
  <c r="H11" i="24"/>
  <c r="G8" i="23"/>
  <c r="H8" i="23" s="1"/>
  <c r="G11" i="23"/>
  <c r="H11" i="23" s="1"/>
  <c r="G9" i="22"/>
  <c r="H9" i="22" s="1"/>
  <c r="H8" i="22"/>
  <c r="H15" i="22"/>
  <c r="G11" i="22"/>
  <c r="H11" i="22" s="1"/>
  <c r="H12" i="19"/>
  <c r="G9" i="18"/>
  <c r="H9" i="18" s="1"/>
  <c r="H12" i="18"/>
  <c r="G8" i="18"/>
  <c r="H8" i="18" s="1"/>
  <c r="H14" i="17"/>
  <c r="H8" i="17"/>
  <c r="F15" i="17"/>
  <c r="G12" i="17"/>
  <c r="H12" i="17" s="1"/>
  <c r="H13" i="18" l="1"/>
  <c r="H15" i="25"/>
  <c r="H15" i="24"/>
  <c r="H12" i="23"/>
  <c r="H16" i="22"/>
  <c r="H16" i="19"/>
  <c r="H15" i="17"/>
</calcChain>
</file>

<file path=xl/sharedStrings.xml><?xml version="1.0" encoding="utf-8"?>
<sst xmlns="http://schemas.openxmlformats.org/spreadsheetml/2006/main" count="757" uniqueCount="83">
  <si>
    <t>Lp</t>
  </si>
  <si>
    <t>m</t>
  </si>
  <si>
    <t>KRAWĘŻNIK I CHODNIK</t>
  </si>
  <si>
    <t>remont (z użyciem materiału z odzysku)</t>
  </si>
  <si>
    <t>BETON, KAMIEŃ, CEGŁA</t>
  </si>
  <si>
    <t>Beton niekonstrukcyjny</t>
  </si>
  <si>
    <t>ODWODNIENIE</t>
  </si>
  <si>
    <t>m³</t>
  </si>
  <si>
    <t>m²</t>
  </si>
  <si>
    <t>A</t>
  </si>
  <si>
    <t>C</t>
  </si>
  <si>
    <t>D</t>
  </si>
  <si>
    <t>E</t>
  </si>
  <si>
    <t>F</t>
  </si>
  <si>
    <t>G=ExF</t>
  </si>
  <si>
    <t>J=G+H</t>
  </si>
  <si>
    <t>ŁOŻYSKA</t>
  </si>
  <si>
    <t>Pokrycie elementów betonowych odziemnych powłokami izolacyjnymi</t>
  </si>
  <si>
    <t>Chodnik z elementów betonowych  na podsypce cementowo-piaskowej</t>
  </si>
  <si>
    <t>X</t>
  </si>
  <si>
    <t>Naprawa (przez uszczelnienie podłużnych i poprzecznych spękań nawierzchni bitumicznych)</t>
  </si>
  <si>
    <t>Jednostka
[ ]</t>
  </si>
  <si>
    <t>Naprawa powierzchni betonowych zaprawami typu PCC gr. warstwy 10 mm</t>
  </si>
  <si>
    <t>- dodatek za  każde dalsze 10 mm</t>
  </si>
  <si>
    <t>I=…%xG</t>
  </si>
  <si>
    <t>NAWIERZCHNIE JEZDNI I CHODNIKÓW</t>
  </si>
  <si>
    <t>Konstrukcje kamienne</t>
  </si>
  <si>
    <t>Zabezpieczenie antykorozyjne prętów zbrojeniowych</t>
  </si>
  <si>
    <t>Pokrycie elementów betonowych powłokami ochronnymi poprzez:</t>
  </si>
  <si>
    <t>NAPRAWA I ZABEZPIECZENIE ANTYKOROZYJNE POWIERZCHNI BETONU</t>
  </si>
  <si>
    <t>Stal zbrojeniowa</t>
  </si>
  <si>
    <t>Spoinowanie elementów konstrukcji kamiennej</t>
  </si>
  <si>
    <t xml:space="preserve">- naprawa istniejącego ścieku </t>
  </si>
  <si>
    <t>Ściek z prefabrykowanych elementów betonowych</t>
  </si>
  <si>
    <t>Naprawy betonem C12/15</t>
  </si>
  <si>
    <t>WYSZCZEGÓLNIENIE ELEMENTÓW</t>
  </si>
  <si>
    <t>[zł]</t>
  </si>
  <si>
    <t>Cena jednostkowa netto</t>
  </si>
  <si>
    <t xml:space="preserve">Wartość netto </t>
  </si>
  <si>
    <t>Podatek
VAT 23 %</t>
  </si>
  <si>
    <t>Wartość brutto</t>
  </si>
  <si>
    <t>Konserwacja łożysk</t>
  </si>
  <si>
    <t>Renowacja powłoki antykorozyjnej elementów stalowych</t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</si>
  <si>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</si>
  <si>
    <t>Konstrukcje ceglane</t>
  </si>
  <si>
    <t>Spoinowanie elementów konstrukcji ceglanej</t>
  </si>
  <si>
    <t>Likwidacja rys i pęknięć w konstrukcji ceglanej</t>
  </si>
  <si>
    <t>RAZEM</t>
  </si>
  <si>
    <t>niwelacja zaniżenia na dojeździe do obiektu 2.6m x 2m</t>
  </si>
  <si>
    <t xml:space="preserve">na przyczółku i dźwigarze </t>
  </si>
  <si>
    <t>słupki balustrady i ubytyki betonu ba gzymsie i płycie ustroju noścnego</t>
  </si>
  <si>
    <t>ściana czołowa przyczółka na wysokość 0.8m oraz skrzydła na wysokość 0.6m</t>
  </si>
  <si>
    <t>na ścianie bocznej przyczółka</t>
  </si>
  <si>
    <t>ściany przyczółków i skrzydeł na wysokości 0.8m</t>
  </si>
  <si>
    <t>ubytki spoinowania ściany pomostowej i przyczółka</t>
  </si>
  <si>
    <t>lokalne naprawy na gzymsie</t>
  </si>
  <si>
    <t>ściany przyczółka w nurcie rzeki</t>
  </si>
  <si>
    <t xml:space="preserve">Ilość robót
</t>
  </si>
  <si>
    <t>zabezpieczenie betonem skarp na dojazdach przed erozja</t>
  </si>
  <si>
    <t>uzupełnienie ubytków tynkarskich na ścianie murka oporowego</t>
  </si>
  <si>
    <t>uzupełnienie ubytków umocnienia skarpy i przy połączeniu ze ściekiem</t>
  </si>
  <si>
    <t>lokalne naprawy na kapie chodnikowej i przyczółku</t>
  </si>
  <si>
    <t>uzupełnienie ubytków umocnienia skarpy przyczółka wraz z uzupełnieniem spoinowania</t>
  </si>
  <si>
    <t>uszczelnienie styku montażowego na nawierzchni jezdni</t>
  </si>
  <si>
    <t>na komorach i skrzydełkach przepustu wys 0.6m</t>
  </si>
  <si>
    <t>uzupełnienie ubytków zasypki za przyczółkiem oraz wymiana podłoża pod ściekami skarpowymi</t>
  </si>
  <si>
    <t>Kosztorys Inwestorski M1 ul. Jodłowa</t>
  </si>
  <si>
    <t>Kosztorys Inwestorski 2M ul. Mściszewska</t>
  </si>
  <si>
    <t>Kosztorys Inwestorski K3 ul. Mściszewska</t>
  </si>
  <si>
    <t>Kosztorys Inwestorski M6 Mściszewo</t>
  </si>
  <si>
    <t>Kosztorys Inwestorski P7 Raduszyn</t>
  </si>
  <si>
    <t>Kosztorys Inwestorski 8M Głęboczek</t>
  </si>
  <si>
    <t>Kosztorys Inwestorski 9M Trojanowo</t>
  </si>
  <si>
    <t xml:space="preserve">RAZEM SZACUNEK </t>
  </si>
  <si>
    <t xml:space="preserve"> Trojanowo</t>
  </si>
  <si>
    <t xml:space="preserve"> Głęboczek</t>
  </si>
  <si>
    <t xml:space="preserve"> Mściszewo</t>
  </si>
  <si>
    <t xml:space="preserve"> ul. Mściszewska</t>
  </si>
  <si>
    <t xml:space="preserve"> ul. Jodłowa</t>
  </si>
  <si>
    <t xml:space="preserve"> Raduszyn</t>
  </si>
  <si>
    <t>kładka ul.Mściszewska</t>
  </si>
  <si>
    <t xml:space="preserve">Naprawa istniejącego ścieku </t>
  </si>
  <si>
    <t>FORMLARZ OFERTOWY DO ZAPYTANIA REMONT MOSTÓW - ETAP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</si>
</sst>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_-;\-* #,##0.00_-;_-* &quot;-&quot;??_-;_-@_-"/>
    <numFmt numFmtId="165" formatCode="#,##0.0"/>
    <numFmt numFmtId="166" formatCode="#,##0.00\ &quot;zł&quot;"/>
  </numFmts>
  <fonts count="16" x14ac:knownFonts="1"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1"/>
      <color rgb="FFFF000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1.2207403790398877E-4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3" fillId="0" borderId="0"/>
    <xf numFmtId="164" fontId="14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4" fillId="0" borderId="1" xfId="0" quotePrefix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5" fontId="11" fillId="0" borderId="0" xfId="0" applyNumberFormat="1" applyFont="1" applyAlignment="1">
      <alignment horizontal="right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166" fontId="4" fillId="6" borderId="1" xfId="0" applyNumberFormat="1" applyFont="1" applyFill="1" applyBorder="1" applyAlignment="1">
      <alignment horizontal="center" vertical="center"/>
    </xf>
    <xf numFmtId="166" fontId="4" fillId="6" borderId="1" xfId="0" applyNumberFormat="1" applyFont="1" applyFill="1" applyBorder="1" applyAlignment="1">
      <alignment horizontal="right" vertical="center"/>
    </xf>
    <xf numFmtId="0" fontId="10" fillId="6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64" fontId="5" fillId="0" borderId="0" xfId="5" applyFo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right" vertical="center"/>
    </xf>
    <xf numFmtId="0" fontId="11" fillId="2" borderId="1" xfId="0" quotePrefix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1" xfId="0" quotePrefix="1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11" fillId="0" borderId="1" xfId="0" applyFont="1" applyBorder="1" applyAlignment="1">
      <alignment vertical="center" wrapText="1"/>
    </xf>
    <xf numFmtId="0" fontId="15" fillId="0" borderId="0" xfId="0" applyFont="1"/>
    <xf numFmtId="166" fontId="15" fillId="0" borderId="0" xfId="0" applyNumberFormat="1" applyFo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1" fillId="0" borderId="1" xfId="0" quotePrefix="1" applyFont="1" applyBorder="1" applyAlignment="1">
      <alignment vertical="center" wrapText="1"/>
    </xf>
    <xf numFmtId="0" fontId="5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6">
    <cellStyle name="Dziesiętny" xfId="5" builtinId="3"/>
    <cellStyle name="Dziesiętny 2" xfId="1"/>
    <cellStyle name="Normalny" xfId="0" builtinId="0"/>
    <cellStyle name="Normalny 2" xfId="4"/>
    <cellStyle name="Walutowy 2" xfId="2"/>
    <cellStyle name="Walutowy 2 2" xfId="3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zoomScaleNormal="100" workbookViewId="0">
      <pane ySplit="6" topLeftCell="A7" activePane="bottomLeft" state="frozen"/>
      <selection pane="bottomLeft" activeCell="A2" sqref="A2:H15"/>
    </sheetView>
  </sheetViews>
  <sheetFormatPr defaultColWidth="9.140625" defaultRowHeight="12.75" x14ac:dyDescent="0.2"/>
  <cols>
    <col min="1" max="1" width="4.28515625" style="1" customWidth="1"/>
    <col min="2" max="2" width="44" style="14" customWidth="1"/>
    <col min="3" max="3" width="8.42578125" style="1" customWidth="1"/>
    <col min="4" max="4" width="8.28515625" style="42" bestFit="1" customWidth="1"/>
    <col min="5" max="5" width="12.140625" style="4" customWidth="1"/>
    <col min="6" max="6" width="15" style="4" customWidth="1"/>
    <col min="7" max="7" width="10.7109375" style="2" customWidth="1"/>
    <col min="8" max="8" width="12.85546875" style="2" bestFit="1" customWidth="1"/>
    <col min="9" max="9" width="8.85546875" style="2" customWidth="1"/>
    <col min="10" max="10" width="75.85546875" style="2" customWidth="1"/>
    <col min="11" max="12" width="13.7109375" style="2" customWidth="1"/>
    <col min="13" max="16384" width="9.140625" style="2"/>
  </cols>
  <sheetData>
    <row r="1" spans="1:167" x14ac:dyDescent="0.2">
      <c r="A1" s="45"/>
      <c r="B1" s="18"/>
      <c r="C1" s="18"/>
      <c r="D1" s="18"/>
      <c r="E1" s="18"/>
      <c r="F1" s="18"/>
      <c r="G1" s="18"/>
      <c r="H1" s="18"/>
      <c r="CK1" s="34"/>
      <c r="FK1" s="34"/>
    </row>
    <row r="2" spans="1:167" x14ac:dyDescent="0.2">
      <c r="A2" s="45" t="s">
        <v>66</v>
      </c>
      <c r="B2" s="18"/>
      <c r="C2" s="18"/>
      <c r="D2" s="18"/>
      <c r="E2" s="18"/>
      <c r="F2" s="18"/>
      <c r="G2" s="18"/>
      <c r="H2" s="18"/>
      <c r="CK2" s="34"/>
      <c r="FK2" s="34"/>
    </row>
    <row r="3" spans="1:167" ht="12.75" customHeight="1" x14ac:dyDescent="0.2">
      <c r="A3" s="45"/>
      <c r="B3" s="18"/>
      <c r="C3" s="18"/>
      <c r="D3" s="31"/>
      <c r="E3" s="31"/>
      <c r="F3" s="18"/>
      <c r="CK3" s="34"/>
      <c r="FK3" s="34"/>
    </row>
    <row r="4" spans="1:167" x14ac:dyDescent="0.2">
      <c r="A4" s="5"/>
      <c r="D4" s="3"/>
    </row>
    <row r="5" spans="1:167" s="6" customFormat="1" ht="38.25" customHeight="1" x14ac:dyDescent="0.2">
      <c r="A5" s="80" t="s">
        <v>0</v>
      </c>
      <c r="B5" s="81" t="s">
        <v>35</v>
      </c>
      <c r="C5" s="81" t="s">
        <v>21</v>
      </c>
      <c r="D5" s="79" t="s">
        <v>57</v>
      </c>
      <c r="E5" s="32" t="s">
        <v>37</v>
      </c>
      <c r="F5" s="32" t="s">
        <v>38</v>
      </c>
      <c r="G5" s="50" t="s">
        <v>39</v>
      </c>
      <c r="H5" s="32" t="s">
        <v>40</v>
      </c>
    </row>
    <row r="6" spans="1:167" s="6" customFormat="1" x14ac:dyDescent="0.2">
      <c r="A6" s="80"/>
      <c r="B6" s="81"/>
      <c r="C6" s="81"/>
      <c r="D6" s="79"/>
      <c r="E6" s="33" t="s">
        <v>36</v>
      </c>
      <c r="F6" s="33" t="s">
        <v>36</v>
      </c>
      <c r="G6" s="33" t="s">
        <v>36</v>
      </c>
      <c r="H6" s="33" t="s">
        <v>36</v>
      </c>
    </row>
    <row r="7" spans="1:167" s="7" customFormat="1" ht="25.5" x14ac:dyDescent="0.2">
      <c r="A7" s="41"/>
      <c r="B7" s="27" t="s">
        <v>29</v>
      </c>
      <c r="C7" s="10" t="s">
        <v>19</v>
      </c>
      <c r="D7" s="10" t="s">
        <v>19</v>
      </c>
      <c r="E7" s="17" t="s">
        <v>19</v>
      </c>
      <c r="F7" s="17" t="s">
        <v>19</v>
      </c>
      <c r="G7" s="17" t="s">
        <v>19</v>
      </c>
      <c r="H7" s="17" t="s">
        <v>19</v>
      </c>
      <c r="CK7" s="35"/>
      <c r="FK7" s="35"/>
    </row>
    <row r="8" spans="1:167" s="7" customFormat="1" ht="25.5" customHeight="1" x14ac:dyDescent="0.2">
      <c r="A8" s="26">
        <v>4</v>
      </c>
      <c r="B8" s="56" t="s">
        <v>22</v>
      </c>
      <c r="C8" s="57" t="s">
        <v>8</v>
      </c>
      <c r="D8" s="58">
        <v>2</v>
      </c>
      <c r="E8" s="59">
        <v>225.15</v>
      </c>
      <c r="F8" s="60">
        <f>ROUND(D8*E8,2)</f>
        <v>450.3</v>
      </c>
      <c r="G8" s="60">
        <f>ROUND(0.23*F8,2)</f>
        <v>103.57</v>
      </c>
      <c r="H8" s="61">
        <f>ROUND(F8+G8,2)</f>
        <v>553.87</v>
      </c>
      <c r="J8" s="54" t="s">
        <v>59</v>
      </c>
      <c r="CK8" s="35"/>
      <c r="FK8" s="35"/>
    </row>
    <row r="9" spans="1:167" s="7" customFormat="1" x14ac:dyDescent="0.2">
      <c r="A9" s="26">
        <f t="shared" ref="A9" si="0">A8+1</f>
        <v>5</v>
      </c>
      <c r="B9" s="62" t="s">
        <v>23</v>
      </c>
      <c r="C9" s="57" t="s">
        <v>8</v>
      </c>
      <c r="D9" s="58">
        <v>2</v>
      </c>
      <c r="E9" s="59">
        <v>75.05</v>
      </c>
      <c r="F9" s="60">
        <f>ROUND(D9*E9,2)</f>
        <v>150.1</v>
      </c>
      <c r="G9" s="60">
        <f>ROUND(0.23*F9,2)</f>
        <v>34.520000000000003</v>
      </c>
      <c r="H9" s="61">
        <f>ROUND(F9+G9,2)</f>
        <v>184.62</v>
      </c>
      <c r="J9" s="54" t="s">
        <v>59</v>
      </c>
      <c r="CK9" s="35"/>
      <c r="FK9" s="35"/>
    </row>
    <row r="10" spans="1:167" s="7" customFormat="1" x14ac:dyDescent="0.2">
      <c r="A10" s="41"/>
      <c r="B10" s="11" t="s">
        <v>4</v>
      </c>
      <c r="C10" s="10" t="s">
        <v>19</v>
      </c>
      <c r="D10" s="10" t="s">
        <v>19</v>
      </c>
      <c r="E10" s="17" t="s">
        <v>19</v>
      </c>
      <c r="F10" s="17" t="s">
        <v>19</v>
      </c>
      <c r="G10" s="17" t="s">
        <v>19</v>
      </c>
      <c r="H10" s="17" t="s">
        <v>19</v>
      </c>
      <c r="CK10" s="35"/>
      <c r="FK10" s="35"/>
    </row>
    <row r="11" spans="1:167" s="7" customFormat="1" x14ac:dyDescent="0.2">
      <c r="A11" s="43" t="s">
        <v>19</v>
      </c>
      <c r="B11" s="22" t="s">
        <v>5</v>
      </c>
      <c r="C11" s="40" t="s">
        <v>19</v>
      </c>
      <c r="D11" s="40" t="s">
        <v>19</v>
      </c>
      <c r="E11" s="19" t="s">
        <v>19</v>
      </c>
      <c r="F11" s="19" t="s">
        <v>19</v>
      </c>
      <c r="G11" s="19" t="s">
        <v>19</v>
      </c>
      <c r="H11" s="19" t="s">
        <v>19</v>
      </c>
      <c r="CK11" s="35"/>
      <c r="FK11" s="35"/>
    </row>
    <row r="12" spans="1:167" s="7" customFormat="1" ht="12.75" customHeight="1" x14ac:dyDescent="0.2">
      <c r="A12" s="26">
        <v>6</v>
      </c>
      <c r="B12" s="63" t="s">
        <v>34</v>
      </c>
      <c r="C12" s="57" t="s">
        <v>7</v>
      </c>
      <c r="D12" s="58">
        <v>0.5</v>
      </c>
      <c r="E12" s="59">
        <v>1251</v>
      </c>
      <c r="F12" s="60">
        <f>ROUND(D12*E12,2)</f>
        <v>625.5</v>
      </c>
      <c r="G12" s="60">
        <f>ROUND(0.23*F12,2)</f>
        <v>143.87</v>
      </c>
      <c r="H12" s="61">
        <f>ROUND(F12+G12,2)</f>
        <v>769.37</v>
      </c>
      <c r="J12" s="54" t="s">
        <v>60</v>
      </c>
      <c r="CK12" s="35"/>
      <c r="FK12" s="35"/>
    </row>
    <row r="13" spans="1:167" s="7" customFormat="1" x14ac:dyDescent="0.2">
      <c r="A13" s="43"/>
      <c r="B13" s="22" t="s">
        <v>26</v>
      </c>
      <c r="C13" s="40" t="s">
        <v>19</v>
      </c>
      <c r="D13" s="40" t="s">
        <v>19</v>
      </c>
      <c r="E13" s="19" t="s">
        <v>19</v>
      </c>
      <c r="F13" s="19" t="s">
        <v>19</v>
      </c>
      <c r="G13" s="19" t="s">
        <v>19</v>
      </c>
      <c r="H13" s="19" t="s">
        <v>19</v>
      </c>
      <c r="CK13" s="35"/>
      <c r="FK13" s="35"/>
    </row>
    <row r="14" spans="1:167" s="7" customFormat="1" ht="12.75" customHeight="1" x14ac:dyDescent="0.2">
      <c r="A14" s="26">
        <v>7</v>
      </c>
      <c r="B14" s="63" t="s">
        <v>31</v>
      </c>
      <c r="C14" s="64" t="s">
        <v>1</v>
      </c>
      <c r="D14" s="58">
        <v>6</v>
      </c>
      <c r="E14" s="59">
        <v>255</v>
      </c>
      <c r="F14" s="60">
        <f>ROUND(D14*E14,2)</f>
        <v>1530</v>
      </c>
      <c r="G14" s="60">
        <f>ROUND(0.23*F14,2)</f>
        <v>351.9</v>
      </c>
      <c r="H14" s="61">
        <f>ROUND(F14+G14,2)</f>
        <v>1881.9</v>
      </c>
      <c r="J14" s="54" t="s">
        <v>56</v>
      </c>
      <c r="CK14" s="35"/>
      <c r="FK14" s="35"/>
    </row>
    <row r="15" spans="1:167" x14ac:dyDescent="0.2">
      <c r="D15" s="6"/>
      <c r="E15" s="49" t="s">
        <v>47</v>
      </c>
      <c r="F15" s="47">
        <f>ROUND(SUM(F7:F14),2)</f>
        <v>2755.9</v>
      </c>
      <c r="G15" s="47"/>
      <c r="H15" s="48">
        <f>ROUND(SUM(H7:H14),2)</f>
        <v>3389.76</v>
      </c>
    </row>
    <row r="21" spans="9:10" x14ac:dyDescent="0.2">
      <c r="I21" s="45"/>
      <c r="J21" s="51"/>
    </row>
    <row r="22" spans="9:10" x14ac:dyDescent="0.2">
      <c r="I22" s="45"/>
      <c r="J22" s="51"/>
    </row>
    <row r="23" spans="9:10" x14ac:dyDescent="0.2">
      <c r="I23" s="45"/>
      <c r="J23" s="51"/>
    </row>
    <row r="24" spans="9:10" x14ac:dyDescent="0.2">
      <c r="J24" s="51"/>
    </row>
    <row r="25" spans="9:10" x14ac:dyDescent="0.2">
      <c r="J25" s="51"/>
    </row>
  </sheetData>
  <sheetProtection insertRows="0"/>
  <mergeCells count="4">
    <mergeCell ref="D5:D6"/>
    <mergeCell ref="A5:A6"/>
    <mergeCell ref="B5:B6"/>
    <mergeCell ref="C5:C6"/>
  </mergeCells>
  <pageMargins left="0.59055118110236227" right="0.11811023622047245" top="0.39370078740157483" bottom="0.70866141732283472" header="0.15748031496062992" footer="0.19685039370078741"/>
  <pageSetup paperSize="9" scale="78" fitToHeight="0" orientation="portrait" copies="2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3"/>
  <sheetViews>
    <sheetView zoomScaleNormal="100" workbookViewId="0">
      <pane ySplit="6" topLeftCell="A7" activePane="bottomLeft" state="frozen"/>
      <selection pane="bottomLeft" activeCell="A2" sqref="A2:H13"/>
    </sheetView>
  </sheetViews>
  <sheetFormatPr defaultColWidth="9.140625" defaultRowHeight="12.75" x14ac:dyDescent="0.2"/>
  <cols>
    <col min="1" max="1" width="4.28515625" style="1" customWidth="1"/>
    <col min="2" max="2" width="44.42578125" style="14" customWidth="1"/>
    <col min="3" max="3" width="8.42578125" style="1" customWidth="1"/>
    <col min="4" max="4" width="8.28515625" style="42" bestFit="1" customWidth="1"/>
    <col min="5" max="5" width="12.140625" style="4" customWidth="1"/>
    <col min="6" max="6" width="15" style="4" customWidth="1"/>
    <col min="7" max="7" width="10.7109375" style="2" customWidth="1"/>
    <col min="8" max="8" width="12.85546875" style="2" bestFit="1" customWidth="1"/>
    <col min="9" max="9" width="8.140625" style="2" customWidth="1"/>
    <col min="10" max="10" width="73.140625" style="2" customWidth="1"/>
    <col min="11" max="12" width="13.7109375" style="2" customWidth="1"/>
    <col min="13" max="16384" width="9.140625" style="2"/>
  </cols>
  <sheetData>
    <row r="1" spans="1:167" x14ac:dyDescent="0.2">
      <c r="A1" s="45"/>
      <c r="B1" s="18"/>
      <c r="C1" s="18"/>
      <c r="D1" s="18"/>
      <c r="E1" s="18"/>
      <c r="F1" s="18"/>
      <c r="G1" s="18"/>
      <c r="H1" s="18"/>
      <c r="CK1" s="34"/>
      <c r="FK1" s="34"/>
    </row>
    <row r="2" spans="1:167" x14ac:dyDescent="0.2">
      <c r="A2" s="45" t="s">
        <v>67</v>
      </c>
      <c r="B2" s="18"/>
      <c r="C2" s="18"/>
      <c r="D2" s="18"/>
      <c r="E2" s="18"/>
      <c r="F2" s="18"/>
      <c r="G2" s="18"/>
      <c r="H2" s="18"/>
      <c r="CK2" s="34"/>
      <c r="FK2" s="34"/>
    </row>
    <row r="3" spans="1:167" ht="12.75" customHeight="1" x14ac:dyDescent="0.2">
      <c r="A3" s="45"/>
      <c r="B3" s="18"/>
      <c r="C3" s="18"/>
      <c r="D3" s="31"/>
      <c r="E3" s="31"/>
      <c r="F3" s="18"/>
      <c r="CK3" s="34"/>
      <c r="FK3" s="34"/>
    </row>
    <row r="4" spans="1:167" x14ac:dyDescent="0.2">
      <c r="A4" s="5"/>
      <c r="D4" s="3"/>
    </row>
    <row r="5" spans="1:167" s="6" customFormat="1" ht="38.25" customHeight="1" x14ac:dyDescent="0.2">
      <c r="A5" s="80" t="s">
        <v>0</v>
      </c>
      <c r="B5" s="81" t="s">
        <v>35</v>
      </c>
      <c r="C5" s="81" t="s">
        <v>21</v>
      </c>
      <c r="D5" s="79" t="s">
        <v>57</v>
      </c>
      <c r="E5" s="32" t="s">
        <v>37</v>
      </c>
      <c r="F5" s="32" t="s">
        <v>38</v>
      </c>
      <c r="G5" s="50" t="s">
        <v>39</v>
      </c>
      <c r="H5" s="32" t="s">
        <v>40</v>
      </c>
    </row>
    <row r="6" spans="1:167" s="6" customFormat="1" x14ac:dyDescent="0.2">
      <c r="A6" s="80"/>
      <c r="B6" s="81"/>
      <c r="C6" s="81"/>
      <c r="D6" s="79"/>
      <c r="E6" s="33" t="s">
        <v>36</v>
      </c>
      <c r="F6" s="33" t="s">
        <v>36</v>
      </c>
      <c r="G6" s="33" t="s">
        <v>36</v>
      </c>
      <c r="H6" s="33" t="s">
        <v>36</v>
      </c>
    </row>
    <row r="7" spans="1:167" s="7" customFormat="1" ht="25.5" x14ac:dyDescent="0.2">
      <c r="A7" s="41" t="s">
        <v>19</v>
      </c>
      <c r="B7" s="27" t="s">
        <v>29</v>
      </c>
      <c r="C7" s="10" t="s">
        <v>19</v>
      </c>
      <c r="D7" s="10" t="s">
        <v>19</v>
      </c>
      <c r="E7" s="17" t="s">
        <v>19</v>
      </c>
      <c r="F7" s="17" t="s">
        <v>19</v>
      </c>
      <c r="G7" s="17" t="s">
        <v>19</v>
      </c>
      <c r="H7" s="17" t="s">
        <v>19</v>
      </c>
      <c r="CK7" s="35"/>
      <c r="FK7" s="35"/>
    </row>
    <row r="8" spans="1:167" s="7" customFormat="1" ht="25.5" customHeight="1" x14ac:dyDescent="0.2">
      <c r="A8" s="64">
        <v>6</v>
      </c>
      <c r="B8" s="56" t="s">
        <v>22</v>
      </c>
      <c r="C8" s="57" t="s">
        <v>8</v>
      </c>
      <c r="D8" s="58">
        <v>1</v>
      </c>
      <c r="E8" s="59">
        <v>225.15</v>
      </c>
      <c r="F8" s="60">
        <f>ROUND(D8*E8,2)</f>
        <v>225.15</v>
      </c>
      <c r="G8" s="60">
        <f>ROUND(0.23*F8,2)</f>
        <v>51.78</v>
      </c>
      <c r="H8" s="61">
        <f>ROUND(F8+G8,2)</f>
        <v>276.93</v>
      </c>
      <c r="J8" s="54" t="s">
        <v>61</v>
      </c>
      <c r="CK8" s="35"/>
      <c r="FK8" s="35"/>
    </row>
    <row r="9" spans="1:167" s="7" customFormat="1" x14ac:dyDescent="0.2">
      <c r="A9" s="64">
        <v>7</v>
      </c>
      <c r="B9" s="62" t="s">
        <v>23</v>
      </c>
      <c r="C9" s="57" t="s">
        <v>8</v>
      </c>
      <c r="D9" s="58">
        <v>1</v>
      </c>
      <c r="E9" s="59">
        <v>75.05</v>
      </c>
      <c r="F9" s="60">
        <f>ROUND(D9*E9,2)</f>
        <v>75.05</v>
      </c>
      <c r="G9" s="60">
        <f>ROUND(0.23*F9,2)</f>
        <v>17.260000000000002</v>
      </c>
      <c r="H9" s="61">
        <f>ROUND(F9+G9,2)</f>
        <v>92.31</v>
      </c>
      <c r="J9" s="54" t="s">
        <v>61</v>
      </c>
      <c r="CK9" s="35"/>
      <c r="FK9" s="35"/>
    </row>
    <row r="10" spans="1:167" s="7" customFormat="1" x14ac:dyDescent="0.2">
      <c r="A10" s="41" t="s">
        <v>19</v>
      </c>
      <c r="B10" s="11" t="s">
        <v>4</v>
      </c>
      <c r="C10" s="10" t="s">
        <v>19</v>
      </c>
      <c r="D10" s="10" t="s">
        <v>19</v>
      </c>
      <c r="E10" s="17" t="s">
        <v>19</v>
      </c>
      <c r="F10" s="17" t="s">
        <v>19</v>
      </c>
      <c r="G10" s="17" t="s">
        <v>19</v>
      </c>
      <c r="H10" s="17" t="s">
        <v>19</v>
      </c>
      <c r="CK10" s="35"/>
      <c r="FK10" s="35"/>
    </row>
    <row r="11" spans="1:167" s="7" customFormat="1" x14ac:dyDescent="0.2">
      <c r="A11" s="43" t="s">
        <v>19</v>
      </c>
      <c r="B11" s="22" t="s">
        <v>5</v>
      </c>
      <c r="C11" s="40" t="s">
        <v>19</v>
      </c>
      <c r="D11" s="40" t="s">
        <v>19</v>
      </c>
      <c r="E11" s="19" t="s">
        <v>19</v>
      </c>
      <c r="F11" s="19" t="s">
        <v>19</v>
      </c>
      <c r="G11" s="19" t="s">
        <v>19</v>
      </c>
      <c r="H11" s="19" t="s">
        <v>19</v>
      </c>
      <c r="CK11" s="35"/>
      <c r="FK11" s="35"/>
    </row>
    <row r="12" spans="1:167" s="7" customFormat="1" ht="12.75" customHeight="1" x14ac:dyDescent="0.2">
      <c r="A12" s="26">
        <v>9</v>
      </c>
      <c r="B12" s="63" t="s">
        <v>34</v>
      </c>
      <c r="C12" s="57" t="s">
        <v>7</v>
      </c>
      <c r="D12" s="58">
        <v>5</v>
      </c>
      <c r="E12" s="59">
        <v>1251</v>
      </c>
      <c r="F12" s="60">
        <f>ROUND(D12*E12,2)</f>
        <v>6255</v>
      </c>
      <c r="G12" s="60">
        <f>ROUND(0.23*F12,2)</f>
        <v>1438.65</v>
      </c>
      <c r="H12" s="61">
        <f>ROUND(F12+G12,2)</f>
        <v>7693.65</v>
      </c>
      <c r="J12" s="54" t="s">
        <v>62</v>
      </c>
      <c r="CK12" s="35"/>
      <c r="FK12" s="35"/>
    </row>
    <row r="13" spans="1:167" x14ac:dyDescent="0.2">
      <c r="D13" s="6"/>
      <c r="E13" s="49" t="s">
        <v>47</v>
      </c>
      <c r="F13" s="47">
        <f>ROUND(SUM(F7:F12),2)</f>
        <v>6555.2</v>
      </c>
      <c r="G13" s="47"/>
      <c r="H13" s="48">
        <f>ROUND(SUM(H7:H12),2)</f>
        <v>8062.89</v>
      </c>
    </row>
    <row r="19" spans="9:10" x14ac:dyDescent="0.2">
      <c r="I19" s="45"/>
      <c r="J19" s="51"/>
    </row>
    <row r="20" spans="9:10" x14ac:dyDescent="0.2">
      <c r="I20" s="45"/>
      <c r="J20" s="51"/>
    </row>
    <row r="21" spans="9:10" x14ac:dyDescent="0.2">
      <c r="I21" s="45"/>
      <c r="J21" s="51"/>
    </row>
    <row r="22" spans="9:10" x14ac:dyDescent="0.2">
      <c r="J22" s="51"/>
    </row>
    <row r="23" spans="9:10" x14ac:dyDescent="0.2">
      <c r="J23" s="51"/>
    </row>
  </sheetData>
  <sheetProtection insertRows="0"/>
  <mergeCells count="4">
    <mergeCell ref="D5:D6"/>
    <mergeCell ref="A5:A6"/>
    <mergeCell ref="B5:B6"/>
    <mergeCell ref="C5:C6"/>
  </mergeCells>
  <pageMargins left="0.59055118110236227" right="0.11811023622047245" top="0.39370078740157483" bottom="0.70866141732283472" header="0.15748031496062992" footer="0.19685039370078741"/>
  <pageSetup paperSize="9" scale="78" fitToHeight="0" orientation="portrait" copies="2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6"/>
  <sheetViews>
    <sheetView zoomScaleNormal="100" workbookViewId="0">
      <pane ySplit="7" topLeftCell="A8" activePane="bottomLeft" state="frozen"/>
      <selection pane="bottomLeft" activeCell="J20" sqref="J20"/>
    </sheetView>
  </sheetViews>
  <sheetFormatPr defaultColWidth="9.140625" defaultRowHeight="12.75" x14ac:dyDescent="0.2"/>
  <cols>
    <col min="1" max="1" width="4.28515625" style="1" customWidth="1"/>
    <col min="2" max="2" width="42.140625" style="14" customWidth="1"/>
    <col min="3" max="3" width="8.42578125" style="1" customWidth="1"/>
    <col min="4" max="4" width="8.28515625" style="42" bestFit="1" customWidth="1"/>
    <col min="5" max="5" width="12.140625" style="4" customWidth="1"/>
    <col min="6" max="6" width="15" style="4" customWidth="1"/>
    <col min="7" max="7" width="10.7109375" style="2" customWidth="1"/>
    <col min="8" max="8" width="12.85546875" style="2" bestFit="1" customWidth="1"/>
    <col min="9" max="9" width="5.28515625" style="2" customWidth="1"/>
    <col min="10" max="10" width="63.42578125" style="2" customWidth="1"/>
    <col min="11" max="12" width="13.7109375" style="2" customWidth="1"/>
    <col min="13" max="16384" width="9.140625" style="2"/>
  </cols>
  <sheetData>
    <row r="1" spans="1:167" x14ac:dyDescent="0.2">
      <c r="A1" s="45"/>
      <c r="B1" s="18"/>
      <c r="C1" s="18"/>
      <c r="D1" s="18"/>
      <c r="E1" s="18"/>
      <c r="F1" s="18"/>
      <c r="G1" s="18"/>
      <c r="H1" s="18"/>
      <c r="CK1" s="34"/>
      <c r="FK1" s="34"/>
    </row>
    <row r="2" spans="1:167" x14ac:dyDescent="0.2">
      <c r="A2" s="45" t="s">
        <v>68</v>
      </c>
      <c r="B2" s="18"/>
      <c r="C2" s="18"/>
      <c r="D2" s="18"/>
      <c r="E2" s="18"/>
      <c r="F2" s="18"/>
      <c r="G2" s="18"/>
      <c r="H2" s="18"/>
      <c r="CK2" s="34"/>
      <c r="FK2" s="34"/>
    </row>
    <row r="3" spans="1:167" ht="12.75" customHeight="1" x14ac:dyDescent="0.2">
      <c r="A3" s="45"/>
      <c r="B3" s="18"/>
      <c r="C3" s="18"/>
      <c r="D3" s="31"/>
      <c r="E3" s="31"/>
      <c r="F3" s="18"/>
      <c r="CK3" s="34"/>
      <c r="FK3" s="34"/>
    </row>
    <row r="4" spans="1:167" x14ac:dyDescent="0.2">
      <c r="A4" s="5"/>
      <c r="D4" s="3"/>
    </row>
    <row r="5" spans="1:167" s="6" customFormat="1" ht="38.25" customHeight="1" x14ac:dyDescent="0.2">
      <c r="A5" s="80" t="s">
        <v>0</v>
      </c>
      <c r="B5" s="81" t="s">
        <v>35</v>
      </c>
      <c r="C5" s="81" t="s">
        <v>21</v>
      </c>
      <c r="D5" s="79" t="s">
        <v>57</v>
      </c>
      <c r="E5" s="32" t="s">
        <v>37</v>
      </c>
      <c r="F5" s="32" t="s">
        <v>38</v>
      </c>
      <c r="G5" s="50" t="s">
        <v>39</v>
      </c>
      <c r="H5" s="32" t="s">
        <v>40</v>
      </c>
    </row>
    <row r="6" spans="1:167" s="6" customFormat="1" x14ac:dyDescent="0.2">
      <c r="A6" s="80"/>
      <c r="B6" s="81"/>
      <c r="C6" s="81"/>
      <c r="D6" s="79"/>
      <c r="E6" s="33" t="s">
        <v>36</v>
      </c>
      <c r="F6" s="33" t="s">
        <v>36</v>
      </c>
      <c r="G6" s="33" t="s">
        <v>36</v>
      </c>
      <c r="H6" s="33" t="s">
        <v>36</v>
      </c>
    </row>
    <row r="7" spans="1:167" x14ac:dyDescent="0.2">
      <c r="A7" s="9" t="s">
        <v>9</v>
      </c>
      <c r="B7" s="9" t="s">
        <v>10</v>
      </c>
      <c r="C7" s="9" t="s">
        <v>11</v>
      </c>
      <c r="D7" s="28" t="s">
        <v>12</v>
      </c>
      <c r="E7" s="28" t="s">
        <v>13</v>
      </c>
      <c r="F7" s="9" t="s">
        <v>14</v>
      </c>
      <c r="G7" s="20" t="s">
        <v>24</v>
      </c>
      <c r="H7" s="20" t="s">
        <v>15</v>
      </c>
      <c r="CK7" s="34"/>
      <c r="FK7" s="34"/>
    </row>
    <row r="8" spans="1:167" s="7" customFormat="1" x14ac:dyDescent="0.2">
      <c r="A8" s="41" t="s">
        <v>19</v>
      </c>
      <c r="B8" s="11" t="s">
        <v>2</v>
      </c>
      <c r="C8" s="10" t="s">
        <v>19</v>
      </c>
      <c r="D8" s="10" t="s">
        <v>19</v>
      </c>
      <c r="E8" s="41" t="s">
        <v>19</v>
      </c>
      <c r="F8" s="17" t="s">
        <v>19</v>
      </c>
      <c r="G8" s="17" t="s">
        <v>19</v>
      </c>
      <c r="H8" s="17" t="s">
        <v>19</v>
      </c>
      <c r="CK8" s="35"/>
      <c r="FK8" s="35"/>
    </row>
    <row r="9" spans="1:167" s="7" customFormat="1" ht="25.5" x14ac:dyDescent="0.2">
      <c r="A9" s="43" t="s">
        <v>19</v>
      </c>
      <c r="B9" s="22" t="s">
        <v>18</v>
      </c>
      <c r="C9" s="21" t="s">
        <v>19</v>
      </c>
      <c r="D9" s="21" t="s">
        <v>19</v>
      </c>
      <c r="E9" s="19" t="s">
        <v>19</v>
      </c>
      <c r="F9" s="19" t="s">
        <v>19</v>
      </c>
      <c r="G9" s="19" t="s">
        <v>19</v>
      </c>
      <c r="H9" s="19" t="s">
        <v>19</v>
      </c>
      <c r="CK9" s="35"/>
      <c r="FK9" s="35"/>
    </row>
    <row r="10" spans="1:167" s="7" customFormat="1" x14ac:dyDescent="0.2">
      <c r="A10" s="26">
        <v>1</v>
      </c>
      <c r="B10" s="13" t="s">
        <v>3</v>
      </c>
      <c r="C10" s="16" t="s">
        <v>8</v>
      </c>
      <c r="D10" s="20">
        <v>5.2</v>
      </c>
      <c r="E10" s="12">
        <v>120.08</v>
      </c>
      <c r="F10" s="29">
        <f>ROUND(D10*E10,2)</f>
        <v>624.41999999999996</v>
      </c>
      <c r="G10" s="29">
        <f>ROUND(0.23*F10,2)</f>
        <v>143.62</v>
      </c>
      <c r="H10" s="30">
        <f>ROUND(F10+G10,2)</f>
        <v>768.04</v>
      </c>
      <c r="J10" s="7" t="s">
        <v>48</v>
      </c>
      <c r="CK10" s="35"/>
      <c r="FK10" s="35"/>
    </row>
    <row r="11" spans="1:167" s="7" customFormat="1" ht="25.5" customHeight="1" x14ac:dyDescent="0.2">
      <c r="A11" s="43" t="s">
        <v>19</v>
      </c>
      <c r="B11" s="22" t="s">
        <v>30</v>
      </c>
      <c r="C11" s="44" t="s">
        <v>19</v>
      </c>
      <c r="D11" s="53" t="s">
        <v>19</v>
      </c>
      <c r="E11" s="19" t="s">
        <v>19</v>
      </c>
      <c r="F11" s="19" t="s">
        <v>19</v>
      </c>
      <c r="G11" s="19" t="s">
        <v>19</v>
      </c>
      <c r="H11" s="19" t="s">
        <v>19</v>
      </c>
      <c r="CK11" s="35"/>
      <c r="FK11" s="35"/>
    </row>
    <row r="12" spans="1:167" s="7" customFormat="1" ht="25.5" customHeight="1" x14ac:dyDescent="0.2">
      <c r="A12" s="26">
        <v>2</v>
      </c>
      <c r="B12" s="25" t="s">
        <v>27</v>
      </c>
      <c r="C12" s="16" t="s">
        <v>8</v>
      </c>
      <c r="D12" s="20">
        <v>1</v>
      </c>
      <c r="E12" s="12">
        <v>120.08</v>
      </c>
      <c r="F12" s="29">
        <f>ROUND(D12*E12,2)</f>
        <v>120.08</v>
      </c>
      <c r="G12" s="29">
        <f>ROUND(0.23*F12,2)</f>
        <v>27.62</v>
      </c>
      <c r="H12" s="30">
        <f>ROUND(F12+G12,2)</f>
        <v>147.69999999999999</v>
      </c>
      <c r="J12" s="7" t="s">
        <v>49</v>
      </c>
      <c r="CK12" s="35"/>
      <c r="FK12" s="35"/>
    </row>
    <row r="13" spans="1:167" s="8" customFormat="1" x14ac:dyDescent="0.2">
      <c r="A13" s="41" t="s">
        <v>19</v>
      </c>
      <c r="B13" s="27" t="s">
        <v>16</v>
      </c>
      <c r="C13" s="41" t="s">
        <v>19</v>
      </c>
      <c r="D13" s="41" t="s">
        <v>19</v>
      </c>
      <c r="E13" s="17" t="s">
        <v>19</v>
      </c>
      <c r="F13" s="17" t="s">
        <v>19</v>
      </c>
      <c r="G13" s="17" t="s">
        <v>19</v>
      </c>
      <c r="H13" s="17" t="s">
        <v>19</v>
      </c>
      <c r="CK13" s="37"/>
      <c r="FK13" s="37"/>
    </row>
    <row r="14" spans="1:167" s="8" customFormat="1" x14ac:dyDescent="0.2">
      <c r="A14" s="43" t="s">
        <v>19</v>
      </c>
      <c r="B14" s="46" t="s">
        <v>41</v>
      </c>
      <c r="C14" s="43" t="s">
        <v>19</v>
      </c>
      <c r="D14" s="52" t="s">
        <v>19</v>
      </c>
      <c r="E14" s="19" t="s">
        <v>19</v>
      </c>
      <c r="F14" s="19" t="s">
        <v>19</v>
      </c>
      <c r="G14" s="19" t="s">
        <v>19</v>
      </c>
      <c r="H14" s="19" t="s">
        <v>19</v>
      </c>
      <c r="CK14" s="37"/>
      <c r="FK14" s="37"/>
    </row>
    <row r="15" spans="1:167" s="8" customFormat="1" ht="25.5" x14ac:dyDescent="0.2">
      <c r="A15" s="26">
        <v>3</v>
      </c>
      <c r="B15" s="38" t="s">
        <v>42</v>
      </c>
      <c r="C15" s="39" t="s">
        <v>43</v>
      </c>
      <c r="D15" s="20">
        <v>1</v>
      </c>
      <c r="E15" s="12">
        <v>225.15</v>
      </c>
      <c r="F15" s="29">
        <f>ROUND(D15*E15,2)</f>
        <v>225.15</v>
      </c>
      <c r="G15" s="29">
        <f t="shared" ref="G15" si="0">ROUND(0.23*F15,2)</f>
        <v>51.78</v>
      </c>
      <c r="H15" s="30">
        <f t="shared" ref="H15" si="1">ROUND(F15+G15,2)</f>
        <v>276.93</v>
      </c>
      <c r="CK15" s="37"/>
      <c r="FK15" s="37"/>
    </row>
    <row r="16" spans="1:167" x14ac:dyDescent="0.2">
      <c r="D16" s="6"/>
      <c r="E16" s="49" t="s">
        <v>47</v>
      </c>
      <c r="F16" s="47">
        <f>ROUND(SUM(F8:F15),2)</f>
        <v>969.65</v>
      </c>
      <c r="G16" s="47"/>
      <c r="H16" s="48">
        <f>ROUND(SUM(H8:H15),2)</f>
        <v>1192.67</v>
      </c>
    </row>
    <row r="22" spans="9:10" x14ac:dyDescent="0.2">
      <c r="I22" s="45"/>
      <c r="J22" s="51"/>
    </row>
    <row r="23" spans="9:10" x14ac:dyDescent="0.2">
      <c r="I23" s="45"/>
      <c r="J23" s="51"/>
    </row>
    <row r="24" spans="9:10" x14ac:dyDescent="0.2">
      <c r="I24" s="45"/>
      <c r="J24" s="51"/>
    </row>
    <row r="25" spans="9:10" x14ac:dyDescent="0.2">
      <c r="J25" s="51"/>
    </row>
    <row r="26" spans="9:10" x14ac:dyDescent="0.2">
      <c r="J26" s="51"/>
    </row>
  </sheetData>
  <sheetProtection insertRows="0"/>
  <mergeCells count="4">
    <mergeCell ref="D5:D6"/>
    <mergeCell ref="A5:A6"/>
    <mergeCell ref="B5:B6"/>
    <mergeCell ref="C5:C6"/>
  </mergeCells>
  <pageMargins left="0.59055118110236227" right="0.11811023622047245" top="0.39370078740157483" bottom="0.70866141732283472" header="0.15748031496062992" footer="0.19685039370078741"/>
  <pageSetup paperSize="9" scale="78" fitToHeight="0" orientation="portrait" copies="2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6"/>
  <sheetViews>
    <sheetView zoomScaleNormal="100" workbookViewId="0">
      <pane ySplit="6" topLeftCell="A7" activePane="bottomLeft" state="frozen"/>
      <selection pane="bottomLeft" activeCell="A2" sqref="A2:H16"/>
    </sheetView>
  </sheetViews>
  <sheetFormatPr defaultColWidth="9.140625" defaultRowHeight="12.75" x14ac:dyDescent="0.2"/>
  <cols>
    <col min="1" max="1" width="4.28515625" style="1" customWidth="1"/>
    <col min="2" max="2" width="44.28515625" style="14" customWidth="1"/>
    <col min="3" max="3" width="8.42578125" style="1" customWidth="1"/>
    <col min="4" max="4" width="8.28515625" style="42" bestFit="1" customWidth="1"/>
    <col min="5" max="5" width="12.140625" style="4" customWidth="1"/>
    <col min="6" max="6" width="15" style="4" customWidth="1"/>
    <col min="7" max="7" width="10.7109375" style="2" customWidth="1"/>
    <col min="8" max="8" width="12.85546875" style="2" bestFit="1" customWidth="1"/>
    <col min="9" max="9" width="6.42578125" style="2" customWidth="1"/>
    <col min="10" max="10" width="73.85546875" style="2" customWidth="1"/>
    <col min="11" max="12" width="13.7109375" style="2" customWidth="1"/>
    <col min="13" max="16384" width="9.140625" style="2"/>
  </cols>
  <sheetData>
    <row r="1" spans="1:167" x14ac:dyDescent="0.2">
      <c r="A1" s="45"/>
      <c r="B1" s="18"/>
      <c r="C1" s="18"/>
      <c r="D1" s="18"/>
      <c r="E1" s="18"/>
      <c r="F1" s="18"/>
      <c r="G1" s="18"/>
      <c r="H1" s="18"/>
      <c r="CK1" s="34"/>
      <c r="FK1" s="34"/>
    </row>
    <row r="2" spans="1:167" x14ac:dyDescent="0.2">
      <c r="A2" s="45" t="s">
        <v>69</v>
      </c>
      <c r="B2" s="18"/>
      <c r="C2" s="18"/>
      <c r="D2" s="18"/>
      <c r="E2" s="18"/>
      <c r="F2" s="18"/>
      <c r="G2" s="18"/>
      <c r="H2" s="18"/>
      <c r="CK2" s="34"/>
      <c r="FK2" s="34"/>
    </row>
    <row r="3" spans="1:167" ht="12.75" customHeight="1" x14ac:dyDescent="0.2">
      <c r="A3" s="45"/>
      <c r="B3" s="18"/>
      <c r="C3" s="18"/>
      <c r="D3" s="31"/>
      <c r="E3" s="31"/>
      <c r="F3" s="18"/>
      <c r="CK3" s="34"/>
      <c r="FK3" s="34"/>
    </row>
    <row r="4" spans="1:167" x14ac:dyDescent="0.2">
      <c r="A4" s="5"/>
      <c r="D4" s="3"/>
    </row>
    <row r="5" spans="1:167" s="6" customFormat="1" ht="38.25" customHeight="1" x14ac:dyDescent="0.2">
      <c r="A5" s="80" t="s">
        <v>0</v>
      </c>
      <c r="B5" s="81" t="s">
        <v>35</v>
      </c>
      <c r="C5" s="81" t="s">
        <v>21</v>
      </c>
      <c r="D5" s="79" t="s">
        <v>57</v>
      </c>
      <c r="E5" s="32" t="s">
        <v>37</v>
      </c>
      <c r="F5" s="32" t="s">
        <v>38</v>
      </c>
      <c r="G5" s="50" t="s">
        <v>39</v>
      </c>
      <c r="H5" s="32" t="s">
        <v>40</v>
      </c>
    </row>
    <row r="6" spans="1:167" s="6" customFormat="1" x14ac:dyDescent="0.2">
      <c r="A6" s="80"/>
      <c r="B6" s="81"/>
      <c r="C6" s="81"/>
      <c r="D6" s="79"/>
      <c r="E6" s="33" t="s">
        <v>36</v>
      </c>
      <c r="F6" s="33" t="s">
        <v>36</v>
      </c>
      <c r="G6" s="33" t="s">
        <v>36</v>
      </c>
      <c r="H6" s="33" t="s">
        <v>36</v>
      </c>
    </row>
    <row r="7" spans="1:167" s="7" customFormat="1" ht="25.5" x14ac:dyDescent="0.2">
      <c r="A7" s="41" t="s">
        <v>19</v>
      </c>
      <c r="B7" s="27" t="s">
        <v>29</v>
      </c>
      <c r="C7" s="10" t="s">
        <v>19</v>
      </c>
      <c r="D7" s="10" t="s">
        <v>19</v>
      </c>
      <c r="E7" s="17" t="s">
        <v>19</v>
      </c>
      <c r="F7" s="17" t="s">
        <v>19</v>
      </c>
      <c r="G7" s="17" t="s">
        <v>19</v>
      </c>
      <c r="H7" s="17" t="s">
        <v>19</v>
      </c>
      <c r="CK7" s="35"/>
      <c r="FK7" s="35"/>
    </row>
    <row r="8" spans="1:167" s="7" customFormat="1" ht="25.5" customHeight="1" x14ac:dyDescent="0.2">
      <c r="A8" s="26">
        <v>7</v>
      </c>
      <c r="B8" s="56" t="s">
        <v>22</v>
      </c>
      <c r="C8" s="57" t="s">
        <v>8</v>
      </c>
      <c r="D8" s="58">
        <v>17</v>
      </c>
      <c r="E8" s="59">
        <v>225.15</v>
      </c>
      <c r="F8" s="60">
        <f>ROUND(D8*E8,2)</f>
        <v>3827.55</v>
      </c>
      <c r="G8" s="60">
        <f>ROUND(0.23*F8,2)</f>
        <v>880.34</v>
      </c>
      <c r="H8" s="61">
        <f>ROUND(F8+G8,2)</f>
        <v>4707.8900000000003</v>
      </c>
      <c r="J8" s="54" t="s">
        <v>50</v>
      </c>
      <c r="CK8" s="35"/>
      <c r="FK8" s="35"/>
    </row>
    <row r="9" spans="1:167" s="7" customFormat="1" x14ac:dyDescent="0.2">
      <c r="A9" s="26">
        <v>8</v>
      </c>
      <c r="B9" s="62" t="s">
        <v>23</v>
      </c>
      <c r="C9" s="57" t="s">
        <v>8</v>
      </c>
      <c r="D9" s="58">
        <v>17</v>
      </c>
      <c r="E9" s="59">
        <v>75.05</v>
      </c>
      <c r="F9" s="60">
        <f>ROUND(D9*E9,2)</f>
        <v>1275.8499999999999</v>
      </c>
      <c r="G9" s="60">
        <f>ROUND(0.23*F9,2)</f>
        <v>293.45</v>
      </c>
      <c r="H9" s="61">
        <f>ROUND(F9+G9,2)</f>
        <v>1569.3</v>
      </c>
      <c r="CK9" s="35"/>
      <c r="FK9" s="35"/>
    </row>
    <row r="10" spans="1:167" s="7" customFormat="1" ht="25.5" x14ac:dyDescent="0.2">
      <c r="A10" s="43" t="s">
        <v>19</v>
      </c>
      <c r="B10" s="22" t="s">
        <v>28</v>
      </c>
      <c r="C10" s="44" t="s">
        <v>19</v>
      </c>
      <c r="D10" s="53" t="s">
        <v>19</v>
      </c>
      <c r="E10" s="19" t="s">
        <v>19</v>
      </c>
      <c r="F10" s="19" t="s">
        <v>19</v>
      </c>
      <c r="G10" s="19" t="s">
        <v>19</v>
      </c>
      <c r="H10" s="19" t="s">
        <v>19</v>
      </c>
      <c r="CK10" s="35"/>
      <c r="FK10" s="35"/>
    </row>
    <row r="11" spans="1:167" s="7" customFormat="1" ht="25.5" x14ac:dyDescent="0.2">
      <c r="A11" s="26">
        <v>10</v>
      </c>
      <c r="B11" s="63" t="s">
        <v>17</v>
      </c>
      <c r="C11" s="64" t="s">
        <v>8</v>
      </c>
      <c r="D11" s="58">
        <v>60</v>
      </c>
      <c r="E11" s="59">
        <v>60.04</v>
      </c>
      <c r="F11" s="60">
        <f>ROUND(D11*E11,2)</f>
        <v>3602.4</v>
      </c>
      <c r="G11" s="60">
        <f>ROUND(0.23*F11,2)</f>
        <v>828.55</v>
      </c>
      <c r="H11" s="61">
        <f>ROUND(F11+G11,2)</f>
        <v>4430.95</v>
      </c>
      <c r="J11" s="54" t="s">
        <v>51</v>
      </c>
      <c r="CK11" s="35"/>
      <c r="FK11" s="35"/>
    </row>
    <row r="12" spans="1:167" s="7" customFormat="1" x14ac:dyDescent="0.2">
      <c r="A12" s="41" t="s">
        <v>19</v>
      </c>
      <c r="B12" s="11" t="s">
        <v>4</v>
      </c>
      <c r="C12" s="10" t="s">
        <v>19</v>
      </c>
      <c r="D12" s="10" t="s">
        <v>19</v>
      </c>
      <c r="E12" s="17" t="s">
        <v>19</v>
      </c>
      <c r="F12" s="17" t="s">
        <v>19</v>
      </c>
      <c r="G12" s="17" t="s">
        <v>19</v>
      </c>
      <c r="H12" s="17" t="s">
        <v>19</v>
      </c>
      <c r="CK12" s="35"/>
      <c r="FK12" s="35"/>
    </row>
    <row r="13" spans="1:167" s="7" customFormat="1" x14ac:dyDescent="0.2">
      <c r="A13" s="43" t="s">
        <v>19</v>
      </c>
      <c r="B13" s="46" t="s">
        <v>44</v>
      </c>
      <c r="C13" s="43" t="s">
        <v>19</v>
      </c>
      <c r="D13" s="52" t="s">
        <v>19</v>
      </c>
      <c r="E13" s="19" t="s">
        <v>19</v>
      </c>
      <c r="F13" s="19" t="s">
        <v>19</v>
      </c>
      <c r="G13" s="19" t="s">
        <v>19</v>
      </c>
      <c r="H13" s="19" t="s">
        <v>19</v>
      </c>
      <c r="CK13" s="35"/>
      <c r="FK13" s="35"/>
    </row>
    <row r="14" spans="1:167" s="7" customFormat="1" x14ac:dyDescent="0.2">
      <c r="A14" s="26">
        <v>11</v>
      </c>
      <c r="B14" s="63" t="s">
        <v>45</v>
      </c>
      <c r="C14" s="64" t="s">
        <v>1</v>
      </c>
      <c r="D14" s="58">
        <v>20</v>
      </c>
      <c r="E14" s="59">
        <v>100</v>
      </c>
      <c r="F14" s="60">
        <f>ROUND(D14*E14,2)</f>
        <v>2000</v>
      </c>
      <c r="G14" s="60">
        <f>ROUND(0.23*F14,2)</f>
        <v>460</v>
      </c>
      <c r="H14" s="61">
        <f>ROUND(F14+G14,2)</f>
        <v>2460</v>
      </c>
      <c r="CK14" s="35"/>
      <c r="FK14" s="35"/>
    </row>
    <row r="15" spans="1:167" s="7" customFormat="1" x14ac:dyDescent="0.2">
      <c r="A15" s="26">
        <v>12</v>
      </c>
      <c r="B15" s="63" t="s">
        <v>46</v>
      </c>
      <c r="C15" s="57" t="s">
        <v>1</v>
      </c>
      <c r="D15" s="58">
        <v>2</v>
      </c>
      <c r="E15" s="59">
        <v>700</v>
      </c>
      <c r="F15" s="60">
        <f>ROUND(D15*E15,2)</f>
        <v>1400</v>
      </c>
      <c r="G15" s="60">
        <f>ROUND(0.23*F15,2)</f>
        <v>322</v>
      </c>
      <c r="H15" s="61">
        <f>ROUND(F15+G15,2)</f>
        <v>1722</v>
      </c>
      <c r="J15" s="54" t="s">
        <v>52</v>
      </c>
      <c r="CK15" s="35"/>
      <c r="FK15" s="35"/>
    </row>
    <row r="16" spans="1:167" x14ac:dyDescent="0.2">
      <c r="D16" s="6"/>
      <c r="E16" s="49" t="s">
        <v>47</v>
      </c>
      <c r="F16" s="47">
        <f>ROUND(SUM(F7:F15),2)</f>
        <v>12105.8</v>
      </c>
      <c r="G16" s="47"/>
      <c r="H16" s="48">
        <f>ROUND(SUM(H7:H15),2)</f>
        <v>14890.14</v>
      </c>
    </row>
    <row r="22" spans="9:10" x14ac:dyDescent="0.2">
      <c r="I22" s="45"/>
      <c r="J22" s="51"/>
    </row>
    <row r="23" spans="9:10" x14ac:dyDescent="0.2">
      <c r="I23" s="45"/>
      <c r="J23" s="51"/>
    </row>
    <row r="24" spans="9:10" x14ac:dyDescent="0.2">
      <c r="I24" s="45"/>
      <c r="J24" s="51"/>
    </row>
    <row r="25" spans="9:10" x14ac:dyDescent="0.2">
      <c r="J25" s="51"/>
    </row>
    <row r="26" spans="9:10" x14ac:dyDescent="0.2">
      <c r="J26" s="51"/>
    </row>
  </sheetData>
  <sheetProtection insertRows="0"/>
  <mergeCells count="4">
    <mergeCell ref="D5:D6"/>
    <mergeCell ref="A5:A6"/>
    <mergeCell ref="B5:B6"/>
    <mergeCell ref="C5:C6"/>
  </mergeCells>
  <pageMargins left="0.59055118110236227" right="0.11811023622047245" top="0.39370078740157483" bottom="0.70866141732283472" header="0.15748031496062992" footer="0.19685039370078741"/>
  <pageSetup paperSize="9" scale="78" fitToHeight="0" orientation="portrait" copies="2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2"/>
  <sheetViews>
    <sheetView zoomScaleNormal="100" workbookViewId="0">
      <pane ySplit="6" topLeftCell="A7" activePane="bottomLeft" state="frozen"/>
      <selection pane="bottomLeft" activeCell="A2" sqref="A2:H12"/>
    </sheetView>
  </sheetViews>
  <sheetFormatPr defaultColWidth="9.140625" defaultRowHeight="12.75" x14ac:dyDescent="0.2"/>
  <cols>
    <col min="1" max="1" width="4.28515625" style="1" customWidth="1"/>
    <col min="2" max="2" width="44.140625" style="14" customWidth="1"/>
    <col min="3" max="3" width="8.42578125" style="1" customWidth="1"/>
    <col min="4" max="4" width="8.28515625" style="42" bestFit="1" customWidth="1"/>
    <col min="5" max="5" width="12.140625" style="4" customWidth="1"/>
    <col min="6" max="6" width="15" style="4" customWidth="1"/>
    <col min="7" max="7" width="10.7109375" style="2" customWidth="1"/>
    <col min="8" max="8" width="12.85546875" style="2" bestFit="1" customWidth="1"/>
    <col min="9" max="9" width="7.140625" style="2" customWidth="1"/>
    <col min="10" max="10" width="53.5703125" style="2" customWidth="1"/>
    <col min="11" max="12" width="13.7109375" style="2" customWidth="1"/>
    <col min="13" max="16384" width="9.140625" style="2"/>
  </cols>
  <sheetData>
    <row r="1" spans="1:167" x14ac:dyDescent="0.2">
      <c r="A1" s="45"/>
      <c r="B1" s="18"/>
      <c r="C1" s="18"/>
      <c r="D1" s="18"/>
      <c r="E1" s="18"/>
      <c r="F1" s="18"/>
      <c r="G1" s="18"/>
      <c r="H1" s="18"/>
      <c r="CK1" s="34"/>
      <c r="FK1" s="34"/>
    </row>
    <row r="2" spans="1:167" x14ac:dyDescent="0.2">
      <c r="A2" s="45" t="s">
        <v>70</v>
      </c>
      <c r="B2" s="18"/>
      <c r="C2" s="18"/>
      <c r="D2" s="18"/>
      <c r="E2" s="18"/>
      <c r="F2" s="18"/>
      <c r="G2" s="18"/>
      <c r="H2" s="18"/>
      <c r="CK2" s="34"/>
      <c r="FK2" s="34"/>
    </row>
    <row r="3" spans="1:167" ht="12.75" customHeight="1" x14ac:dyDescent="0.2">
      <c r="A3" s="45"/>
      <c r="B3" s="18"/>
      <c r="C3" s="18"/>
      <c r="D3" s="31"/>
      <c r="E3" s="31"/>
      <c r="F3" s="18"/>
      <c r="CK3" s="34"/>
      <c r="FK3" s="34"/>
    </row>
    <row r="4" spans="1:167" x14ac:dyDescent="0.2">
      <c r="A4" s="5"/>
      <c r="D4" s="3"/>
    </row>
    <row r="5" spans="1:167" s="6" customFormat="1" ht="38.25" customHeight="1" x14ac:dyDescent="0.2">
      <c r="A5" s="80" t="s">
        <v>0</v>
      </c>
      <c r="B5" s="81" t="s">
        <v>35</v>
      </c>
      <c r="C5" s="81" t="s">
        <v>21</v>
      </c>
      <c r="D5" s="79" t="s">
        <v>57</v>
      </c>
      <c r="E5" s="32" t="s">
        <v>37</v>
      </c>
      <c r="F5" s="32" t="s">
        <v>38</v>
      </c>
      <c r="G5" s="50" t="s">
        <v>39</v>
      </c>
      <c r="H5" s="32" t="s">
        <v>40</v>
      </c>
    </row>
    <row r="6" spans="1:167" s="6" customFormat="1" x14ac:dyDescent="0.2">
      <c r="A6" s="80"/>
      <c r="B6" s="81"/>
      <c r="C6" s="81"/>
      <c r="D6" s="79"/>
      <c r="E6" s="33" t="s">
        <v>36</v>
      </c>
      <c r="F6" s="33" t="s">
        <v>36</v>
      </c>
      <c r="G6" s="33" t="s">
        <v>36</v>
      </c>
      <c r="H6" s="33" t="s">
        <v>36</v>
      </c>
    </row>
    <row r="7" spans="1:167" s="7" customFormat="1" x14ac:dyDescent="0.2">
      <c r="A7" s="10" t="s">
        <v>19</v>
      </c>
      <c r="B7" s="11" t="s">
        <v>25</v>
      </c>
      <c r="C7" s="10" t="s">
        <v>19</v>
      </c>
      <c r="D7" s="41" t="s">
        <v>19</v>
      </c>
      <c r="E7" s="10" t="s">
        <v>19</v>
      </c>
      <c r="F7" s="10" t="s">
        <v>19</v>
      </c>
      <c r="G7" s="10" t="s">
        <v>19</v>
      </c>
      <c r="H7" s="10" t="s">
        <v>19</v>
      </c>
      <c r="CK7" s="35"/>
      <c r="FK7" s="35"/>
    </row>
    <row r="8" spans="1:167" s="15" customFormat="1" ht="25.5" x14ac:dyDescent="0.2">
      <c r="A8" s="26">
        <v>1</v>
      </c>
      <c r="B8" s="71" t="s">
        <v>20</v>
      </c>
      <c r="C8" s="64" t="s">
        <v>1</v>
      </c>
      <c r="D8" s="64">
        <v>6</v>
      </c>
      <c r="E8" s="59">
        <v>50.04</v>
      </c>
      <c r="F8" s="60">
        <f t="shared" ref="F8" si="0">ROUND(D8*E8,2)</f>
        <v>300.24</v>
      </c>
      <c r="G8" s="60">
        <f t="shared" ref="G8" si="1">ROUND(0.23*F8,2)</f>
        <v>69.06</v>
      </c>
      <c r="H8" s="61">
        <f t="shared" ref="H8" si="2">ROUND(F8+G8,2)</f>
        <v>369.3</v>
      </c>
      <c r="I8" s="54"/>
      <c r="J8" s="54" t="s">
        <v>63</v>
      </c>
      <c r="AQ8" s="7"/>
      <c r="CK8" s="36"/>
      <c r="FK8" s="36"/>
    </row>
    <row r="9" spans="1:167" s="7" customFormat="1" ht="25.5" x14ac:dyDescent="0.2">
      <c r="A9" s="41" t="s">
        <v>19</v>
      </c>
      <c r="B9" s="27" t="s">
        <v>29</v>
      </c>
      <c r="C9" s="10" t="s">
        <v>19</v>
      </c>
      <c r="D9" s="10" t="s">
        <v>19</v>
      </c>
      <c r="E9" s="17" t="s">
        <v>19</v>
      </c>
      <c r="F9" s="17" t="s">
        <v>19</v>
      </c>
      <c r="G9" s="17" t="s">
        <v>19</v>
      </c>
      <c r="H9" s="17" t="s">
        <v>19</v>
      </c>
      <c r="CK9" s="35"/>
      <c r="FK9" s="35"/>
    </row>
    <row r="10" spans="1:167" s="7" customFormat="1" ht="25.5" x14ac:dyDescent="0.2">
      <c r="A10" s="43" t="s">
        <v>19</v>
      </c>
      <c r="B10" s="22" t="s">
        <v>28</v>
      </c>
      <c r="C10" s="44" t="s">
        <v>19</v>
      </c>
      <c r="D10" s="53" t="s">
        <v>19</v>
      </c>
      <c r="E10" s="19" t="s">
        <v>19</v>
      </c>
      <c r="F10" s="19" t="s">
        <v>19</v>
      </c>
      <c r="G10" s="19" t="s">
        <v>19</v>
      </c>
      <c r="H10" s="19" t="s">
        <v>19</v>
      </c>
      <c r="CK10" s="35"/>
      <c r="FK10" s="35"/>
    </row>
    <row r="11" spans="1:167" s="7" customFormat="1" ht="25.5" x14ac:dyDescent="0.2">
      <c r="A11" s="26">
        <v>4</v>
      </c>
      <c r="B11" s="63" t="s">
        <v>17</v>
      </c>
      <c r="C11" s="64" t="s">
        <v>8</v>
      </c>
      <c r="D11" s="58">
        <v>30</v>
      </c>
      <c r="E11" s="59">
        <v>60.04</v>
      </c>
      <c r="F11" s="60">
        <f>ROUND(D11*E11,2)</f>
        <v>1801.2</v>
      </c>
      <c r="G11" s="60">
        <f>ROUND(0.23*F11,2)</f>
        <v>414.28</v>
      </c>
      <c r="H11" s="61">
        <f>ROUND(F11+G11,2)</f>
        <v>2215.48</v>
      </c>
      <c r="I11" s="54"/>
      <c r="J11" s="54" t="s">
        <v>64</v>
      </c>
      <c r="CK11" s="35"/>
      <c r="FK11" s="35"/>
    </row>
    <row r="12" spans="1:167" x14ac:dyDescent="0.2">
      <c r="D12" s="6"/>
      <c r="E12" s="49" t="s">
        <v>47</v>
      </c>
      <c r="F12" s="47">
        <f>ROUND(SUM(F8:F11),2)</f>
        <v>2101.44</v>
      </c>
      <c r="G12" s="47"/>
      <c r="H12" s="48">
        <f>ROUND(SUM(H8:H11),2)</f>
        <v>2584.7800000000002</v>
      </c>
    </row>
    <row r="18" spans="9:10" x14ac:dyDescent="0.2">
      <c r="I18" s="45"/>
      <c r="J18" s="51"/>
    </row>
    <row r="19" spans="9:10" x14ac:dyDescent="0.2">
      <c r="I19" s="45"/>
      <c r="J19" s="51"/>
    </row>
    <row r="20" spans="9:10" x14ac:dyDescent="0.2">
      <c r="I20" s="45"/>
      <c r="J20" s="51"/>
    </row>
    <row r="21" spans="9:10" x14ac:dyDescent="0.2">
      <c r="J21" s="51"/>
    </row>
    <row r="22" spans="9:10" x14ac:dyDescent="0.2">
      <c r="J22" s="51"/>
    </row>
  </sheetData>
  <sheetProtection insertRows="0"/>
  <mergeCells count="4">
    <mergeCell ref="D5:D6"/>
    <mergeCell ref="A5:A6"/>
    <mergeCell ref="B5:B6"/>
    <mergeCell ref="C5:C6"/>
  </mergeCells>
  <pageMargins left="0.59055118110236227" right="0.11811023622047245" top="0.39370078740157483" bottom="0.70866141732283472" header="0.15748031496062992" footer="0.19685039370078741"/>
  <pageSetup paperSize="9" scale="78" fitToHeight="0" orientation="portrait" copies="2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zoomScaleNormal="100" workbookViewId="0">
      <pane ySplit="6" topLeftCell="A7" activePane="bottomLeft" state="frozen"/>
      <selection pane="bottomLeft" activeCell="A2" sqref="A2:H15"/>
    </sheetView>
  </sheetViews>
  <sheetFormatPr defaultColWidth="9.140625" defaultRowHeight="12.75" x14ac:dyDescent="0.2"/>
  <cols>
    <col min="1" max="1" width="4.28515625" style="1" customWidth="1"/>
    <col min="2" max="2" width="45" style="14" customWidth="1"/>
    <col min="3" max="3" width="8.42578125" style="1" customWidth="1"/>
    <col min="4" max="4" width="8.28515625" style="42" bestFit="1" customWidth="1"/>
    <col min="5" max="5" width="12.140625" style="4" customWidth="1"/>
    <col min="6" max="6" width="15" style="4" customWidth="1"/>
    <col min="7" max="7" width="10.7109375" style="2" customWidth="1"/>
    <col min="8" max="8" width="12.85546875" style="2" bestFit="1" customWidth="1"/>
    <col min="9" max="9" width="10.5703125" style="2" customWidth="1"/>
    <col min="10" max="10" width="74" style="2" customWidth="1"/>
    <col min="11" max="12" width="13.7109375" style="2" customWidth="1"/>
    <col min="13" max="16384" width="9.140625" style="2"/>
  </cols>
  <sheetData>
    <row r="1" spans="1:167" x14ac:dyDescent="0.2">
      <c r="A1" s="45"/>
      <c r="B1" s="18"/>
      <c r="C1" s="18"/>
      <c r="D1" s="18"/>
      <c r="E1" s="18"/>
      <c r="F1" s="18"/>
      <c r="G1" s="18"/>
      <c r="H1" s="18"/>
      <c r="CK1" s="34"/>
      <c r="FK1" s="34"/>
    </row>
    <row r="2" spans="1:167" x14ac:dyDescent="0.2">
      <c r="A2" s="45" t="s">
        <v>71</v>
      </c>
      <c r="B2" s="18"/>
      <c r="C2" s="18"/>
      <c r="D2" s="18"/>
      <c r="E2" s="18"/>
      <c r="F2" s="18"/>
      <c r="G2" s="18"/>
      <c r="H2" s="18"/>
      <c r="CK2" s="34"/>
      <c r="FK2" s="34"/>
    </row>
    <row r="3" spans="1:167" ht="12.75" customHeight="1" x14ac:dyDescent="0.2">
      <c r="A3" s="45"/>
      <c r="B3" s="18"/>
      <c r="C3" s="18"/>
      <c r="D3" s="31"/>
      <c r="E3" s="31"/>
      <c r="F3" s="18"/>
      <c r="CK3" s="34"/>
      <c r="FK3" s="34"/>
    </row>
    <row r="4" spans="1:167" x14ac:dyDescent="0.2">
      <c r="A4" s="5"/>
      <c r="D4" s="3"/>
    </row>
    <row r="5" spans="1:167" s="6" customFormat="1" ht="38.25" customHeight="1" x14ac:dyDescent="0.2">
      <c r="A5" s="80" t="s">
        <v>0</v>
      </c>
      <c r="B5" s="81" t="s">
        <v>35</v>
      </c>
      <c r="C5" s="81" t="s">
        <v>21</v>
      </c>
      <c r="D5" s="79" t="s">
        <v>57</v>
      </c>
      <c r="E5" s="32" t="s">
        <v>37</v>
      </c>
      <c r="F5" s="32" t="s">
        <v>38</v>
      </c>
      <c r="G5" s="50" t="s">
        <v>39</v>
      </c>
      <c r="H5" s="32" t="s">
        <v>40</v>
      </c>
    </row>
    <row r="6" spans="1:167" s="6" customFormat="1" x14ac:dyDescent="0.2">
      <c r="A6" s="80"/>
      <c r="B6" s="81"/>
      <c r="C6" s="81"/>
      <c r="D6" s="79"/>
      <c r="E6" s="33" t="s">
        <v>36</v>
      </c>
      <c r="F6" s="33" t="s">
        <v>36</v>
      </c>
      <c r="G6" s="33" t="s">
        <v>36</v>
      </c>
      <c r="H6" s="33" t="s">
        <v>36</v>
      </c>
    </row>
    <row r="7" spans="1:167" s="7" customFormat="1" ht="25.5" x14ac:dyDescent="0.2">
      <c r="A7" s="43" t="s">
        <v>19</v>
      </c>
      <c r="B7" s="22" t="s">
        <v>28</v>
      </c>
      <c r="C7" s="44" t="s">
        <v>19</v>
      </c>
      <c r="D7" s="53" t="s">
        <v>19</v>
      </c>
      <c r="E7" s="19" t="s">
        <v>19</v>
      </c>
      <c r="F7" s="19" t="s">
        <v>19</v>
      </c>
      <c r="G7" s="19" t="s">
        <v>19</v>
      </c>
      <c r="H7" s="19" t="s">
        <v>19</v>
      </c>
      <c r="CK7" s="35"/>
      <c r="FK7" s="35"/>
    </row>
    <row r="8" spans="1:167" s="7" customFormat="1" ht="25.5" x14ac:dyDescent="0.2">
      <c r="A8" s="26">
        <v>8</v>
      </c>
      <c r="B8" s="63" t="s">
        <v>17</v>
      </c>
      <c r="C8" s="64" t="s">
        <v>8</v>
      </c>
      <c r="D8" s="58">
        <v>30</v>
      </c>
      <c r="E8" s="59">
        <v>60.04</v>
      </c>
      <c r="F8" s="60">
        <f>ROUND(D8*E8,2)</f>
        <v>1801.2</v>
      </c>
      <c r="G8" s="60">
        <f>ROUND(0.23*F8,2)</f>
        <v>414.28</v>
      </c>
      <c r="H8" s="61">
        <f>ROUND(F8+G8,2)</f>
        <v>2215.48</v>
      </c>
      <c r="J8" s="54" t="s">
        <v>53</v>
      </c>
      <c r="CK8" s="35"/>
      <c r="FK8" s="35"/>
    </row>
    <row r="9" spans="1:167" s="7" customFormat="1" x14ac:dyDescent="0.2">
      <c r="A9" s="41" t="s">
        <v>19</v>
      </c>
      <c r="B9" s="11" t="s">
        <v>4</v>
      </c>
      <c r="C9" s="10" t="s">
        <v>19</v>
      </c>
      <c r="D9" s="10" t="s">
        <v>19</v>
      </c>
      <c r="E9" s="17" t="s">
        <v>19</v>
      </c>
      <c r="F9" s="17" t="s">
        <v>19</v>
      </c>
      <c r="G9" s="17" t="s">
        <v>19</v>
      </c>
      <c r="H9" s="17" t="s">
        <v>19</v>
      </c>
      <c r="CK9" s="35"/>
      <c r="FK9" s="35"/>
    </row>
    <row r="10" spans="1:167" s="7" customFormat="1" x14ac:dyDescent="0.2">
      <c r="A10" s="43" t="s">
        <v>19</v>
      </c>
      <c r="B10" s="22" t="s">
        <v>5</v>
      </c>
      <c r="C10" s="40" t="s">
        <v>19</v>
      </c>
      <c r="D10" s="40" t="s">
        <v>19</v>
      </c>
      <c r="E10" s="19" t="s">
        <v>19</v>
      </c>
      <c r="F10" s="19" t="s">
        <v>19</v>
      </c>
      <c r="G10" s="19" t="s">
        <v>19</v>
      </c>
      <c r="H10" s="19" t="s">
        <v>19</v>
      </c>
      <c r="CK10" s="35"/>
      <c r="FK10" s="35"/>
    </row>
    <row r="11" spans="1:167" s="7" customFormat="1" ht="12.75" customHeight="1" x14ac:dyDescent="0.2">
      <c r="A11" s="26">
        <v>9</v>
      </c>
      <c r="B11" s="63" t="s">
        <v>34</v>
      </c>
      <c r="C11" s="57" t="s">
        <v>7</v>
      </c>
      <c r="D11" s="58">
        <v>2</v>
      </c>
      <c r="E11" s="59">
        <v>1251</v>
      </c>
      <c r="F11" s="60">
        <f>ROUND(D11*E11,2)</f>
        <v>2502</v>
      </c>
      <c r="G11" s="60">
        <f>ROUND(0.23*F11,2)</f>
        <v>575.46</v>
      </c>
      <c r="H11" s="61">
        <f>ROUND(F11+G11,2)</f>
        <v>3077.46</v>
      </c>
      <c r="J11" s="54" t="s">
        <v>65</v>
      </c>
      <c r="CK11" s="35"/>
      <c r="FK11" s="35"/>
    </row>
    <row r="12" spans="1:167" s="7" customFormat="1" x14ac:dyDescent="0.2">
      <c r="A12" s="41" t="s">
        <v>19</v>
      </c>
      <c r="B12" s="11" t="s">
        <v>6</v>
      </c>
      <c r="C12" s="10" t="s">
        <v>19</v>
      </c>
      <c r="D12" s="10" t="s">
        <v>19</v>
      </c>
      <c r="E12" s="17" t="s">
        <v>19</v>
      </c>
      <c r="F12" s="17" t="s">
        <v>19</v>
      </c>
      <c r="G12" s="17" t="s">
        <v>19</v>
      </c>
      <c r="H12" s="17" t="s">
        <v>19</v>
      </c>
      <c r="CK12" s="35"/>
      <c r="FK12" s="35"/>
    </row>
    <row r="13" spans="1:167" s="7" customFormat="1" x14ac:dyDescent="0.2">
      <c r="A13" s="43" t="s">
        <v>19</v>
      </c>
      <c r="B13" s="24" t="s">
        <v>33</v>
      </c>
      <c r="C13" s="23" t="s">
        <v>19</v>
      </c>
      <c r="D13" s="23" t="s">
        <v>19</v>
      </c>
      <c r="E13" s="19" t="s">
        <v>19</v>
      </c>
      <c r="F13" s="19" t="s">
        <v>19</v>
      </c>
      <c r="G13" s="19" t="s">
        <v>19</v>
      </c>
      <c r="H13" s="19" t="s">
        <v>19</v>
      </c>
      <c r="CK13" s="35"/>
      <c r="FK13" s="35"/>
    </row>
    <row r="14" spans="1:167" s="7" customFormat="1" x14ac:dyDescent="0.2">
      <c r="A14" s="26">
        <v>10</v>
      </c>
      <c r="B14" s="65" t="s">
        <v>32</v>
      </c>
      <c r="C14" s="58" t="s">
        <v>1</v>
      </c>
      <c r="D14" s="58">
        <v>26</v>
      </c>
      <c r="E14" s="59">
        <v>200.2</v>
      </c>
      <c r="F14" s="60">
        <f>ROUND(D14*E14,2)</f>
        <v>5205.2</v>
      </c>
      <c r="G14" s="60">
        <f>ROUND(0.23*F14,2)</f>
        <v>1197.2</v>
      </c>
      <c r="H14" s="61">
        <f>ROUND(F14+G14,2)</f>
        <v>6402.4</v>
      </c>
      <c r="CK14" s="35"/>
      <c r="FK14" s="35"/>
    </row>
    <row r="15" spans="1:167" x14ac:dyDescent="0.2">
      <c r="D15" s="6"/>
      <c r="E15" s="49" t="s">
        <v>47</v>
      </c>
      <c r="F15" s="47">
        <f>ROUND(SUM(F7:F14),2)</f>
        <v>9508.4</v>
      </c>
      <c r="G15" s="47"/>
      <c r="H15" s="48">
        <f>ROUND(SUM(H7:H14),2)</f>
        <v>11695.34</v>
      </c>
    </row>
    <row r="21" spans="9:10" x14ac:dyDescent="0.2">
      <c r="I21" s="45"/>
      <c r="J21" s="51"/>
    </row>
    <row r="22" spans="9:10" x14ac:dyDescent="0.2">
      <c r="I22" s="45"/>
      <c r="J22" s="51"/>
    </row>
    <row r="23" spans="9:10" x14ac:dyDescent="0.2">
      <c r="I23" s="45"/>
      <c r="J23" s="51"/>
    </row>
    <row r="24" spans="9:10" x14ac:dyDescent="0.2">
      <c r="J24" s="51"/>
    </row>
    <row r="25" spans="9:10" x14ac:dyDescent="0.2">
      <c r="J25" s="51"/>
    </row>
  </sheetData>
  <sheetProtection insertRows="0"/>
  <mergeCells count="4">
    <mergeCell ref="D5:D6"/>
    <mergeCell ref="A5:A6"/>
    <mergeCell ref="B5:B6"/>
    <mergeCell ref="C5:C6"/>
  </mergeCells>
  <pageMargins left="0.59055118110236227" right="0.11811023622047245" top="0.39370078740157483" bottom="0.70866141732283472" header="0.15748031496062992" footer="0.19685039370078741"/>
  <pageSetup paperSize="9" scale="78" fitToHeight="0" orientation="portrait" copies="2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zoomScaleNormal="100" workbookViewId="0">
      <pane ySplit="6" topLeftCell="A7" activePane="bottomLeft" state="frozen"/>
      <selection pane="bottomLeft" activeCell="A2" sqref="A2:H15"/>
    </sheetView>
  </sheetViews>
  <sheetFormatPr defaultColWidth="9.140625" defaultRowHeight="12.75" x14ac:dyDescent="0.2"/>
  <cols>
    <col min="1" max="1" width="4.28515625" style="1" customWidth="1"/>
    <col min="2" max="2" width="45" style="14" customWidth="1"/>
    <col min="3" max="3" width="8.42578125" style="1" customWidth="1"/>
    <col min="4" max="4" width="8.28515625" style="42" bestFit="1" customWidth="1"/>
    <col min="5" max="5" width="12.140625" style="4" customWidth="1"/>
    <col min="6" max="6" width="15" style="4" customWidth="1"/>
    <col min="7" max="7" width="10.7109375" style="2" customWidth="1"/>
    <col min="8" max="8" width="12.85546875" style="2" bestFit="1" customWidth="1"/>
    <col min="9" max="9" width="4.85546875" style="2" customWidth="1"/>
    <col min="10" max="10" width="54.85546875" style="2" customWidth="1"/>
    <col min="11" max="12" width="13.7109375" style="2" customWidth="1"/>
    <col min="13" max="16384" width="9.140625" style="2"/>
  </cols>
  <sheetData>
    <row r="1" spans="1:167" x14ac:dyDescent="0.2">
      <c r="A1" s="45"/>
      <c r="B1" s="18"/>
      <c r="C1" s="18"/>
      <c r="D1" s="18"/>
      <c r="E1" s="18"/>
      <c r="F1" s="18"/>
      <c r="G1" s="18"/>
      <c r="H1" s="18"/>
      <c r="CK1" s="34"/>
      <c r="FK1" s="34"/>
    </row>
    <row r="2" spans="1:167" x14ac:dyDescent="0.2">
      <c r="A2" s="45" t="s">
        <v>72</v>
      </c>
      <c r="B2" s="18"/>
      <c r="C2" s="18"/>
      <c r="D2" s="18"/>
      <c r="E2" s="18"/>
      <c r="F2" s="18"/>
      <c r="G2" s="18"/>
      <c r="H2" s="18"/>
      <c r="CK2" s="34"/>
      <c r="FK2" s="34"/>
    </row>
    <row r="3" spans="1:167" ht="12.75" customHeight="1" x14ac:dyDescent="0.2">
      <c r="A3" s="45"/>
      <c r="B3" s="18"/>
      <c r="C3" s="18"/>
      <c r="D3" s="31"/>
      <c r="E3" s="31"/>
      <c r="F3" s="18"/>
      <c r="CK3" s="34"/>
      <c r="FK3" s="34"/>
    </row>
    <row r="4" spans="1:167" x14ac:dyDescent="0.2">
      <c r="A4" s="5"/>
      <c r="D4" s="3"/>
    </row>
    <row r="5" spans="1:167" s="6" customFormat="1" ht="38.25" customHeight="1" x14ac:dyDescent="0.2">
      <c r="A5" s="80" t="s">
        <v>0</v>
      </c>
      <c r="B5" s="81" t="s">
        <v>35</v>
      </c>
      <c r="C5" s="81" t="s">
        <v>21</v>
      </c>
      <c r="D5" s="79" t="s">
        <v>57</v>
      </c>
      <c r="E5" s="32" t="s">
        <v>37</v>
      </c>
      <c r="F5" s="32" t="s">
        <v>38</v>
      </c>
      <c r="G5" s="50" t="s">
        <v>39</v>
      </c>
      <c r="H5" s="32" t="s">
        <v>40</v>
      </c>
    </row>
    <row r="6" spans="1:167" s="6" customFormat="1" x14ac:dyDescent="0.2">
      <c r="A6" s="80"/>
      <c r="B6" s="81"/>
      <c r="C6" s="81"/>
      <c r="D6" s="79"/>
      <c r="E6" s="33" t="s">
        <v>36</v>
      </c>
      <c r="F6" s="33" t="s">
        <v>36</v>
      </c>
      <c r="G6" s="33" t="s">
        <v>36</v>
      </c>
      <c r="H6" s="33" t="s">
        <v>36</v>
      </c>
    </row>
    <row r="7" spans="1:167" s="7" customFormat="1" ht="25.5" x14ac:dyDescent="0.2">
      <c r="A7" s="41" t="s">
        <v>19</v>
      </c>
      <c r="B7" s="27" t="s">
        <v>29</v>
      </c>
      <c r="C7" s="10" t="s">
        <v>19</v>
      </c>
      <c r="D7" s="10" t="s">
        <v>19</v>
      </c>
      <c r="E7" s="17" t="s">
        <v>19</v>
      </c>
      <c r="F7" s="17" t="s">
        <v>19</v>
      </c>
      <c r="G7" s="17" t="s">
        <v>19</v>
      </c>
      <c r="H7" s="17" t="s">
        <v>19</v>
      </c>
      <c r="CK7" s="35"/>
      <c r="FK7" s="35"/>
    </row>
    <row r="8" spans="1:167" s="7" customFormat="1" ht="25.5" customHeight="1" x14ac:dyDescent="0.2">
      <c r="A8" s="26">
        <v>4</v>
      </c>
      <c r="B8" s="56" t="s">
        <v>22</v>
      </c>
      <c r="C8" s="57" t="s">
        <v>8</v>
      </c>
      <c r="D8" s="58">
        <v>1</v>
      </c>
      <c r="E8" s="59">
        <v>225.15</v>
      </c>
      <c r="F8" s="60">
        <f>ROUND(D8*E8,2)</f>
        <v>225.15</v>
      </c>
      <c r="G8" s="60">
        <f>ROUND(0.23*F8,2)</f>
        <v>51.78</v>
      </c>
      <c r="H8" s="61">
        <f>ROUND(F8+G8,2)</f>
        <v>276.93</v>
      </c>
      <c r="J8" s="54" t="s">
        <v>55</v>
      </c>
      <c r="CK8" s="35"/>
      <c r="FK8" s="35"/>
    </row>
    <row r="9" spans="1:167" s="7" customFormat="1" x14ac:dyDescent="0.2">
      <c r="A9" s="26">
        <v>5</v>
      </c>
      <c r="B9" s="62" t="s">
        <v>23</v>
      </c>
      <c r="C9" s="57" t="s">
        <v>8</v>
      </c>
      <c r="D9" s="58">
        <v>1</v>
      </c>
      <c r="E9" s="59">
        <v>75.05</v>
      </c>
      <c r="F9" s="60">
        <f>ROUND(D9*E9,2)</f>
        <v>75.05</v>
      </c>
      <c r="G9" s="60">
        <f>ROUND(0.23*F9,2)</f>
        <v>17.260000000000002</v>
      </c>
      <c r="H9" s="61">
        <f>ROUND(F9+G9,2)</f>
        <v>92.31</v>
      </c>
      <c r="J9" s="54" t="s">
        <v>55</v>
      </c>
      <c r="CK9" s="35"/>
      <c r="FK9" s="35"/>
    </row>
    <row r="10" spans="1:167" s="7" customFormat="1" x14ac:dyDescent="0.2">
      <c r="A10" s="41" t="s">
        <v>19</v>
      </c>
      <c r="B10" s="11" t="s">
        <v>4</v>
      </c>
      <c r="C10" s="10" t="s">
        <v>19</v>
      </c>
      <c r="D10" s="10" t="s">
        <v>19</v>
      </c>
      <c r="E10" s="17" t="s">
        <v>19</v>
      </c>
      <c r="F10" s="17" t="s">
        <v>19</v>
      </c>
      <c r="G10" s="17" t="s">
        <v>19</v>
      </c>
      <c r="H10" s="17" t="s">
        <v>19</v>
      </c>
      <c r="CK10" s="35"/>
      <c r="FK10" s="35"/>
    </row>
    <row r="11" spans="1:167" s="7" customFormat="1" x14ac:dyDescent="0.2">
      <c r="A11" s="43" t="s">
        <v>19</v>
      </c>
      <c r="B11" s="22" t="s">
        <v>5</v>
      </c>
      <c r="C11" s="40" t="s">
        <v>19</v>
      </c>
      <c r="D11" s="40" t="s">
        <v>19</v>
      </c>
      <c r="E11" s="19" t="s">
        <v>19</v>
      </c>
      <c r="F11" s="19" t="s">
        <v>19</v>
      </c>
      <c r="G11" s="19" t="s">
        <v>19</v>
      </c>
      <c r="H11" s="19" t="s">
        <v>19</v>
      </c>
      <c r="CK11" s="35"/>
      <c r="FK11" s="35"/>
    </row>
    <row r="12" spans="1:167" s="7" customFormat="1" ht="12.75" customHeight="1" x14ac:dyDescent="0.2">
      <c r="A12" s="26">
        <v>7</v>
      </c>
      <c r="B12" s="63" t="s">
        <v>34</v>
      </c>
      <c r="C12" s="57" t="s">
        <v>7</v>
      </c>
      <c r="D12" s="58">
        <v>1</v>
      </c>
      <c r="E12" s="59">
        <v>1251</v>
      </c>
      <c r="F12" s="60">
        <f>ROUND(D12*E12,2)</f>
        <v>1251</v>
      </c>
      <c r="G12" s="60">
        <f>ROUND(0.23*F12,2)</f>
        <v>287.73</v>
      </c>
      <c r="H12" s="61">
        <f>ROUND(F12+G12,2)</f>
        <v>1538.73</v>
      </c>
      <c r="J12" s="54" t="s">
        <v>58</v>
      </c>
      <c r="CK12" s="35"/>
      <c r="FK12" s="35"/>
    </row>
    <row r="13" spans="1:167" s="7" customFormat="1" x14ac:dyDescent="0.2">
      <c r="A13" s="43" t="s">
        <v>19</v>
      </c>
      <c r="B13" s="22" t="s">
        <v>26</v>
      </c>
      <c r="C13" s="40" t="s">
        <v>19</v>
      </c>
      <c r="D13" s="40" t="s">
        <v>19</v>
      </c>
      <c r="E13" s="19" t="s">
        <v>19</v>
      </c>
      <c r="F13" s="19" t="s">
        <v>19</v>
      </c>
      <c r="G13" s="19" t="s">
        <v>19</v>
      </c>
      <c r="H13" s="19" t="s">
        <v>19</v>
      </c>
      <c r="CK13" s="35"/>
      <c r="FK13" s="35"/>
    </row>
    <row r="14" spans="1:167" s="7" customFormat="1" ht="12.75" customHeight="1" x14ac:dyDescent="0.2">
      <c r="A14" s="26">
        <v>8</v>
      </c>
      <c r="B14" s="63" t="s">
        <v>31</v>
      </c>
      <c r="C14" s="64" t="s">
        <v>1</v>
      </c>
      <c r="D14" s="58">
        <v>20</v>
      </c>
      <c r="E14" s="59">
        <v>255</v>
      </c>
      <c r="F14" s="60">
        <f>ROUND(D14*E14,2)</f>
        <v>5100</v>
      </c>
      <c r="G14" s="60">
        <f>ROUND(0.23*F14,2)</f>
        <v>1173</v>
      </c>
      <c r="H14" s="61">
        <f>ROUND(F14+G14,2)</f>
        <v>6273</v>
      </c>
      <c r="J14" s="54" t="s">
        <v>54</v>
      </c>
      <c r="CK14" s="35"/>
      <c r="FK14" s="35"/>
    </row>
    <row r="15" spans="1:167" x14ac:dyDescent="0.2">
      <c r="D15" s="6"/>
      <c r="E15" s="49" t="s">
        <v>47</v>
      </c>
      <c r="F15" s="47">
        <f>ROUND(SUM(F7:F14),2)</f>
        <v>6651.2</v>
      </c>
      <c r="G15" s="47"/>
      <c r="H15" s="48">
        <f>ROUND(SUM(H7:H14),2)</f>
        <v>8180.97</v>
      </c>
    </row>
    <row r="21" spans="9:10" x14ac:dyDescent="0.2">
      <c r="I21" s="45"/>
      <c r="J21" s="51"/>
    </row>
    <row r="22" spans="9:10" x14ac:dyDescent="0.2">
      <c r="I22" s="45"/>
      <c r="J22" s="51"/>
    </row>
    <row r="23" spans="9:10" x14ac:dyDescent="0.2">
      <c r="I23" s="45"/>
      <c r="J23" s="51"/>
    </row>
    <row r="24" spans="9:10" x14ac:dyDescent="0.2">
      <c r="J24" s="51"/>
    </row>
    <row r="25" spans="9:10" x14ac:dyDescent="0.2">
      <c r="J25" s="51"/>
    </row>
  </sheetData>
  <sheetProtection insertRows="0"/>
  <mergeCells count="4">
    <mergeCell ref="D5:D6"/>
    <mergeCell ref="A5:A6"/>
    <mergeCell ref="B5:B6"/>
    <mergeCell ref="C5:C6"/>
  </mergeCells>
  <pageMargins left="0.59055118110236227" right="0.11811023622047245" top="0.39370078740157483" bottom="0.70866141732283472" header="0.15748031496062992" footer="0.19685039370078741"/>
  <pageSetup paperSize="9" scale="78" fitToHeight="0" orientation="portrait" copies="2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4"/>
  <sheetViews>
    <sheetView tabSelected="1" workbookViewId="0">
      <selection activeCell="L11" sqref="L11"/>
    </sheetView>
  </sheetViews>
  <sheetFormatPr defaultRowHeight="12.75" x14ac:dyDescent="0.2"/>
  <cols>
    <col min="2" max="2" width="38" customWidth="1"/>
    <col min="3" max="3" width="12.140625" customWidth="1"/>
    <col min="5" max="5" width="21" customWidth="1"/>
    <col min="6" max="6" width="13.5703125" customWidth="1"/>
    <col min="7" max="7" width="12.5703125" customWidth="1"/>
    <col min="8" max="8" width="16.28515625" customWidth="1"/>
  </cols>
  <sheetData>
    <row r="2" spans="1:8" x14ac:dyDescent="0.2">
      <c r="B2" s="82" t="s">
        <v>82</v>
      </c>
      <c r="C2" s="82"/>
      <c r="D2" s="82"/>
      <c r="E2" s="82"/>
      <c r="F2" s="82"/>
      <c r="G2" s="82"/>
      <c r="H2" s="82"/>
    </row>
    <row r="4" spans="1:8" x14ac:dyDescent="0.2">
      <c r="A4" s="45" t="s">
        <v>74</v>
      </c>
      <c r="B4" s="68"/>
      <c r="C4" s="68"/>
      <c r="D4" s="68"/>
      <c r="E4" s="68"/>
      <c r="F4" s="68"/>
      <c r="G4" s="68"/>
      <c r="H4" s="68"/>
    </row>
    <row r="5" spans="1:8" x14ac:dyDescent="0.2">
      <c r="A5" s="45"/>
      <c r="B5" s="68"/>
      <c r="C5" s="68"/>
      <c r="D5" s="69"/>
      <c r="E5" s="69"/>
      <c r="F5" s="68"/>
      <c r="G5" s="70"/>
      <c r="H5" s="70"/>
    </row>
    <row r="6" spans="1:8" x14ac:dyDescent="0.2">
      <c r="A6" s="5"/>
      <c r="B6" s="70"/>
      <c r="C6" s="1"/>
      <c r="D6" s="3"/>
      <c r="E6" s="4"/>
      <c r="F6" s="4"/>
      <c r="G6" s="70"/>
      <c r="H6" s="70"/>
    </row>
    <row r="7" spans="1:8" ht="25.5" x14ac:dyDescent="0.2">
      <c r="A7" s="80" t="s">
        <v>0</v>
      </c>
      <c r="B7" s="80" t="s">
        <v>35</v>
      </c>
      <c r="C7" s="81" t="s">
        <v>21</v>
      </c>
      <c r="D7" s="79" t="s">
        <v>57</v>
      </c>
      <c r="E7" s="32" t="s">
        <v>37</v>
      </c>
      <c r="F7" s="32" t="s">
        <v>38</v>
      </c>
      <c r="G7" s="50" t="s">
        <v>39</v>
      </c>
      <c r="H7" s="32" t="s">
        <v>40</v>
      </c>
    </row>
    <row r="8" spans="1:8" x14ac:dyDescent="0.2">
      <c r="A8" s="80"/>
      <c r="B8" s="80"/>
      <c r="C8" s="81"/>
      <c r="D8" s="79"/>
      <c r="E8" s="33" t="s">
        <v>36</v>
      </c>
      <c r="F8" s="33" t="s">
        <v>36</v>
      </c>
      <c r="G8" s="33" t="s">
        <v>36</v>
      </c>
      <c r="H8" s="33" t="s">
        <v>36</v>
      </c>
    </row>
    <row r="9" spans="1:8" ht="25.5" x14ac:dyDescent="0.2">
      <c r="A9" s="41" t="s">
        <v>19</v>
      </c>
      <c r="B9" s="27" t="s">
        <v>29</v>
      </c>
      <c r="C9" s="10" t="s">
        <v>19</v>
      </c>
      <c r="D9" s="10" t="s">
        <v>19</v>
      </c>
      <c r="E9" s="17" t="s">
        <v>19</v>
      </c>
      <c r="F9" s="17" t="s">
        <v>19</v>
      </c>
      <c r="G9" s="17" t="s">
        <v>19</v>
      </c>
      <c r="H9" s="17" t="s">
        <v>19</v>
      </c>
    </row>
    <row r="10" spans="1:8" ht="25.5" x14ac:dyDescent="0.2">
      <c r="A10" s="26">
        <v>1</v>
      </c>
      <c r="B10" s="56" t="s">
        <v>22</v>
      </c>
      <c r="C10" s="64" t="s">
        <v>8</v>
      </c>
      <c r="D10" s="58">
        <v>1</v>
      </c>
      <c r="E10" s="59"/>
      <c r="F10" s="60"/>
      <c r="G10" s="60"/>
      <c r="H10" s="61"/>
    </row>
    <row r="11" spans="1:8" x14ac:dyDescent="0.2">
      <c r="A11" s="26">
        <v>2</v>
      </c>
      <c r="B11" s="62" t="s">
        <v>23</v>
      </c>
      <c r="C11" s="64" t="s">
        <v>8</v>
      </c>
      <c r="D11" s="58">
        <v>1</v>
      </c>
      <c r="E11" s="59"/>
      <c r="F11" s="60"/>
      <c r="G11" s="60"/>
      <c r="H11" s="61"/>
    </row>
    <row r="12" spans="1:8" x14ac:dyDescent="0.2">
      <c r="A12" s="41" t="s">
        <v>19</v>
      </c>
      <c r="B12" s="11" t="s">
        <v>4</v>
      </c>
      <c r="C12" s="10" t="s">
        <v>19</v>
      </c>
      <c r="D12" s="10" t="s">
        <v>19</v>
      </c>
      <c r="E12" s="17" t="s">
        <v>19</v>
      </c>
      <c r="F12" s="17" t="s">
        <v>19</v>
      </c>
      <c r="G12" s="17" t="s">
        <v>19</v>
      </c>
      <c r="H12" s="17" t="s">
        <v>19</v>
      </c>
    </row>
    <row r="13" spans="1:8" x14ac:dyDescent="0.2">
      <c r="A13" s="55" t="s">
        <v>19</v>
      </c>
      <c r="B13" s="22" t="s">
        <v>5</v>
      </c>
      <c r="C13" s="40" t="s">
        <v>19</v>
      </c>
      <c r="D13" s="40" t="s">
        <v>19</v>
      </c>
      <c r="E13" s="19" t="s">
        <v>19</v>
      </c>
      <c r="F13" s="19" t="s">
        <v>19</v>
      </c>
      <c r="G13" s="19" t="s">
        <v>19</v>
      </c>
      <c r="H13" s="19" t="s">
        <v>19</v>
      </c>
    </row>
    <row r="14" spans="1:8" x14ac:dyDescent="0.2">
      <c r="A14" s="26">
        <v>3</v>
      </c>
      <c r="B14" s="63" t="s">
        <v>34</v>
      </c>
      <c r="C14" s="64" t="s">
        <v>7</v>
      </c>
      <c r="D14" s="58">
        <v>1</v>
      </c>
      <c r="E14" s="59"/>
      <c r="F14" s="60"/>
      <c r="G14" s="60"/>
      <c r="H14" s="61"/>
    </row>
    <row r="15" spans="1:8" x14ac:dyDescent="0.2">
      <c r="A15" s="55" t="s">
        <v>19</v>
      </c>
      <c r="B15" s="22" t="s">
        <v>26</v>
      </c>
      <c r="C15" s="40" t="s">
        <v>19</v>
      </c>
      <c r="D15" s="40" t="s">
        <v>19</v>
      </c>
      <c r="E15" s="19" t="s">
        <v>19</v>
      </c>
      <c r="F15" s="19" t="s">
        <v>19</v>
      </c>
      <c r="G15" s="19" t="s">
        <v>19</v>
      </c>
      <c r="H15" s="19" t="s">
        <v>19</v>
      </c>
    </row>
    <row r="16" spans="1:8" x14ac:dyDescent="0.2">
      <c r="A16" s="26">
        <v>4</v>
      </c>
      <c r="B16" s="63" t="s">
        <v>31</v>
      </c>
      <c r="C16" s="64" t="s">
        <v>1</v>
      </c>
      <c r="D16" s="58">
        <v>20</v>
      </c>
      <c r="E16" s="59"/>
      <c r="F16" s="60"/>
      <c r="G16" s="60"/>
      <c r="H16" s="61"/>
    </row>
    <row r="17" spans="1:8" x14ac:dyDescent="0.2">
      <c r="A17" s="1"/>
      <c r="B17" s="70"/>
      <c r="C17" s="1"/>
      <c r="D17" s="6"/>
      <c r="E17" s="49" t="s">
        <v>47</v>
      </c>
      <c r="F17" s="47">
        <f>SUM(F10+F11+F14+F16)</f>
        <v>0</v>
      </c>
      <c r="G17" s="47"/>
      <c r="H17" s="48">
        <f>SUM(H10+H11+H14+H16)</f>
        <v>0</v>
      </c>
    </row>
    <row r="20" spans="1:8" x14ac:dyDescent="0.2">
      <c r="A20" s="45" t="s">
        <v>75</v>
      </c>
      <c r="B20" s="68"/>
      <c r="C20" s="68"/>
      <c r="D20" s="68"/>
      <c r="E20" s="68"/>
      <c r="F20" s="68"/>
      <c r="G20" s="68"/>
      <c r="H20" s="68"/>
    </row>
    <row r="21" spans="1:8" x14ac:dyDescent="0.2">
      <c r="A21" s="45"/>
      <c r="B21" s="68"/>
      <c r="C21" s="68"/>
      <c r="D21" s="69"/>
      <c r="E21" s="69"/>
      <c r="F21" s="68"/>
      <c r="G21" s="70"/>
      <c r="H21" s="70"/>
    </row>
    <row r="22" spans="1:8" x14ac:dyDescent="0.2">
      <c r="A22" s="5"/>
      <c r="B22" s="70"/>
      <c r="C22" s="1"/>
      <c r="D22" s="3"/>
      <c r="E22" s="4"/>
      <c r="F22" s="4"/>
      <c r="G22" s="70"/>
      <c r="H22" s="70"/>
    </row>
    <row r="23" spans="1:8" ht="25.5" x14ac:dyDescent="0.2">
      <c r="A23" s="81" t="s">
        <v>0</v>
      </c>
      <c r="B23" s="81" t="s">
        <v>35</v>
      </c>
      <c r="C23" s="81" t="s">
        <v>21</v>
      </c>
      <c r="D23" s="79" t="s">
        <v>57</v>
      </c>
      <c r="E23" s="32" t="s">
        <v>37</v>
      </c>
      <c r="F23" s="32" t="s">
        <v>38</v>
      </c>
      <c r="G23" s="50" t="s">
        <v>39</v>
      </c>
      <c r="H23" s="32" t="s">
        <v>40</v>
      </c>
    </row>
    <row r="24" spans="1:8" x14ac:dyDescent="0.2">
      <c r="A24" s="81"/>
      <c r="B24" s="81"/>
      <c r="C24" s="81"/>
      <c r="D24" s="79"/>
      <c r="E24" s="33" t="s">
        <v>36</v>
      </c>
      <c r="F24" s="33" t="s">
        <v>36</v>
      </c>
      <c r="G24" s="33" t="s">
        <v>36</v>
      </c>
      <c r="H24" s="33" t="s">
        <v>36</v>
      </c>
    </row>
    <row r="25" spans="1:8" ht="25.5" x14ac:dyDescent="0.2">
      <c r="A25" s="55" t="s">
        <v>19</v>
      </c>
      <c r="B25" s="22" t="s">
        <v>28</v>
      </c>
      <c r="C25" s="55" t="s">
        <v>19</v>
      </c>
      <c r="D25" s="55" t="s">
        <v>19</v>
      </c>
      <c r="E25" s="19" t="s">
        <v>19</v>
      </c>
      <c r="F25" s="19" t="s">
        <v>19</v>
      </c>
      <c r="G25" s="19" t="s">
        <v>19</v>
      </c>
      <c r="H25" s="19" t="s">
        <v>19</v>
      </c>
    </row>
    <row r="26" spans="1:8" ht="25.5" x14ac:dyDescent="0.2">
      <c r="A26" s="26">
        <v>1</v>
      </c>
      <c r="B26" s="63" t="s">
        <v>17</v>
      </c>
      <c r="C26" s="64" t="s">
        <v>8</v>
      </c>
      <c r="D26" s="58">
        <v>30</v>
      </c>
      <c r="E26" s="59"/>
      <c r="F26" s="60"/>
      <c r="G26" s="60"/>
      <c r="H26" s="61"/>
    </row>
    <row r="27" spans="1:8" x14ac:dyDescent="0.2">
      <c r="A27" s="41" t="s">
        <v>19</v>
      </c>
      <c r="B27" s="11" t="s">
        <v>4</v>
      </c>
      <c r="C27" s="10" t="s">
        <v>19</v>
      </c>
      <c r="D27" s="10" t="s">
        <v>19</v>
      </c>
      <c r="E27" s="17" t="s">
        <v>19</v>
      </c>
      <c r="F27" s="17" t="s">
        <v>19</v>
      </c>
      <c r="G27" s="17" t="s">
        <v>19</v>
      </c>
      <c r="H27" s="17" t="s">
        <v>19</v>
      </c>
    </row>
    <row r="28" spans="1:8" x14ac:dyDescent="0.2">
      <c r="A28" s="55" t="s">
        <v>19</v>
      </c>
      <c r="B28" s="22" t="s">
        <v>5</v>
      </c>
      <c r="C28" s="40" t="s">
        <v>19</v>
      </c>
      <c r="D28" s="40" t="s">
        <v>19</v>
      </c>
      <c r="E28" s="19" t="s">
        <v>19</v>
      </c>
      <c r="F28" s="19" t="s">
        <v>19</v>
      </c>
      <c r="G28" s="19" t="s">
        <v>19</v>
      </c>
      <c r="H28" s="19" t="s">
        <v>19</v>
      </c>
    </row>
    <row r="29" spans="1:8" x14ac:dyDescent="0.2">
      <c r="A29" s="26">
        <v>2</v>
      </c>
      <c r="B29" s="63" t="s">
        <v>34</v>
      </c>
      <c r="C29" s="64" t="s">
        <v>7</v>
      </c>
      <c r="D29" s="58">
        <v>2</v>
      </c>
      <c r="E29" s="59"/>
      <c r="F29" s="60"/>
      <c r="G29" s="60"/>
      <c r="H29" s="61"/>
    </row>
    <row r="30" spans="1:8" ht="25.5" x14ac:dyDescent="0.2">
      <c r="A30" s="41" t="s">
        <v>19</v>
      </c>
      <c r="B30" s="27" t="s">
        <v>29</v>
      </c>
      <c r="C30" s="76" t="s">
        <v>19</v>
      </c>
      <c r="D30" s="76" t="s">
        <v>19</v>
      </c>
      <c r="E30" s="17" t="s">
        <v>19</v>
      </c>
      <c r="F30" s="17" t="s">
        <v>19</v>
      </c>
      <c r="G30" s="17" t="s">
        <v>19</v>
      </c>
      <c r="H30" s="17" t="s">
        <v>19</v>
      </c>
    </row>
    <row r="31" spans="1:8" x14ac:dyDescent="0.2">
      <c r="A31" s="66" t="s">
        <v>19</v>
      </c>
      <c r="B31" s="22" t="s">
        <v>30</v>
      </c>
      <c r="C31" s="67" t="s">
        <v>19</v>
      </c>
      <c r="D31" s="67" t="s">
        <v>19</v>
      </c>
      <c r="E31" s="19" t="s">
        <v>19</v>
      </c>
      <c r="F31" s="19" t="s">
        <v>19</v>
      </c>
      <c r="G31" s="19" t="s">
        <v>19</v>
      </c>
      <c r="H31" s="19" t="s">
        <v>19</v>
      </c>
    </row>
    <row r="32" spans="1:8" x14ac:dyDescent="0.2">
      <c r="A32" s="64">
        <v>3</v>
      </c>
      <c r="B32" s="77" t="s">
        <v>27</v>
      </c>
      <c r="C32" s="57" t="s">
        <v>8</v>
      </c>
      <c r="D32" s="58">
        <v>3</v>
      </c>
      <c r="E32" s="59"/>
      <c r="F32" s="60"/>
      <c r="G32" s="60"/>
      <c r="H32" s="61"/>
    </row>
    <row r="33" spans="1:8" x14ac:dyDescent="0.2">
      <c r="A33" s="41" t="s">
        <v>19</v>
      </c>
      <c r="B33" s="11" t="s">
        <v>6</v>
      </c>
      <c r="C33" s="10" t="s">
        <v>19</v>
      </c>
      <c r="D33" s="10" t="s">
        <v>19</v>
      </c>
      <c r="E33" s="17" t="s">
        <v>19</v>
      </c>
      <c r="F33" s="17" t="s">
        <v>19</v>
      </c>
      <c r="G33" s="17" t="s">
        <v>19</v>
      </c>
      <c r="H33" s="17" t="s">
        <v>19</v>
      </c>
    </row>
    <row r="34" spans="1:8" x14ac:dyDescent="0.2">
      <c r="A34" s="55" t="s">
        <v>19</v>
      </c>
      <c r="B34" s="24" t="s">
        <v>33</v>
      </c>
      <c r="C34" s="21" t="s">
        <v>19</v>
      </c>
      <c r="D34" s="21" t="s">
        <v>19</v>
      </c>
      <c r="E34" s="19" t="s">
        <v>19</v>
      </c>
      <c r="F34" s="19" t="s">
        <v>19</v>
      </c>
      <c r="G34" s="19" t="s">
        <v>19</v>
      </c>
      <c r="H34" s="19" t="s">
        <v>19</v>
      </c>
    </row>
    <row r="35" spans="1:8" x14ac:dyDescent="0.2">
      <c r="A35" s="26">
        <v>4</v>
      </c>
      <c r="B35" s="65" t="s">
        <v>81</v>
      </c>
      <c r="C35" s="58" t="s">
        <v>1</v>
      </c>
      <c r="D35" s="58">
        <v>26</v>
      </c>
      <c r="E35" s="59"/>
      <c r="F35" s="60"/>
      <c r="G35" s="60"/>
      <c r="H35" s="61"/>
    </row>
    <row r="36" spans="1:8" x14ac:dyDescent="0.2">
      <c r="A36" s="1"/>
      <c r="B36" s="70"/>
      <c r="C36" s="1"/>
      <c r="D36" s="6"/>
      <c r="E36" s="49" t="s">
        <v>47</v>
      </c>
      <c r="F36" s="47">
        <f>SUM(F26+F29+F32+F35)</f>
        <v>0</v>
      </c>
      <c r="G36" s="47"/>
      <c r="H36" s="48">
        <f>SUM(H26+H29+H32+H35)</f>
        <v>0</v>
      </c>
    </row>
    <row r="43" spans="1:8" x14ac:dyDescent="0.2">
      <c r="A43" s="45" t="s">
        <v>76</v>
      </c>
      <c r="B43" s="68"/>
      <c r="C43" s="68"/>
      <c r="D43" s="68"/>
      <c r="E43" s="68"/>
      <c r="F43" s="68"/>
      <c r="G43" s="68"/>
      <c r="H43" s="68"/>
    </row>
    <row r="44" spans="1:8" x14ac:dyDescent="0.2">
      <c r="A44" s="45"/>
      <c r="B44" s="68"/>
      <c r="C44" s="68"/>
      <c r="D44" s="69"/>
      <c r="E44" s="69"/>
      <c r="F44" s="68"/>
      <c r="G44" s="70"/>
      <c r="H44" s="70"/>
    </row>
    <row r="45" spans="1:8" x14ac:dyDescent="0.2">
      <c r="A45" s="5"/>
      <c r="B45" s="70"/>
      <c r="C45" s="1"/>
      <c r="D45" s="3"/>
      <c r="E45" s="4"/>
      <c r="F45" s="4"/>
      <c r="G45" s="70"/>
      <c r="H45" s="70"/>
    </row>
    <row r="46" spans="1:8" ht="25.5" x14ac:dyDescent="0.2">
      <c r="A46" s="81" t="s">
        <v>0</v>
      </c>
      <c r="B46" s="81" t="s">
        <v>35</v>
      </c>
      <c r="C46" s="81" t="s">
        <v>21</v>
      </c>
      <c r="D46" s="79" t="s">
        <v>57</v>
      </c>
      <c r="E46" s="32" t="s">
        <v>37</v>
      </c>
      <c r="F46" s="32" t="s">
        <v>38</v>
      </c>
      <c r="G46" s="50" t="s">
        <v>39</v>
      </c>
      <c r="H46" s="32" t="s">
        <v>40</v>
      </c>
    </row>
    <row r="47" spans="1:8" x14ac:dyDescent="0.2">
      <c r="A47" s="81"/>
      <c r="B47" s="81"/>
      <c r="C47" s="81"/>
      <c r="D47" s="79"/>
      <c r="E47" s="33" t="s">
        <v>36</v>
      </c>
      <c r="F47" s="33" t="s">
        <v>36</v>
      </c>
      <c r="G47" s="33" t="s">
        <v>36</v>
      </c>
      <c r="H47" s="33" t="s">
        <v>36</v>
      </c>
    </row>
    <row r="48" spans="1:8" ht="25.5" x14ac:dyDescent="0.2">
      <c r="A48" s="41" t="s">
        <v>19</v>
      </c>
      <c r="B48" s="27" t="s">
        <v>29</v>
      </c>
      <c r="C48" s="10" t="s">
        <v>19</v>
      </c>
      <c r="D48" s="10" t="s">
        <v>19</v>
      </c>
      <c r="E48" s="17" t="s">
        <v>19</v>
      </c>
      <c r="F48" s="17" t="s">
        <v>19</v>
      </c>
      <c r="G48" s="17" t="s">
        <v>19</v>
      </c>
      <c r="H48" s="17" t="s">
        <v>19</v>
      </c>
    </row>
    <row r="49" spans="1:8" ht="25.5" x14ac:dyDescent="0.2">
      <c r="A49" s="26">
        <v>1</v>
      </c>
      <c r="B49" s="56" t="s">
        <v>22</v>
      </c>
      <c r="C49" s="64" t="s">
        <v>8</v>
      </c>
      <c r="D49" s="58">
        <v>17</v>
      </c>
      <c r="E49" s="59"/>
      <c r="F49" s="60"/>
      <c r="G49" s="60"/>
      <c r="H49" s="61"/>
    </row>
    <row r="50" spans="1:8" x14ac:dyDescent="0.2">
      <c r="A50" s="26">
        <v>2</v>
      </c>
      <c r="B50" s="62" t="s">
        <v>23</v>
      </c>
      <c r="C50" s="64" t="s">
        <v>8</v>
      </c>
      <c r="D50" s="58">
        <v>17</v>
      </c>
      <c r="E50" s="59"/>
      <c r="F50" s="60"/>
      <c r="G50" s="60"/>
      <c r="H50" s="61"/>
    </row>
    <row r="51" spans="1:8" ht="25.5" x14ac:dyDescent="0.2">
      <c r="A51" s="55" t="s">
        <v>19</v>
      </c>
      <c r="B51" s="22" t="s">
        <v>28</v>
      </c>
      <c r="C51" s="55" t="s">
        <v>19</v>
      </c>
      <c r="D51" s="55" t="s">
        <v>19</v>
      </c>
      <c r="E51" s="19" t="s">
        <v>19</v>
      </c>
      <c r="F51" s="19" t="s">
        <v>19</v>
      </c>
      <c r="G51" s="19" t="s">
        <v>19</v>
      </c>
      <c r="H51" s="19" t="s">
        <v>19</v>
      </c>
    </row>
    <row r="52" spans="1:8" ht="25.5" x14ac:dyDescent="0.2">
      <c r="A52" s="26">
        <v>3</v>
      </c>
      <c r="B52" s="63" t="s">
        <v>17</v>
      </c>
      <c r="C52" s="64" t="s">
        <v>8</v>
      </c>
      <c r="D52" s="58">
        <v>60</v>
      </c>
      <c r="E52" s="59"/>
      <c r="F52" s="60"/>
      <c r="G52" s="60"/>
      <c r="H52" s="61"/>
    </row>
    <row r="53" spans="1:8" x14ac:dyDescent="0.2">
      <c r="A53" s="66" t="s">
        <v>19</v>
      </c>
      <c r="B53" s="22" t="s">
        <v>30</v>
      </c>
      <c r="C53" s="67" t="s">
        <v>19</v>
      </c>
      <c r="D53" s="67" t="s">
        <v>19</v>
      </c>
      <c r="E53" s="19" t="s">
        <v>19</v>
      </c>
      <c r="F53" s="19" t="s">
        <v>19</v>
      </c>
      <c r="G53" s="19" t="s">
        <v>19</v>
      </c>
      <c r="H53" s="19" t="s">
        <v>19</v>
      </c>
    </row>
    <row r="54" spans="1:8" x14ac:dyDescent="0.2">
      <c r="A54" s="26">
        <v>4</v>
      </c>
      <c r="B54" s="25" t="s">
        <v>27</v>
      </c>
      <c r="C54" s="57" t="s">
        <v>8</v>
      </c>
      <c r="D54" s="58">
        <v>3</v>
      </c>
      <c r="E54" s="59"/>
      <c r="F54" s="60"/>
      <c r="G54" s="60"/>
      <c r="H54" s="61"/>
    </row>
    <row r="55" spans="1:8" x14ac:dyDescent="0.2">
      <c r="A55" s="41" t="s">
        <v>19</v>
      </c>
      <c r="B55" s="11" t="s">
        <v>4</v>
      </c>
      <c r="C55" s="10" t="s">
        <v>19</v>
      </c>
      <c r="D55" s="10" t="s">
        <v>19</v>
      </c>
      <c r="E55" s="17" t="s">
        <v>19</v>
      </c>
      <c r="F55" s="17" t="s">
        <v>19</v>
      </c>
      <c r="G55" s="17" t="s">
        <v>19</v>
      </c>
      <c r="H55" s="17" t="s">
        <v>19</v>
      </c>
    </row>
    <row r="56" spans="1:8" x14ac:dyDescent="0.2">
      <c r="A56" s="55" t="s">
        <v>19</v>
      </c>
      <c r="B56" s="46" t="s">
        <v>44</v>
      </c>
      <c r="C56" s="55" t="s">
        <v>19</v>
      </c>
      <c r="D56" s="55" t="s">
        <v>19</v>
      </c>
      <c r="E56" s="19" t="s">
        <v>19</v>
      </c>
      <c r="F56" s="19" t="s">
        <v>19</v>
      </c>
      <c r="G56" s="19" t="s">
        <v>19</v>
      </c>
      <c r="H56" s="19" t="s">
        <v>19</v>
      </c>
    </row>
    <row r="57" spans="1:8" x14ac:dyDescent="0.2">
      <c r="A57" s="26">
        <v>5</v>
      </c>
      <c r="B57" s="63" t="s">
        <v>45</v>
      </c>
      <c r="C57" s="64" t="s">
        <v>1</v>
      </c>
      <c r="D57" s="58">
        <v>20</v>
      </c>
      <c r="E57" s="59"/>
      <c r="F57" s="60"/>
      <c r="G57" s="60"/>
      <c r="H57" s="61"/>
    </row>
    <row r="58" spans="1:8" x14ac:dyDescent="0.2">
      <c r="A58" s="26">
        <v>6</v>
      </c>
      <c r="B58" s="63" t="s">
        <v>46</v>
      </c>
      <c r="C58" s="64" t="s">
        <v>1</v>
      </c>
      <c r="D58" s="58">
        <v>2</v>
      </c>
      <c r="E58" s="59"/>
      <c r="F58" s="60"/>
      <c r="G58" s="60"/>
      <c r="H58" s="61"/>
    </row>
    <row r="59" spans="1:8" x14ac:dyDescent="0.2">
      <c r="A59" s="1"/>
      <c r="B59" s="70"/>
      <c r="C59" s="1"/>
      <c r="D59" s="6"/>
      <c r="E59" s="49" t="s">
        <v>47</v>
      </c>
      <c r="F59" s="47">
        <f>SUM(F49+F50+F52+F54+F57+F58)</f>
        <v>0</v>
      </c>
      <c r="G59" s="47"/>
      <c r="H59" s="48">
        <f>SUM(H49+H50+H52+H54+H57+H58)</f>
        <v>0</v>
      </c>
    </row>
    <row r="62" spans="1:8" x14ac:dyDescent="0.2">
      <c r="A62" s="45" t="s">
        <v>77</v>
      </c>
      <c r="B62" s="68"/>
      <c r="C62" s="68"/>
      <c r="D62" s="68"/>
      <c r="E62" s="68"/>
      <c r="F62" s="68"/>
      <c r="G62" s="68"/>
      <c r="H62" s="68"/>
    </row>
    <row r="63" spans="1:8" x14ac:dyDescent="0.2">
      <c r="A63" s="45"/>
      <c r="B63" s="68"/>
      <c r="C63" s="68"/>
      <c r="D63" s="69"/>
      <c r="E63" s="69"/>
      <c r="F63" s="68"/>
      <c r="G63" s="70"/>
      <c r="H63" s="70"/>
    </row>
    <row r="64" spans="1:8" x14ac:dyDescent="0.2">
      <c r="A64" s="5"/>
      <c r="B64" s="70"/>
      <c r="C64" s="1"/>
      <c r="D64" s="3"/>
      <c r="E64" s="4"/>
      <c r="F64" s="4"/>
      <c r="G64" s="70"/>
      <c r="H64" s="70"/>
    </row>
    <row r="65" spans="1:8" ht="25.5" x14ac:dyDescent="0.2">
      <c r="A65" s="81" t="s">
        <v>0</v>
      </c>
      <c r="B65" s="81" t="s">
        <v>35</v>
      </c>
      <c r="C65" s="81" t="s">
        <v>21</v>
      </c>
      <c r="D65" s="79" t="s">
        <v>57</v>
      </c>
      <c r="E65" s="32" t="s">
        <v>37</v>
      </c>
      <c r="F65" s="32" t="s">
        <v>38</v>
      </c>
      <c r="G65" s="50" t="s">
        <v>39</v>
      </c>
      <c r="H65" s="32" t="s">
        <v>40</v>
      </c>
    </row>
    <row r="66" spans="1:8" x14ac:dyDescent="0.2">
      <c r="A66" s="81"/>
      <c r="B66" s="81"/>
      <c r="C66" s="81"/>
      <c r="D66" s="79"/>
      <c r="E66" s="33" t="s">
        <v>36</v>
      </c>
      <c r="F66" s="33" t="s">
        <v>36</v>
      </c>
      <c r="G66" s="33" t="s">
        <v>36</v>
      </c>
      <c r="H66" s="33" t="s">
        <v>36</v>
      </c>
    </row>
    <row r="67" spans="1:8" ht="25.5" x14ac:dyDescent="0.2">
      <c r="A67" s="41" t="s">
        <v>19</v>
      </c>
      <c r="B67" s="27" t="s">
        <v>29</v>
      </c>
      <c r="C67" s="10" t="s">
        <v>19</v>
      </c>
      <c r="D67" s="10" t="s">
        <v>19</v>
      </c>
      <c r="E67" s="17" t="s">
        <v>19</v>
      </c>
      <c r="F67" s="17" t="s">
        <v>19</v>
      </c>
      <c r="G67" s="17" t="s">
        <v>19</v>
      </c>
      <c r="H67" s="17" t="s">
        <v>19</v>
      </c>
    </row>
    <row r="68" spans="1:8" ht="25.5" x14ac:dyDescent="0.2">
      <c r="A68" s="64">
        <v>1</v>
      </c>
      <c r="B68" s="56" t="s">
        <v>22</v>
      </c>
      <c r="C68" s="64" t="s">
        <v>8</v>
      </c>
      <c r="D68" s="58">
        <v>1</v>
      </c>
      <c r="E68" s="59"/>
      <c r="F68" s="60"/>
      <c r="G68" s="60"/>
      <c r="H68" s="61"/>
    </row>
    <row r="69" spans="1:8" x14ac:dyDescent="0.2">
      <c r="A69" s="64">
        <v>2</v>
      </c>
      <c r="B69" s="62" t="s">
        <v>23</v>
      </c>
      <c r="C69" s="64" t="s">
        <v>8</v>
      </c>
      <c r="D69" s="58">
        <v>1</v>
      </c>
      <c r="E69" s="59"/>
      <c r="F69" s="60"/>
      <c r="G69" s="60"/>
      <c r="H69" s="61"/>
    </row>
    <row r="70" spans="1:8" x14ac:dyDescent="0.2">
      <c r="A70" s="66" t="s">
        <v>19</v>
      </c>
      <c r="B70" s="22" t="s">
        <v>30</v>
      </c>
      <c r="C70" s="67" t="s">
        <v>19</v>
      </c>
      <c r="D70" s="67" t="s">
        <v>19</v>
      </c>
      <c r="E70" s="19" t="s">
        <v>19</v>
      </c>
      <c r="F70" s="19" t="s">
        <v>19</v>
      </c>
      <c r="G70" s="19" t="s">
        <v>19</v>
      </c>
      <c r="H70" s="19" t="s">
        <v>19</v>
      </c>
    </row>
    <row r="71" spans="1:8" x14ac:dyDescent="0.2">
      <c r="A71" s="26">
        <v>3</v>
      </c>
      <c r="B71" s="25" t="s">
        <v>27</v>
      </c>
      <c r="C71" s="57" t="s">
        <v>8</v>
      </c>
      <c r="D71" s="58">
        <v>4</v>
      </c>
      <c r="E71" s="59"/>
      <c r="F71" s="60"/>
      <c r="G71" s="60"/>
      <c r="H71" s="61"/>
    </row>
    <row r="72" spans="1:8" x14ac:dyDescent="0.2">
      <c r="A72" s="41" t="s">
        <v>19</v>
      </c>
      <c r="B72" s="11" t="s">
        <v>4</v>
      </c>
      <c r="C72" s="10" t="s">
        <v>19</v>
      </c>
      <c r="D72" s="10" t="s">
        <v>19</v>
      </c>
      <c r="E72" s="17" t="s">
        <v>19</v>
      </c>
      <c r="F72" s="17" t="s">
        <v>19</v>
      </c>
      <c r="G72" s="17" t="s">
        <v>19</v>
      </c>
      <c r="H72" s="17" t="s">
        <v>19</v>
      </c>
    </row>
    <row r="73" spans="1:8" x14ac:dyDescent="0.2">
      <c r="A73" s="55" t="s">
        <v>19</v>
      </c>
      <c r="B73" s="22" t="s">
        <v>5</v>
      </c>
      <c r="C73" s="40" t="s">
        <v>19</v>
      </c>
      <c r="D73" s="40" t="s">
        <v>19</v>
      </c>
      <c r="E73" s="19" t="s">
        <v>19</v>
      </c>
      <c r="F73" s="19" t="s">
        <v>19</v>
      </c>
      <c r="G73" s="19" t="s">
        <v>19</v>
      </c>
      <c r="H73" s="19" t="s">
        <v>19</v>
      </c>
    </row>
    <row r="74" spans="1:8" x14ac:dyDescent="0.2">
      <c r="A74" s="26">
        <v>4</v>
      </c>
      <c r="B74" s="63" t="s">
        <v>34</v>
      </c>
      <c r="C74" s="64" t="s">
        <v>7</v>
      </c>
      <c r="D74" s="58">
        <v>5</v>
      </c>
      <c r="E74" s="59"/>
      <c r="F74" s="60"/>
      <c r="G74" s="60"/>
      <c r="H74" s="61"/>
    </row>
    <row r="75" spans="1:8" x14ac:dyDescent="0.2">
      <c r="A75" s="1"/>
      <c r="B75" s="70"/>
      <c r="C75" s="1"/>
      <c r="D75" s="6"/>
      <c r="E75" s="49" t="s">
        <v>47</v>
      </c>
      <c r="F75" s="47">
        <f>SUM(F68+F69+F71+F74)</f>
        <v>0</v>
      </c>
      <c r="G75" s="47"/>
      <c r="H75" s="48">
        <f>SUM(H68+H69+H71+H74)</f>
        <v>0</v>
      </c>
    </row>
    <row r="79" spans="1:8" x14ac:dyDescent="0.2">
      <c r="A79" s="45" t="s">
        <v>78</v>
      </c>
      <c r="B79" s="68"/>
      <c r="C79" s="68"/>
      <c r="D79" s="68"/>
      <c r="E79" s="68"/>
      <c r="F79" s="68"/>
      <c r="G79" s="68"/>
      <c r="H79" s="68"/>
    </row>
    <row r="80" spans="1:8" x14ac:dyDescent="0.2">
      <c r="A80" s="45"/>
      <c r="B80" s="68"/>
      <c r="C80" s="68"/>
      <c r="D80" s="69"/>
      <c r="E80" s="69"/>
      <c r="F80" s="68"/>
      <c r="G80" s="70"/>
      <c r="H80" s="70"/>
    </row>
    <row r="81" spans="1:8" x14ac:dyDescent="0.2">
      <c r="A81" s="5"/>
      <c r="B81" s="70"/>
      <c r="C81" s="1"/>
      <c r="D81" s="3"/>
      <c r="E81" s="4"/>
      <c r="F81" s="4"/>
      <c r="G81" s="70"/>
      <c r="H81" s="70"/>
    </row>
    <row r="82" spans="1:8" ht="25.5" x14ac:dyDescent="0.2">
      <c r="A82" s="81" t="s">
        <v>0</v>
      </c>
      <c r="B82" s="81" t="s">
        <v>35</v>
      </c>
      <c r="C82" s="81" t="s">
        <v>21</v>
      </c>
      <c r="D82" s="79" t="s">
        <v>57</v>
      </c>
      <c r="E82" s="32" t="s">
        <v>37</v>
      </c>
      <c r="F82" s="32" t="s">
        <v>38</v>
      </c>
      <c r="G82" s="50" t="s">
        <v>39</v>
      </c>
      <c r="H82" s="32" t="s">
        <v>40</v>
      </c>
    </row>
    <row r="83" spans="1:8" x14ac:dyDescent="0.2">
      <c r="A83" s="81"/>
      <c r="B83" s="81"/>
      <c r="C83" s="81"/>
      <c r="D83" s="79"/>
      <c r="E83" s="33" t="s">
        <v>36</v>
      </c>
      <c r="F83" s="33" t="s">
        <v>36</v>
      </c>
      <c r="G83" s="33" t="s">
        <v>36</v>
      </c>
      <c r="H83" s="33" t="s">
        <v>36</v>
      </c>
    </row>
    <row r="84" spans="1:8" ht="25.5" x14ac:dyDescent="0.2">
      <c r="A84" s="41" t="s">
        <v>19</v>
      </c>
      <c r="B84" s="27" t="s">
        <v>29</v>
      </c>
      <c r="C84" s="10" t="s">
        <v>19</v>
      </c>
      <c r="D84" s="10" t="s">
        <v>19</v>
      </c>
      <c r="E84" s="17" t="s">
        <v>19</v>
      </c>
      <c r="F84" s="17" t="s">
        <v>19</v>
      </c>
      <c r="G84" s="17" t="s">
        <v>19</v>
      </c>
      <c r="H84" s="17" t="s">
        <v>19</v>
      </c>
    </row>
    <row r="85" spans="1:8" ht="25.5" x14ac:dyDescent="0.2">
      <c r="A85" s="26">
        <v>1</v>
      </c>
      <c r="B85" s="56" t="s">
        <v>22</v>
      </c>
      <c r="C85" s="64" t="s">
        <v>8</v>
      </c>
      <c r="D85" s="58">
        <v>2</v>
      </c>
      <c r="E85" s="59"/>
      <c r="F85" s="60"/>
      <c r="G85" s="60"/>
      <c r="H85" s="61"/>
    </row>
    <row r="86" spans="1:8" x14ac:dyDescent="0.2">
      <c r="A86" s="26">
        <v>2</v>
      </c>
      <c r="B86" s="62" t="s">
        <v>23</v>
      </c>
      <c r="C86" s="64" t="s">
        <v>8</v>
      </c>
      <c r="D86" s="58">
        <v>2</v>
      </c>
      <c r="E86" s="59"/>
      <c r="F86" s="60"/>
      <c r="G86" s="60"/>
      <c r="H86" s="61"/>
    </row>
    <row r="87" spans="1:8" x14ac:dyDescent="0.2">
      <c r="A87" s="41"/>
      <c r="B87" s="11" t="s">
        <v>4</v>
      </c>
      <c r="C87" s="10" t="s">
        <v>19</v>
      </c>
      <c r="D87" s="10" t="s">
        <v>19</v>
      </c>
      <c r="E87" s="17" t="s">
        <v>19</v>
      </c>
      <c r="F87" s="17" t="s">
        <v>19</v>
      </c>
      <c r="G87" s="17" t="s">
        <v>19</v>
      </c>
      <c r="H87" s="17" t="s">
        <v>19</v>
      </c>
    </row>
    <row r="88" spans="1:8" x14ac:dyDescent="0.2">
      <c r="A88" s="55" t="s">
        <v>19</v>
      </c>
      <c r="B88" s="22" t="s">
        <v>5</v>
      </c>
      <c r="C88" s="40" t="s">
        <v>19</v>
      </c>
      <c r="D88" s="40" t="s">
        <v>19</v>
      </c>
      <c r="E88" s="19" t="s">
        <v>19</v>
      </c>
      <c r="F88" s="19" t="s">
        <v>19</v>
      </c>
      <c r="G88" s="19" t="s">
        <v>19</v>
      </c>
      <c r="H88" s="19" t="s">
        <v>19</v>
      </c>
    </row>
    <row r="89" spans="1:8" x14ac:dyDescent="0.2">
      <c r="A89" s="26">
        <v>3</v>
      </c>
      <c r="B89" s="63" t="s">
        <v>34</v>
      </c>
      <c r="C89" s="64" t="s">
        <v>7</v>
      </c>
      <c r="D89" s="58">
        <v>0.5</v>
      </c>
      <c r="E89" s="59"/>
      <c r="F89" s="60"/>
      <c r="G89" s="60"/>
      <c r="H89" s="61"/>
    </row>
    <row r="90" spans="1:8" x14ac:dyDescent="0.2">
      <c r="A90" s="55"/>
      <c r="B90" s="22" t="s">
        <v>26</v>
      </c>
      <c r="C90" s="40" t="s">
        <v>19</v>
      </c>
      <c r="D90" s="40" t="s">
        <v>19</v>
      </c>
      <c r="E90" s="19" t="s">
        <v>19</v>
      </c>
      <c r="F90" s="19" t="s">
        <v>19</v>
      </c>
      <c r="G90" s="19" t="s">
        <v>19</v>
      </c>
      <c r="H90" s="19" t="s">
        <v>19</v>
      </c>
    </row>
    <row r="91" spans="1:8" x14ac:dyDescent="0.2">
      <c r="A91" s="26">
        <v>4</v>
      </c>
      <c r="B91" s="63" t="s">
        <v>31</v>
      </c>
      <c r="C91" s="64" t="s">
        <v>1</v>
      </c>
      <c r="D91" s="58">
        <v>6</v>
      </c>
      <c r="E91" s="59"/>
      <c r="F91" s="60"/>
      <c r="G91" s="60"/>
      <c r="H91" s="61"/>
    </row>
    <row r="92" spans="1:8" x14ac:dyDescent="0.2">
      <c r="A92" s="1"/>
      <c r="B92" s="70"/>
      <c r="C92" s="1"/>
      <c r="D92" s="6"/>
      <c r="E92" s="49" t="s">
        <v>47</v>
      </c>
      <c r="F92" s="47">
        <f>SUM(F85+F86+F89+F91)</f>
        <v>0</v>
      </c>
      <c r="G92" s="47"/>
      <c r="H92" s="48">
        <f>SUM(H85+H86+H89+H91)</f>
        <v>0</v>
      </c>
    </row>
    <row r="95" spans="1:8" x14ac:dyDescent="0.2">
      <c r="A95" s="45" t="s">
        <v>79</v>
      </c>
      <c r="B95" s="68"/>
      <c r="C95" s="68"/>
      <c r="D95" s="68"/>
      <c r="E95" s="68"/>
      <c r="F95" s="68"/>
      <c r="G95" s="68"/>
      <c r="H95" s="68"/>
    </row>
    <row r="96" spans="1:8" x14ac:dyDescent="0.2">
      <c r="A96" s="45"/>
      <c r="B96" s="68"/>
      <c r="C96" s="68"/>
      <c r="D96" s="69"/>
      <c r="E96" s="69"/>
      <c r="F96" s="68"/>
      <c r="G96" s="70"/>
      <c r="H96" s="70"/>
    </row>
    <row r="97" spans="1:8" x14ac:dyDescent="0.2">
      <c r="A97" s="5"/>
      <c r="B97" s="70"/>
      <c r="C97" s="1"/>
      <c r="D97" s="3"/>
      <c r="E97" s="4"/>
      <c r="F97" s="4"/>
      <c r="G97" s="70"/>
      <c r="H97" s="70"/>
    </row>
    <row r="98" spans="1:8" ht="25.5" x14ac:dyDescent="0.2">
      <c r="A98" s="81" t="s">
        <v>0</v>
      </c>
      <c r="B98" s="81" t="s">
        <v>35</v>
      </c>
      <c r="C98" s="81" t="s">
        <v>21</v>
      </c>
      <c r="D98" s="79" t="s">
        <v>57</v>
      </c>
      <c r="E98" s="32" t="s">
        <v>37</v>
      </c>
      <c r="F98" s="32" t="s">
        <v>38</v>
      </c>
      <c r="G98" s="50" t="s">
        <v>39</v>
      </c>
      <c r="H98" s="32" t="s">
        <v>40</v>
      </c>
    </row>
    <row r="99" spans="1:8" x14ac:dyDescent="0.2">
      <c r="A99" s="81"/>
      <c r="B99" s="81"/>
      <c r="C99" s="81"/>
      <c r="D99" s="79"/>
      <c r="E99" s="33" t="s">
        <v>36</v>
      </c>
      <c r="F99" s="33" t="s">
        <v>36</v>
      </c>
      <c r="G99" s="33" t="s">
        <v>36</v>
      </c>
      <c r="H99" s="33" t="s">
        <v>36</v>
      </c>
    </row>
    <row r="100" spans="1:8" ht="25.5" x14ac:dyDescent="0.2">
      <c r="A100" s="41" t="s">
        <v>19</v>
      </c>
      <c r="B100" s="27" t="s">
        <v>29</v>
      </c>
      <c r="C100" s="10" t="s">
        <v>19</v>
      </c>
      <c r="D100" s="10" t="s">
        <v>19</v>
      </c>
      <c r="E100" s="17" t="s">
        <v>19</v>
      </c>
      <c r="F100" s="17" t="s">
        <v>19</v>
      </c>
      <c r="G100" s="17" t="s">
        <v>19</v>
      </c>
      <c r="H100" s="17" t="s">
        <v>19</v>
      </c>
    </row>
    <row r="101" spans="1:8" ht="25.5" x14ac:dyDescent="0.2">
      <c r="A101" s="55" t="s">
        <v>19</v>
      </c>
      <c r="B101" s="22" t="s">
        <v>28</v>
      </c>
      <c r="C101" s="55" t="s">
        <v>19</v>
      </c>
      <c r="D101" s="55" t="s">
        <v>19</v>
      </c>
      <c r="E101" s="19" t="s">
        <v>19</v>
      </c>
      <c r="F101" s="19" t="s">
        <v>19</v>
      </c>
      <c r="G101" s="19" t="s">
        <v>19</v>
      </c>
      <c r="H101" s="19" t="s">
        <v>19</v>
      </c>
    </row>
    <row r="102" spans="1:8" ht="25.5" x14ac:dyDescent="0.2">
      <c r="A102" s="26">
        <v>1</v>
      </c>
      <c r="B102" s="63" t="s">
        <v>17</v>
      </c>
      <c r="C102" s="64" t="s">
        <v>8</v>
      </c>
      <c r="D102" s="58">
        <v>30</v>
      </c>
      <c r="E102" s="59"/>
      <c r="F102" s="60"/>
      <c r="G102" s="60"/>
      <c r="H102" s="61"/>
    </row>
    <row r="103" spans="1:8" x14ac:dyDescent="0.2">
      <c r="A103" s="1"/>
      <c r="B103" s="70"/>
      <c r="C103" s="1"/>
      <c r="D103" s="6"/>
      <c r="E103" s="49" t="s">
        <v>47</v>
      </c>
      <c r="F103" s="47">
        <f>ROUND(SUM(F100:F102),2)</f>
        <v>0</v>
      </c>
      <c r="G103" s="47"/>
      <c r="H103" s="48">
        <f>ROUND(SUM(H100:H102),2)</f>
        <v>0</v>
      </c>
    </row>
    <row r="105" spans="1:8" x14ac:dyDescent="0.2">
      <c r="A105" s="78" t="s">
        <v>80</v>
      </c>
    </row>
    <row r="107" spans="1:8" ht="25.5" x14ac:dyDescent="0.2">
      <c r="A107" s="81" t="s">
        <v>0</v>
      </c>
      <c r="B107" s="81" t="s">
        <v>35</v>
      </c>
      <c r="C107" s="81" t="s">
        <v>21</v>
      </c>
      <c r="D107" s="79" t="s">
        <v>57</v>
      </c>
      <c r="E107" s="32" t="s">
        <v>37</v>
      </c>
      <c r="F107" s="32" t="s">
        <v>38</v>
      </c>
      <c r="G107" s="50" t="s">
        <v>39</v>
      </c>
      <c r="H107" s="32" t="s">
        <v>40</v>
      </c>
    </row>
    <row r="108" spans="1:8" x14ac:dyDescent="0.2">
      <c r="A108" s="81"/>
      <c r="B108" s="81"/>
      <c r="C108" s="81"/>
      <c r="D108" s="79"/>
      <c r="E108" s="33" t="s">
        <v>36</v>
      </c>
      <c r="F108" s="33" t="s">
        <v>36</v>
      </c>
      <c r="G108" s="33" t="s">
        <v>36</v>
      </c>
      <c r="H108" s="33" t="s">
        <v>36</v>
      </c>
    </row>
    <row r="109" spans="1:8" x14ac:dyDescent="0.2">
      <c r="A109" s="74" t="s">
        <v>19</v>
      </c>
      <c r="B109" s="22" t="s">
        <v>30</v>
      </c>
      <c r="C109" s="75" t="s">
        <v>19</v>
      </c>
      <c r="D109" s="75" t="s">
        <v>19</v>
      </c>
      <c r="E109" s="19" t="s">
        <v>19</v>
      </c>
      <c r="F109" s="19" t="s">
        <v>19</v>
      </c>
      <c r="G109" s="19" t="s">
        <v>19</v>
      </c>
      <c r="H109" s="19" t="s">
        <v>19</v>
      </c>
    </row>
    <row r="110" spans="1:8" x14ac:dyDescent="0.2">
      <c r="A110" s="26">
        <v>1</v>
      </c>
      <c r="B110" s="77" t="s">
        <v>27</v>
      </c>
      <c r="C110" s="57" t="s">
        <v>8</v>
      </c>
      <c r="D110" s="58">
        <v>1</v>
      </c>
      <c r="E110" s="59"/>
      <c r="F110" s="60"/>
      <c r="G110" s="60"/>
      <c r="H110" s="61"/>
    </row>
    <row r="111" spans="1:8" x14ac:dyDescent="0.2">
      <c r="A111" s="1"/>
      <c r="B111" s="14"/>
      <c r="C111" s="1"/>
      <c r="D111" s="6"/>
      <c r="E111" s="49" t="s">
        <v>47</v>
      </c>
      <c r="F111" s="47">
        <f>ROUND(SUM(F109:F110),2)</f>
        <v>0</v>
      </c>
      <c r="G111" s="47"/>
      <c r="H111" s="48">
        <f>ROUND(SUM(H109:H110),2)</f>
        <v>0</v>
      </c>
    </row>
    <row r="112" spans="1:8" x14ac:dyDescent="0.2">
      <c r="A112" s="1"/>
      <c r="B112" s="14"/>
      <c r="C112" s="1"/>
      <c r="D112" s="42"/>
      <c r="E112" s="4"/>
      <c r="F112" s="4"/>
      <c r="G112" s="2"/>
      <c r="H112" s="2"/>
    </row>
    <row r="113" spans="5:8" ht="15" x14ac:dyDescent="0.25">
      <c r="E113" s="72" t="s">
        <v>73</v>
      </c>
      <c r="F113" s="72"/>
      <c r="G113" s="72"/>
      <c r="H113" s="73">
        <f>SUM(H111+H103+H92+H75+H59+H36+H17)</f>
        <v>0</v>
      </c>
    </row>
    <row r="114" spans="5:8" ht="15" x14ac:dyDescent="0.25">
      <c r="E114" s="72"/>
      <c r="F114" s="72"/>
      <c r="G114" s="72"/>
      <c r="H114" s="72"/>
    </row>
  </sheetData>
  <mergeCells count="29">
    <mergeCell ref="A107:A108"/>
    <mergeCell ref="B107:B108"/>
    <mergeCell ref="C107:C108"/>
    <mergeCell ref="D107:D108"/>
    <mergeCell ref="B2:H2"/>
    <mergeCell ref="A82:A83"/>
    <mergeCell ref="B82:B83"/>
    <mergeCell ref="C82:C83"/>
    <mergeCell ref="D82:D83"/>
    <mergeCell ref="A7:A8"/>
    <mergeCell ref="B7:B8"/>
    <mergeCell ref="C7:C8"/>
    <mergeCell ref="D7:D8"/>
    <mergeCell ref="A23:A24"/>
    <mergeCell ref="B23:B24"/>
    <mergeCell ref="C23:C24"/>
    <mergeCell ref="D23:D24"/>
    <mergeCell ref="A98:A99"/>
    <mergeCell ref="B98:B99"/>
    <mergeCell ref="C98:C99"/>
    <mergeCell ref="D98:D99"/>
    <mergeCell ref="A46:A47"/>
    <mergeCell ref="B46:B47"/>
    <mergeCell ref="C46:C47"/>
    <mergeCell ref="D46:D47"/>
    <mergeCell ref="A65:A66"/>
    <mergeCell ref="B65:B66"/>
    <mergeCell ref="C65:C66"/>
    <mergeCell ref="D65:D6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14</vt:i4>
      </vt:variant>
    </vt:vector>
  </HeadingPairs>
  <TitlesOfParts>
    <vt:vector size="22" baseType="lpstr">
      <vt:lpstr>M1 ul. Jodłowa</vt:lpstr>
      <vt:lpstr>M2 ul. Mściszewska</vt:lpstr>
      <vt:lpstr>K3 ul. Mściszewska</vt:lpstr>
      <vt:lpstr>M6 Mściszewo</vt:lpstr>
      <vt:lpstr>P7 Raduszyn</vt:lpstr>
      <vt:lpstr>8M Głęboczek</vt:lpstr>
      <vt:lpstr>9M Trojanowo</vt:lpstr>
      <vt:lpstr>SZACUNEK</vt:lpstr>
      <vt:lpstr>'8M Głęboczek'!Obszar_wydruku</vt:lpstr>
      <vt:lpstr>'9M Trojanowo'!Obszar_wydruku</vt:lpstr>
      <vt:lpstr>'K3 ul. Mściszewska'!Obszar_wydruku</vt:lpstr>
      <vt:lpstr>'M1 ul. Jodłowa'!Obszar_wydruku</vt:lpstr>
      <vt:lpstr>'M2 ul. Mściszewska'!Obszar_wydruku</vt:lpstr>
      <vt:lpstr>'M6 Mściszewo'!Obszar_wydruku</vt:lpstr>
      <vt:lpstr>'P7 Raduszyn'!Obszar_wydruku</vt:lpstr>
      <vt:lpstr>'8M Głęboczek'!Tytuły_wydruku</vt:lpstr>
      <vt:lpstr>'9M Trojanowo'!Tytuły_wydruku</vt:lpstr>
      <vt:lpstr>'K3 ul. Mściszewska'!Tytuły_wydruku</vt:lpstr>
      <vt:lpstr>'M1 ul. Jodłowa'!Tytuły_wydruku</vt:lpstr>
      <vt:lpstr>'M2 ul. Mściszewska'!Tytuły_wydruku</vt:lpstr>
      <vt:lpstr>'M6 Mściszewo'!Tytuły_wydruku</vt:lpstr>
      <vt:lpstr>'P7 Raduszyn'!Tytuły_wydruku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Dagmara Patelska</cp:lastModifiedBy>
  <cp:lastPrinted>2024-04-12T10:44:15Z</cp:lastPrinted>
  <dcterms:created xsi:type="dcterms:W3CDTF">1997-02-26T13:46:56Z</dcterms:created>
  <dcterms:modified xsi:type="dcterms:W3CDTF">2024-04-19T12:04:38Z</dcterms:modified>
</cp:coreProperties>
</file>