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Świetlica w Przebędowie\"/>
    </mc:Choice>
  </mc:AlternateContent>
  <bookViews>
    <workbookView xWindow="0" yWindow="0" windowWidth="20490" windowHeight="7755" activeTab="1"/>
  </bookViews>
  <sheets>
    <sheet name="Tabela elementów salonych" sheetId="1" r:id="rId1"/>
    <sheet name="Kosztorys ofertowy" sheetId="2" r:id="rId2"/>
  </sheet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D8" i="1"/>
  <c r="D9" i="1"/>
  <c r="D10" i="1"/>
  <c r="D11" i="1"/>
  <c r="D12" i="1"/>
  <c r="D13" i="1"/>
  <c r="D14" i="1"/>
  <c r="C14" i="1"/>
  <c r="C12" i="1"/>
  <c r="C13" i="1"/>
  <c r="C11" i="1"/>
  <c r="C10" i="1"/>
  <c r="C9" i="1"/>
  <c r="C8" i="1"/>
  <c r="G85" i="2" l="1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84" i="2"/>
  <c r="G78" i="2"/>
  <c r="G79" i="2"/>
  <c r="G80" i="2"/>
  <c r="G81" i="2"/>
  <c r="G77" i="2"/>
  <c r="G71" i="2"/>
  <c r="G72" i="2"/>
  <c r="G73" i="2"/>
  <c r="G74" i="2"/>
  <c r="G70" i="2"/>
  <c r="G67" i="2" l="1"/>
  <c r="G66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45" i="2"/>
  <c r="G36" i="2"/>
  <c r="G37" i="2"/>
  <c r="G38" i="2"/>
  <c r="G39" i="2"/>
  <c r="G40" i="2"/>
  <c r="G41" i="2"/>
  <c r="G42" i="2"/>
  <c r="G35" i="2"/>
  <c r="G26" i="2"/>
  <c r="G27" i="2"/>
  <c r="G28" i="2"/>
  <c r="G29" i="2"/>
  <c r="G30" i="2"/>
  <c r="G31" i="2"/>
  <c r="G32" i="2"/>
  <c r="G25" i="2"/>
  <c r="G17" i="2"/>
  <c r="G18" i="2"/>
  <c r="G19" i="2"/>
  <c r="G20" i="2"/>
  <c r="G21" i="2"/>
  <c r="G22" i="2"/>
  <c r="G10" i="2"/>
  <c r="G11" i="2"/>
  <c r="G12" i="2"/>
  <c r="G13" i="2"/>
  <c r="G14" i="2"/>
  <c r="G15" i="2"/>
  <c r="G16" i="2"/>
  <c r="G9" i="2"/>
  <c r="G23" i="2" l="1"/>
  <c r="C7" i="1" s="1"/>
  <c r="G100" i="2"/>
  <c r="G82" i="2"/>
  <c r="G64" i="2"/>
  <c r="G68" i="2"/>
  <c r="G33" i="2"/>
  <c r="G43" i="2"/>
  <c r="G75" i="2"/>
  <c r="C6" i="1" l="1"/>
  <c r="C15" i="1" s="1"/>
  <c r="D7" i="1"/>
  <c r="G101" i="2"/>
  <c r="G102" i="2" l="1"/>
  <c r="G103" i="2" s="1"/>
  <c r="D6" i="1"/>
  <c r="D15" i="1" s="1"/>
  <c r="E7" i="1"/>
  <c r="E6" i="1" s="1"/>
  <c r="E15" i="1" s="1"/>
</calcChain>
</file>

<file path=xl/sharedStrings.xml><?xml version="1.0" encoding="utf-8"?>
<sst xmlns="http://schemas.openxmlformats.org/spreadsheetml/2006/main" count="295" uniqueCount="203">
  <si>
    <t>Roboty budowlane - Budynek Świetlicy Wiejskiej w Przebędowie - etap I</t>
  </si>
  <si>
    <t>Dział</t>
  </si>
  <si>
    <t>Nazwa</t>
  </si>
  <si>
    <t>1.</t>
  </si>
  <si>
    <t>Stan surowy</t>
  </si>
  <si>
    <t>1.1.</t>
  </si>
  <si>
    <t xml:space="preserve">  Roboty fundamentowe</t>
  </si>
  <si>
    <t>1.2.</t>
  </si>
  <si>
    <t xml:space="preserve">  Roboty murowe - ściany nośne, elementy konstrukcyjne</t>
  </si>
  <si>
    <t>1.3.</t>
  </si>
  <si>
    <t xml:space="preserve">  Kominy</t>
  </si>
  <si>
    <t>2.</t>
  </si>
  <si>
    <t>Dach - konstrukcja, pokrycie</t>
  </si>
  <si>
    <t>3.</t>
  </si>
  <si>
    <t>Podklady pod posadzki</t>
  </si>
  <si>
    <t>4.</t>
  </si>
  <si>
    <t>Stolarka</t>
  </si>
  <si>
    <t>5.</t>
  </si>
  <si>
    <t>Instalacja k.s. podposadzkowa</t>
  </si>
  <si>
    <t>6.</t>
  </si>
  <si>
    <t>Instalacja ogromowa - otok w ławie fundamentowj</t>
  </si>
  <si>
    <t>R A Z E M :</t>
  </si>
  <si>
    <t>Poz</t>
  </si>
  <si>
    <t>Symbol</t>
  </si>
  <si>
    <t>Jedn</t>
  </si>
  <si>
    <t>Ilość</t>
  </si>
  <si>
    <t>Cena j.</t>
  </si>
  <si>
    <t>Wartość</t>
  </si>
  <si>
    <t>DZIAŁ  1</t>
  </si>
  <si>
    <t>DZIAŁ  1.1</t>
  </si>
  <si>
    <t>Roboty fundamentowe</t>
  </si>
  <si>
    <t>KNNR 1 0113-01</t>
  </si>
  <si>
    <t>Usunięcie warstwy ziemi urodzajnej (humusu) o grubości do 20 cm za pomocą spycharek bez wywożenia</t>
  </si>
  <si>
    <t>m2</t>
  </si>
  <si>
    <t>KNR-W 2-01 0306-02</t>
  </si>
  <si>
    <t>Ręczne wykopy wąskoprzestrzenne lub jamiste ze skarpami o szerokości dna do 1.5 m i głębokości do 1.5 m ze złożeniem urobku na odkład (kat. gruntu III) - urobek odkładany po obu stronach wykopu o szer.dna do 1.5 m</t>
  </si>
  <si>
    <t>m3</t>
  </si>
  <si>
    <t>KNR 19-01 0913-01</t>
  </si>
  <si>
    <t>Podkłady betonowe gr. 10cm na podłożu gruntowym - beton C8/10</t>
  </si>
  <si>
    <t>KNR-W 2-02 0202-01</t>
  </si>
  <si>
    <t>Ławy i stopy fundamentowe prostokątne żelbetowe szerokości do 0.6 m - wysokosć 30cm - beton C20/25</t>
  </si>
  <si>
    <t>KNR-W 2-02 0604-02</t>
  </si>
  <si>
    <t>Izolacje przeciwwilgociowe dwiema warstwami papy na lepiku na gorąco ław fundamentowych betonowych</t>
  </si>
  <si>
    <t>KNR-W 2-02 0101-06</t>
  </si>
  <si>
    <t>Fundamenty z bloczków betonowych na zaprawie cementowej (wys. 78cm)</t>
  </si>
  <si>
    <t>KNR 2-02 0211-01</t>
  </si>
  <si>
    <t>Rdzenie żelbetowe sciany fundamentowej - beton C20/25</t>
  </si>
  <si>
    <t>KNR AT-27 0306-05</t>
  </si>
  <si>
    <t>Izolacje przeciwwilgociowe z emulsji i roztworów asfaltowych modyfikowanych - ręczne nakładanie powłoki przeciwwilgociowej - pierwsza warstwa</t>
  </si>
  <si>
    <t>KNR AT-27 0306-07</t>
  </si>
  <si>
    <t>Izolacje przeciwwilgociowe z emulsji i roztworów asfaltowych modyfikowanych - ręczne nakładanie powłoki przeciwwilgociowej - kolejna warstwa (2x)</t>
  </si>
  <si>
    <t>KNR 0-17 2609-01</t>
  </si>
  <si>
    <t>Ocieplenie ścian budynków płytami styropianowymi metodą lekką-mokrą przy użyciu gotowych zapraw klejących - przyklejenie płyt styropianowych do ścian - płyty styropianowe typu AQUA (wodoodporne) gr. 15cm</t>
  </si>
  <si>
    <t>KNR 0-17 2609-06</t>
  </si>
  <si>
    <t>Ocieplenie ścian budynków płytami styropianowymi metodą lekką-mokrą przy użyciu gotowych zapraw klejących - przyklejenie jednej warstwy siatki na ścianach</t>
  </si>
  <si>
    <t>KSNR 1 0210-05</t>
  </si>
  <si>
    <t>Zasypanie wykopów fundamentowych podłużnych, punktowych, rowów, wykopów obiektowych spycharkami z zagęszczaniem mechanicznym ubijakami - kat. gruntu III-IV - średnia grubośc 30cm</t>
  </si>
  <si>
    <t>KNR-W 2-02 0259-02</t>
  </si>
  <si>
    <t>Przygotowanie i montaż zbrojenia elementów budynków i budowli - pręty żebrowane o śr. 12 mm</t>
  </si>
  <si>
    <t>Mg</t>
  </si>
  <si>
    <t>KNR-W 2-02 0259-01</t>
  </si>
  <si>
    <t>Przygotowanie i montaż zbrojenia elementów budynków i budowli - pręty gładkie o śr. 6 mm</t>
  </si>
  <si>
    <t>Razem:</t>
  </si>
  <si>
    <t>DZIAŁ  1.2</t>
  </si>
  <si>
    <t>Roboty murowe - ściany nośne, elementy konstrukcyjne</t>
  </si>
  <si>
    <t>KNR-W 2-02 0604-05</t>
  </si>
  <si>
    <t>Izolacje przeciwwilgociowe ściany fundamentowej (pozioma) - na wierzchu ściany (przyjęto szerokość 50cm)</t>
  </si>
  <si>
    <t>KNR 0-27 0160-02</t>
  </si>
  <si>
    <t>Ściany budynków jednokondygnacyjnych o wys. do 4,5 m i gr. 25 cm z pustaków ceramicznych (pióro i wpust)</t>
  </si>
  <si>
    <t>KNR AT-44 0301-03</t>
  </si>
  <si>
    <t>Nadproża strunobetonowe 120x120 mm</t>
  </si>
  <si>
    <t>szt</t>
  </si>
  <si>
    <t>Słupy żelbetowe - beton C20/25</t>
  </si>
  <si>
    <t>KNR-W 2-02 0210-03</t>
  </si>
  <si>
    <t>Belki i podciągi żelbetowe - z zastosowaniem pompy do betonu - beton C20/25</t>
  </si>
  <si>
    <t>KNR 2-02 0211-04</t>
  </si>
  <si>
    <t>Wieniec żelbetowy</t>
  </si>
  <si>
    <t>DZIAŁ  1.3</t>
  </si>
  <si>
    <t>Kominy</t>
  </si>
  <si>
    <t>KNR AT-45 0101-02</t>
  </si>
  <si>
    <t>Komin jednociągowy dla paliw stałych o średnicy przewodu 18 cm - 6,6 m wysokości komina - komplet z płytą betonową przykrywającą</t>
  </si>
  <si>
    <t>KNR AT-45 0115-04</t>
  </si>
  <si>
    <t>Komin wentylacyjny z kanałami "pionowymi" o przekroju przewodów 2x12x17 cm - 6,6 m wysokości komina - komplet z płytą betonową przykrywającą</t>
  </si>
  <si>
    <t>KNR AT-45 0116-02</t>
  </si>
  <si>
    <t>Komin wentylacyjny z kanałami "poziomymi" o przekroju przewodów 2x17x12 cm - 6,6 m wysokości komina</t>
  </si>
  <si>
    <t>KNR 0-23 2612-01</t>
  </si>
  <si>
    <t>Ocieplenie komina płytami styropianowymi - przyklejenie płyt styropianowych do ścian. Styropian EPS gr. 5cm</t>
  </si>
  <si>
    <t>KNR 0-23 2612-04</t>
  </si>
  <si>
    <t>przymocowanie płyt styropianowych za pomocą dybli plastikowych do ścian z cegły + zatyczki styropianowe do kołków</t>
  </si>
  <si>
    <t>KNR 0-23 2612-06</t>
  </si>
  <si>
    <t>KNR 0-23 0931-01</t>
  </si>
  <si>
    <t>nałożenie podkładowej masy tynkarskiej</t>
  </si>
  <si>
    <t>KNR 0-23 0931-02</t>
  </si>
  <si>
    <t>Wyprawa elewacyjna cienkowarstwowa z tynku akrylowego 1,5mm wykonana ręcznie na uprzednio przygotowanym podłożu - ściany płaskie i powierzchnie poziome</t>
  </si>
  <si>
    <t>DZIAŁ  2</t>
  </si>
  <si>
    <t>Izolacje przeciwwilgociowe z papy pod murłatą (przyjęto szerokość 30cm)</t>
  </si>
  <si>
    <t>KNR-W 2-02 0407-01</t>
  </si>
  <si>
    <t>Murłata o długości ponad 2 m - przekrój poprzeczny drewna do 180 cm2 z tarcicy nasyconej</t>
  </si>
  <si>
    <t>KNR-W 2-02 0405-04</t>
  </si>
  <si>
    <t>Dachy z wiązarów kratowych z tarcicy nasyconej o rozpiętości 12 m-analogia</t>
  </si>
  <si>
    <t>KNR K-05 0102-03</t>
  </si>
  <si>
    <t>Wykonanie deskowania połaci dachu, rozstaw krokwi 80 do 100 cm</t>
  </si>
  <si>
    <t>KNR K-05 0103-02</t>
  </si>
  <si>
    <t>Mocowanie membrany lub papy dachowej na pełnym deskowaniu</t>
  </si>
  <si>
    <t>KNR K-05 0104-05</t>
  </si>
  <si>
    <t>Montaż kontrłat na dachu bez deskowania, rozstaw krokwi 70 do 80 cm</t>
  </si>
  <si>
    <t>KNR K-05 0105-02</t>
  </si>
  <si>
    <t>Montaż łat pod dachówki profilowane przy rozstawie krokwi 70 do 80 cm</t>
  </si>
  <si>
    <t>KNR-W 2-02 0511-01</t>
  </si>
  <si>
    <t>Pokrycie dachów blachą dachówkopodobną - płyty dachowe</t>
  </si>
  <si>
    <t>KNR-W 2-02 0511-04</t>
  </si>
  <si>
    <t>Pokrycie dachów blachą dachówkopodobną - wiatrownice boczne</t>
  </si>
  <si>
    <t>metr</t>
  </si>
  <si>
    <t>KNR-W 2-02 0511-02</t>
  </si>
  <si>
    <t>Pokrycie dachów blachą dachówkopodobną - gąsiory</t>
  </si>
  <si>
    <t>KNR K-05 0401-01</t>
  </si>
  <si>
    <t>Montaż taśmy wentylacyjnej okapu</t>
  </si>
  <si>
    <t>KNR K-05 0401-02</t>
  </si>
  <si>
    <t>Montaż grzebienia okapu, grzebienia z kratką wentylacyjną i kratki wentylacyjnej</t>
  </si>
  <si>
    <t>KNR K-05 0402-03</t>
  </si>
  <si>
    <t>Obróbka kominów</t>
  </si>
  <si>
    <t>KNR K-05 0407-01</t>
  </si>
  <si>
    <t>Montaż kominka wentylacyjnego z blachy</t>
  </si>
  <si>
    <t>KNR K-05 0406-02</t>
  </si>
  <si>
    <t>Montaż wyłazu dachowego z kołnierzem uszczelniającym WD - 80x118</t>
  </si>
  <si>
    <t>kmpl</t>
  </si>
  <si>
    <t>KNR K-05 0405-03</t>
  </si>
  <si>
    <t>Montaż elementów komunikacji po dachu - ława kominiarska duża</t>
  </si>
  <si>
    <t>KNNR 2 0504-02</t>
  </si>
  <si>
    <t>Obróbki blacharskie z blachy stalowej ocynkowanej przy szerokości w rozwinięciu ponad 25 cm - obróbki pod rynnami (pas podrynnowy) oraz nad rynnami (pas nadrynnowy) - perzyjęto szer. 30cm</t>
  </si>
  <si>
    <t>KNR 0-15II 0528-03</t>
  </si>
  <si>
    <t>Rynny dachowe z tytan-cynk półokrągłe 127mm</t>
  </si>
  <si>
    <t>KNR 0-15II 0529-03</t>
  </si>
  <si>
    <t>Rury spustowe tytan-cynk o śr. 100mm (4m / rurę)</t>
  </si>
  <si>
    <t>DZIAŁ  3</t>
  </si>
  <si>
    <t>KNR  202-11-01-07-02</t>
  </si>
  <si>
    <t>Podkład na gruncie z piasku</t>
  </si>
  <si>
    <t>KNR  202-11-01-01-10</t>
  </si>
  <si>
    <t>Podkład na gruncie z betonu żwirowego pompą</t>
  </si>
  <si>
    <t>DZIAŁ  4</t>
  </si>
  <si>
    <t>KNR  202-10-25-01-00</t>
  </si>
  <si>
    <t>Okno z kształtowników PCW o pow do 0,6 m2 okno O2  Umax=09W/(m2K) z nawiewnikami</t>
  </si>
  <si>
    <t>KNR  202-10-25-03-00</t>
  </si>
  <si>
    <t>Okno z kształtowników PCW o pow do 1,5 m2 okno O1   Umax=09W/(m2K) z nawiewnikami</t>
  </si>
  <si>
    <t>KNR  202-10-25-05-00</t>
  </si>
  <si>
    <t>Drzwi balkonowe z kształtowników PCW OB1  Umax=09W/(m2K) z nawiewnikami</t>
  </si>
  <si>
    <t>Drzwi balkonowe z kształtowników PCW OB2 rozwierano uchylne Umax=09W/(m2K) z nawiewnikami</t>
  </si>
  <si>
    <t>Dostawa oraz montaż stolarki tymczasowej drzwi zewnetrznych</t>
  </si>
  <si>
    <t>DZIAŁ  5</t>
  </si>
  <si>
    <t>KNNR N003-01-03-05-00</t>
  </si>
  <si>
    <t>Wykop nieumocniony wewnątrz budynku z usunięciem ziemi z piwnic i odwozem na odległość do 1 km w gruncie suchym kategorii 3</t>
  </si>
  <si>
    <t>KNNR N003-01-03-07-00</t>
  </si>
  <si>
    <t>Dodatek za odwóz ziemi na każdy następny 1 km (4 km)</t>
  </si>
  <si>
    <t>KNNR N004-14-11-03-00</t>
  </si>
  <si>
    <t>Podłoże pod kanały i obiekty z piasku grub 20 cm</t>
  </si>
  <si>
    <t>KNNR N004-02-03-03-00</t>
  </si>
  <si>
    <t>Rurociąg kanalizacyjny PVC na uszczelkę w wykopie wewnątrz budynków fi 110</t>
  </si>
  <si>
    <t>KNNR N004-02-03-04-00</t>
  </si>
  <si>
    <t>Rurociąg kanalizacyjny PVC na uszczelkę w wykopie wewnątrz budynków fi 160</t>
  </si>
  <si>
    <t>DZIAŁ  6</t>
  </si>
  <si>
    <t>KNNR N005-06-01-01-03</t>
  </si>
  <si>
    <t>Przewody odgromowe poziome pręt FeZn fi 8 wsporniki obsadz</t>
  </si>
  <si>
    <t>KNR  508-06-18-01-00</t>
  </si>
  <si>
    <t>Łączenie pręta fi do 10 na dachu złączem uniwersalnym krzyżowym</t>
  </si>
  <si>
    <t>KNNR N005-12-07-05-00</t>
  </si>
  <si>
    <t>Wykucie bruzd dla rur RK18, RS22 w cegle</t>
  </si>
  <si>
    <t>KNNR N005-01-02-02-00</t>
  </si>
  <si>
    <t>Rura winidurowa karbowana RKSG fi 21 P.T.w gotowych bruzdach na podłożu betonowym</t>
  </si>
  <si>
    <t>KNNR N005-02-01-04-01</t>
  </si>
  <si>
    <t>Przewód izolowany jednożyłowy LY 10 wciągany do rur</t>
  </si>
  <si>
    <t>KNR  508-08-06-02-00</t>
  </si>
  <si>
    <t>Ręczne wykonanie ślepych otworów w betonie objęt do 0,1 dm3</t>
  </si>
  <si>
    <t>KNNR N005-04-05-01-00</t>
  </si>
  <si>
    <t>Montaż rozdzielnicy do 10 kg przez zabetonowanie do podłoża</t>
  </si>
  <si>
    <t>KNNR N005-06-12-06-00</t>
  </si>
  <si>
    <t>Złącze kontrolne na połączeniu pręt-płaskownik</t>
  </si>
  <si>
    <t>KNNR 5 0605-03</t>
  </si>
  <si>
    <t>Montaż uziomów poziomych w wykopie o głębokości do 0.6 m; kat.gruntu IV</t>
  </si>
  <si>
    <t>KNNR N005-06-11-11-00</t>
  </si>
  <si>
    <t>Łączenie przez spawanie pręta fi do 10 mm2 na dachu</t>
  </si>
  <si>
    <t>KNNR N005-13-04-01-00</t>
  </si>
  <si>
    <t>Badania instalacji uziemniającej pomiar pierwszy</t>
  </si>
  <si>
    <t>KNNR N005-13-04-02-00</t>
  </si>
  <si>
    <t>Badania instalacji uziemniającej pomiar następny</t>
  </si>
  <si>
    <t>KNNR N005-13-04-03-00</t>
  </si>
  <si>
    <t>Badania instalacji odgromowej pomiar pierwszy</t>
  </si>
  <si>
    <t>KNNR N005-13-04-04-00</t>
  </si>
  <si>
    <t>Badania instalacji odgromowej pomiar następny</t>
  </si>
  <si>
    <t>KNP 1018-13-48-01-00</t>
  </si>
  <si>
    <t>Badanie instal odgromowej dł 100 m uziemienia otokowego</t>
  </si>
  <si>
    <t>CEN 1018-13-48-03-00</t>
  </si>
  <si>
    <t>Badanie instal odgromowej dł 100 m uziemnia otokowego za kazde rozpoczęte 100 m</t>
  </si>
  <si>
    <t>kalkulacja własna</t>
  </si>
  <si>
    <t>Instalacja ogromowa - otok w ławie fundamentowj+instalacja na dachu</t>
  </si>
  <si>
    <t>KOSZTORYS  OFERTOWY</t>
  </si>
  <si>
    <t>przyklejenie warstwy siatki na kominach</t>
  </si>
  <si>
    <t>Wartość kosztorysu netto</t>
  </si>
  <si>
    <t>Podatek VAT 23%</t>
  </si>
  <si>
    <t>Wartość kosztorysu brutto</t>
  </si>
  <si>
    <t>Wartość netto</t>
  </si>
  <si>
    <t>VAT 23%</t>
  </si>
  <si>
    <t>Wartość brutto</t>
  </si>
  <si>
    <t>TABELA ELEMENTÓW SCALONYCH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</si>
</sst>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13" x14ac:knownFonts="1">
    <font>
      <sz val="9"/>
      <color rgb="FF000000"/>
      <name val="Calibri"/>
      <family val="2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 tint="0.249977111117893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2" fillId="0" borderId="3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Protection="1"/>
    <xf numFmtId="0" fontId="11" fillId="0" borderId="0" xfId="0" applyFont="1" applyProtection="1"/>
    <xf numFmtId="0" fontId="8" fillId="0" borderId="0" xfId="0" applyFont="1" applyProtection="1"/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Font="1" applyAlignment="1" applyProtection="1"/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vertical="top" wrapText="1"/>
    </xf>
    <xf numFmtId="4" fontId="8" fillId="0" borderId="2" xfId="0" applyNumberFormat="1" applyFont="1" applyFill="1" applyBorder="1" applyAlignment="1" applyProtection="1">
      <alignment vertical="top"/>
    </xf>
    <xf numFmtId="4" fontId="8" fillId="0" borderId="8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vertical="top" wrapText="1"/>
    </xf>
    <xf numFmtId="4" fontId="9" fillId="0" borderId="1" xfId="0" applyNumberFormat="1" applyFont="1" applyFill="1" applyBorder="1" applyAlignment="1" applyProtection="1">
      <alignment vertical="top"/>
    </xf>
    <xf numFmtId="2" fontId="8" fillId="0" borderId="1" xfId="0" applyNumberFormat="1" applyFont="1" applyBorder="1" applyProtection="1"/>
    <xf numFmtId="4" fontId="9" fillId="0" borderId="10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 wrapText="1"/>
    </xf>
    <xf numFmtId="4" fontId="8" fillId="0" borderId="1" xfId="0" applyNumberFormat="1" applyFont="1" applyFill="1" applyBorder="1" applyAlignment="1" applyProtection="1">
      <alignment vertical="top"/>
    </xf>
    <xf numFmtId="0" fontId="8" fillId="0" borderId="11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vertical="top" wrapText="1"/>
    </xf>
    <xf numFmtId="4" fontId="8" fillId="0" borderId="6" xfId="0" applyNumberFormat="1" applyFont="1" applyFill="1" applyBorder="1" applyAlignment="1" applyProtection="1">
      <alignment vertical="top"/>
    </xf>
    <xf numFmtId="2" fontId="8" fillId="0" borderId="6" xfId="0" applyNumberFormat="1" applyFont="1" applyBorder="1" applyProtection="1"/>
    <xf numFmtId="4" fontId="9" fillId="0" borderId="12" xfId="0" applyNumberFormat="1" applyFont="1" applyFill="1" applyBorder="1" applyAlignment="1" applyProtection="1">
      <alignment vertical="top"/>
    </xf>
    <xf numFmtId="0" fontId="2" fillId="0" borderId="3" xfId="0" applyFont="1" applyBorder="1" applyProtection="1"/>
    <xf numFmtId="0" fontId="2" fillId="0" borderId="4" xfId="0" applyNumberFormat="1" applyFont="1" applyFill="1" applyBorder="1" applyAlignment="1" applyProtection="1">
      <alignment vertical="top"/>
    </xf>
    <xf numFmtId="4" fontId="2" fillId="0" borderId="4" xfId="0" applyNumberFormat="1" applyFont="1" applyFill="1" applyBorder="1" applyAlignment="1" applyProtection="1">
      <alignment vertical="top"/>
    </xf>
    <xf numFmtId="4" fontId="2" fillId="0" borderId="5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horizontal="center" vertical="top"/>
    </xf>
    <xf numFmtId="0" fontId="7" fillId="0" borderId="0" xfId="0" applyFont="1" applyProtection="1"/>
    <xf numFmtId="0" fontId="0" fillId="0" borderId="0" xfId="0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3" fillId="0" borderId="1" xfId="0" applyFont="1" applyBorder="1" applyProtection="1"/>
    <xf numFmtId="0" fontId="2" fillId="0" borderId="1" xfId="0" applyNumberFormat="1" applyFont="1" applyFill="1" applyBorder="1" applyAlignment="1" applyProtection="1">
      <alignment vertical="top" wrapText="1"/>
    </xf>
    <xf numFmtId="0" fontId="3" fillId="0" borderId="1" xfId="0" applyFont="1" applyBorder="1" applyProtection="1"/>
    <xf numFmtId="16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1" xfId="0" applyFont="1" applyBorder="1" applyProtection="1"/>
    <xf numFmtId="4" fontId="4" fillId="0" borderId="1" xfId="0" applyNumberFormat="1" applyFont="1" applyFill="1" applyBorder="1" applyAlignment="1" applyProtection="1">
      <alignment vertical="top"/>
    </xf>
    <xf numFmtId="0" fontId="5" fillId="0" borderId="1" xfId="0" applyFont="1" applyBorder="1" applyAlignment="1" applyProtection="1">
      <alignment horizontal="left"/>
    </xf>
    <xf numFmtId="4" fontId="5" fillId="0" borderId="1" xfId="0" applyNumberFormat="1" applyFont="1" applyBorder="1" applyProtection="1"/>
    <xf numFmtId="4" fontId="3" fillId="0" borderId="1" xfId="0" applyNumberFormat="1" applyFont="1" applyFill="1" applyBorder="1" applyAlignment="1" applyProtection="1">
      <alignment vertical="top"/>
    </xf>
    <xf numFmtId="4" fontId="2" fillId="0" borderId="1" xfId="0" applyNumberFormat="1" applyFont="1" applyFill="1" applyBorder="1" applyAlignment="1" applyProtection="1">
      <alignment vertical="top"/>
    </xf>
    <xf numFmtId="4" fontId="0" fillId="0" borderId="0" xfId="0" applyNumberFormat="1" applyProtection="1">
      <protection locked="0"/>
    </xf>
    <xf numFmtId="4" fontId="1" fillId="0" borderId="1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Border="1" applyProtection="1"/>
    <xf numFmtId="4" fontId="0" fillId="0" borderId="0" xfId="0" applyNumberForma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21" sqref="D21"/>
    </sheetView>
  </sheetViews>
  <sheetFormatPr defaultRowHeight="12" x14ac:dyDescent="0.2"/>
  <cols>
    <col min="1" max="1" width="6" style="5"/>
    <col min="2" max="2" width="45" style="5"/>
    <col min="3" max="3" width="24.1640625" style="5" customWidth="1"/>
    <col min="4" max="4" width="21.33203125" style="5" customWidth="1"/>
    <col min="5" max="5" width="24.33203125" style="5" customWidth="1"/>
    <col min="6" max="16384" width="9.33203125" style="5"/>
  </cols>
  <sheetData>
    <row r="1" spans="1:5" ht="15.75" x14ac:dyDescent="0.25">
      <c r="A1" s="6" t="s">
        <v>202</v>
      </c>
      <c r="B1" s="7"/>
      <c r="C1" s="8"/>
      <c r="D1" s="9"/>
      <c r="E1" s="9"/>
    </row>
    <row r="2" spans="1:5" ht="15.75" x14ac:dyDescent="0.25">
      <c r="A2" s="8"/>
      <c r="B2" s="8"/>
      <c r="C2" s="8"/>
      <c r="D2" s="9"/>
      <c r="E2" s="9"/>
    </row>
    <row r="3" spans="1:5" ht="15.75" x14ac:dyDescent="0.25">
      <c r="A3" s="10" t="s">
        <v>0</v>
      </c>
      <c r="B3" s="11"/>
      <c r="C3" s="8"/>
      <c r="D3" s="9"/>
      <c r="E3" s="9"/>
    </row>
    <row r="4" spans="1:5" ht="13.5" thickBot="1" x14ac:dyDescent="0.25">
      <c r="A4" s="9"/>
      <c r="B4" s="9"/>
      <c r="C4" s="9"/>
      <c r="D4" s="9"/>
      <c r="E4" s="9"/>
    </row>
    <row r="5" spans="1:5" ht="16.5" thickBot="1" x14ac:dyDescent="0.25">
      <c r="A5" s="1" t="s">
        <v>1</v>
      </c>
      <c r="B5" s="2" t="s">
        <v>2</v>
      </c>
      <c r="C5" s="2" t="s">
        <v>199</v>
      </c>
      <c r="D5" s="2" t="s">
        <v>200</v>
      </c>
      <c r="E5" s="3" t="s">
        <v>201</v>
      </c>
    </row>
    <row r="6" spans="1:5" ht="12.75" x14ac:dyDescent="0.2">
      <c r="A6" s="12" t="s">
        <v>3</v>
      </c>
      <c r="B6" s="13" t="s">
        <v>4</v>
      </c>
      <c r="C6" s="14">
        <f>SUM(C7:C9)</f>
        <v>0</v>
      </c>
      <c r="D6" s="14">
        <f t="shared" ref="D6:E6" si="0">SUM(D7:D9)</f>
        <v>0</v>
      </c>
      <c r="E6" s="15">
        <f>SUM(E7:E9)</f>
        <v>0</v>
      </c>
    </row>
    <row r="7" spans="1:5" ht="12.75" x14ac:dyDescent="0.2">
      <c r="A7" s="16" t="s">
        <v>5</v>
      </c>
      <c r="B7" s="17" t="s">
        <v>6</v>
      </c>
      <c r="C7" s="18">
        <f>'Kosztorys ofertowy'!G23</f>
        <v>0</v>
      </c>
      <c r="D7" s="19">
        <f>C7*0.23</f>
        <v>0</v>
      </c>
      <c r="E7" s="20">
        <f>D7+C7</f>
        <v>0</v>
      </c>
    </row>
    <row r="8" spans="1:5" ht="25.5" x14ac:dyDescent="0.2">
      <c r="A8" s="16" t="s">
        <v>7</v>
      </c>
      <c r="B8" s="17" t="s">
        <v>8</v>
      </c>
      <c r="C8" s="18">
        <f>'Kosztorys ofertowy'!G33</f>
        <v>0</v>
      </c>
      <c r="D8" s="19">
        <f t="shared" ref="D8:D14" si="1">C8*0.23</f>
        <v>0</v>
      </c>
      <c r="E8" s="20">
        <f t="shared" ref="E8:E14" si="2">D8+C8</f>
        <v>0</v>
      </c>
    </row>
    <row r="9" spans="1:5" ht="12.75" x14ac:dyDescent="0.2">
      <c r="A9" s="16" t="s">
        <v>9</v>
      </c>
      <c r="B9" s="17" t="s">
        <v>10</v>
      </c>
      <c r="C9" s="18">
        <f>'Kosztorys ofertowy'!G43</f>
        <v>0</v>
      </c>
      <c r="D9" s="19">
        <f t="shared" si="1"/>
        <v>0</v>
      </c>
      <c r="E9" s="20">
        <f t="shared" si="2"/>
        <v>0</v>
      </c>
    </row>
    <row r="10" spans="1:5" ht="12.75" x14ac:dyDescent="0.2">
      <c r="A10" s="21" t="s">
        <v>11</v>
      </c>
      <c r="B10" s="22" t="s">
        <v>12</v>
      </c>
      <c r="C10" s="23">
        <f>'Kosztorys ofertowy'!G64</f>
        <v>0</v>
      </c>
      <c r="D10" s="19">
        <f t="shared" si="1"/>
        <v>0</v>
      </c>
      <c r="E10" s="20">
        <f t="shared" si="2"/>
        <v>0</v>
      </c>
    </row>
    <row r="11" spans="1:5" ht="12.75" x14ac:dyDescent="0.2">
      <c r="A11" s="21" t="s">
        <v>13</v>
      </c>
      <c r="B11" s="22" t="s">
        <v>14</v>
      </c>
      <c r="C11" s="23">
        <f>'Kosztorys ofertowy'!G68</f>
        <v>0</v>
      </c>
      <c r="D11" s="19">
        <f t="shared" si="1"/>
        <v>0</v>
      </c>
      <c r="E11" s="20">
        <f t="shared" si="2"/>
        <v>0</v>
      </c>
    </row>
    <row r="12" spans="1:5" ht="12.75" x14ac:dyDescent="0.2">
      <c r="A12" s="21" t="s">
        <v>15</v>
      </c>
      <c r="B12" s="22" t="s">
        <v>16</v>
      </c>
      <c r="C12" s="23">
        <f>'Kosztorys ofertowy'!G75</f>
        <v>0</v>
      </c>
      <c r="D12" s="19">
        <f t="shared" si="1"/>
        <v>0</v>
      </c>
      <c r="E12" s="20">
        <f t="shared" si="2"/>
        <v>0</v>
      </c>
    </row>
    <row r="13" spans="1:5" ht="12.75" x14ac:dyDescent="0.2">
      <c r="A13" s="21" t="s">
        <v>17</v>
      </c>
      <c r="B13" s="22" t="s">
        <v>18</v>
      </c>
      <c r="C13" s="23">
        <f>'Kosztorys ofertowy'!G82</f>
        <v>0</v>
      </c>
      <c r="D13" s="19">
        <f t="shared" si="1"/>
        <v>0</v>
      </c>
      <c r="E13" s="20">
        <f t="shared" si="2"/>
        <v>0</v>
      </c>
    </row>
    <row r="14" spans="1:5" ht="26.25" thickBot="1" x14ac:dyDescent="0.25">
      <c r="A14" s="24" t="s">
        <v>19</v>
      </c>
      <c r="B14" s="25" t="s">
        <v>20</v>
      </c>
      <c r="C14" s="26">
        <f>'Kosztorys ofertowy'!G100</f>
        <v>0</v>
      </c>
      <c r="D14" s="27">
        <f t="shared" si="1"/>
        <v>0</v>
      </c>
      <c r="E14" s="28">
        <f t="shared" si="2"/>
        <v>0</v>
      </c>
    </row>
    <row r="15" spans="1:5" ht="16.5" thickBot="1" x14ac:dyDescent="0.3">
      <c r="A15" s="29"/>
      <c r="B15" s="30" t="s">
        <v>21</v>
      </c>
      <c r="C15" s="31">
        <f>SUM(C6,C10:C12,C13:C14)</f>
        <v>0</v>
      </c>
      <c r="D15" s="31">
        <f t="shared" ref="D15:E15" si="3">SUM(D6,D10:D12,D13:D14)</f>
        <v>0</v>
      </c>
      <c r="E15" s="32">
        <f t="shared" si="3"/>
        <v>0</v>
      </c>
    </row>
    <row r="16" spans="1:5" ht="12.75" x14ac:dyDescent="0.2">
      <c r="A16" s="4"/>
      <c r="B16" s="4"/>
      <c r="C16" s="4"/>
      <c r="D16" s="4"/>
      <c r="E16" s="4"/>
    </row>
    <row r="17" spans="1:5" ht="12.75" x14ac:dyDescent="0.2">
      <c r="A17" s="4"/>
      <c r="B17" s="4"/>
      <c r="C17" s="4"/>
      <c r="D17" s="4"/>
      <c r="E17" s="4"/>
    </row>
    <row r="18" spans="1:5" ht="12.75" x14ac:dyDescent="0.2">
      <c r="A18" s="4"/>
      <c r="B18" s="4"/>
      <c r="C18" s="4"/>
      <c r="D18" s="4"/>
      <c r="E18" s="4"/>
    </row>
  </sheetData>
  <sheetProtection algorithmName="SHA-512" hashValue="a5yNZFxgAD1BM2KbrXkOpym0n/FxkFthe8nvzYnNhGCCbTe9qBKeRi2CQYAUu+FX4cmmEkIfBIKHWNRL7xHLgQ==" saltValue="6U7yFTueojH+SA5xWh7uVQ==" spinCount="100000" sheet="1" objects="1" scenarios="1"/>
  <mergeCells count="1">
    <mergeCell ref="A1:B1"/>
  </mergeCells>
  <pageMargins left="0.25" right="0.25" top="0.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52" workbookViewId="0">
      <selection activeCell="F10" sqref="F10"/>
    </sheetView>
  </sheetViews>
  <sheetFormatPr defaultRowHeight="12" x14ac:dyDescent="0.2"/>
  <cols>
    <col min="1" max="1" width="11.1640625" style="40" customWidth="1"/>
    <col min="2" max="2" width="29" style="5" customWidth="1"/>
    <col min="3" max="3" width="75.5" style="5" customWidth="1"/>
    <col min="4" max="4" width="8" style="5"/>
    <col min="5" max="5" width="13.33203125" style="63" customWidth="1"/>
    <col min="6" max="6" width="18.83203125" style="5" customWidth="1"/>
    <col min="7" max="7" width="20" style="63" customWidth="1"/>
    <col min="8" max="16384" width="9.33203125" style="5"/>
  </cols>
  <sheetData>
    <row r="1" spans="1:7" ht="18.75" x14ac:dyDescent="0.3">
      <c r="A1" s="41" t="s">
        <v>194</v>
      </c>
      <c r="B1" s="42"/>
      <c r="C1" s="42"/>
      <c r="D1" s="43"/>
      <c r="E1" s="66"/>
    </row>
    <row r="2" spans="1:7" ht="18.75" x14ac:dyDescent="0.3">
      <c r="A2" s="44"/>
      <c r="B2" s="45"/>
      <c r="C2" s="45"/>
      <c r="D2" s="43"/>
      <c r="E2" s="66"/>
    </row>
    <row r="3" spans="1:7" ht="18.75" x14ac:dyDescent="0.3">
      <c r="A3" s="41" t="s">
        <v>0</v>
      </c>
      <c r="B3" s="42"/>
      <c r="C3" s="42"/>
      <c r="D3" s="43"/>
      <c r="E3" s="66"/>
    </row>
    <row r="4" spans="1:7" ht="18.75" x14ac:dyDescent="0.3">
      <c r="A4" s="44"/>
      <c r="B4" s="45"/>
      <c r="C4" s="45"/>
      <c r="D4" s="43"/>
      <c r="E4" s="66"/>
    </row>
    <row r="5" spans="1:7" x14ac:dyDescent="0.2">
      <c r="A5" s="46"/>
      <c r="B5" s="43"/>
      <c r="C5" s="43"/>
      <c r="D5" s="43"/>
      <c r="E5" s="66"/>
    </row>
    <row r="6" spans="1:7" ht="15.75" x14ac:dyDescent="0.2">
      <c r="A6" s="47" t="s">
        <v>22</v>
      </c>
      <c r="B6" s="47" t="s">
        <v>23</v>
      </c>
      <c r="C6" s="47" t="s">
        <v>2</v>
      </c>
      <c r="D6" s="47" t="s">
        <v>24</v>
      </c>
      <c r="E6" s="64" t="s">
        <v>25</v>
      </c>
      <c r="F6" s="47" t="s">
        <v>26</v>
      </c>
      <c r="G6" s="64" t="s">
        <v>27</v>
      </c>
    </row>
    <row r="7" spans="1:7" ht="15.75" x14ac:dyDescent="0.25">
      <c r="A7" s="48" t="s">
        <v>28</v>
      </c>
      <c r="B7" s="49"/>
      <c r="C7" s="50" t="s">
        <v>4</v>
      </c>
      <c r="D7" s="51"/>
      <c r="E7" s="65"/>
      <c r="F7" s="51"/>
      <c r="G7" s="65"/>
    </row>
    <row r="8" spans="1:7" ht="15.75" x14ac:dyDescent="0.25">
      <c r="A8" s="48" t="s">
        <v>29</v>
      </c>
      <c r="B8" s="49"/>
      <c r="C8" s="50" t="s">
        <v>30</v>
      </c>
      <c r="D8" s="51"/>
      <c r="E8" s="65"/>
      <c r="F8" s="35"/>
      <c r="G8" s="65"/>
    </row>
    <row r="9" spans="1:7" ht="31.5" x14ac:dyDescent="0.2">
      <c r="A9" s="52">
        <v>10</v>
      </c>
      <c r="B9" s="53" t="s">
        <v>31</v>
      </c>
      <c r="C9" s="54" t="s">
        <v>32</v>
      </c>
      <c r="D9" s="55" t="s">
        <v>33</v>
      </c>
      <c r="E9" s="61">
        <v>350</v>
      </c>
      <c r="F9" s="36"/>
      <c r="G9" s="61">
        <f>E9*F9</f>
        <v>0</v>
      </c>
    </row>
    <row r="10" spans="1:7" ht="63" x14ac:dyDescent="0.2">
      <c r="A10" s="52">
        <v>20</v>
      </c>
      <c r="B10" s="53" t="s">
        <v>34</v>
      </c>
      <c r="C10" s="54" t="s">
        <v>35</v>
      </c>
      <c r="D10" s="55" t="s">
        <v>36</v>
      </c>
      <c r="E10" s="61">
        <v>82.08</v>
      </c>
      <c r="F10" s="36"/>
      <c r="G10" s="61">
        <f t="shared" ref="G10:G22" si="0">E10*F10</f>
        <v>0</v>
      </c>
    </row>
    <row r="11" spans="1:7" ht="15.75" x14ac:dyDescent="0.2">
      <c r="A11" s="52">
        <v>30</v>
      </c>
      <c r="B11" s="53" t="s">
        <v>37</v>
      </c>
      <c r="C11" s="54" t="s">
        <v>38</v>
      </c>
      <c r="D11" s="55" t="s">
        <v>36</v>
      </c>
      <c r="E11" s="61">
        <v>8.2080000000000002</v>
      </c>
      <c r="F11" s="36"/>
      <c r="G11" s="61">
        <f t="shared" si="0"/>
        <v>0</v>
      </c>
    </row>
    <row r="12" spans="1:7" ht="31.5" x14ac:dyDescent="0.2">
      <c r="A12" s="52">
        <v>40</v>
      </c>
      <c r="B12" s="53" t="s">
        <v>39</v>
      </c>
      <c r="C12" s="54" t="s">
        <v>40</v>
      </c>
      <c r="D12" s="55" t="s">
        <v>36</v>
      </c>
      <c r="E12" s="61">
        <v>20.52</v>
      </c>
      <c r="F12" s="36"/>
      <c r="G12" s="61">
        <f t="shared" si="0"/>
        <v>0</v>
      </c>
    </row>
    <row r="13" spans="1:7" ht="31.5" x14ac:dyDescent="0.2">
      <c r="A13" s="52">
        <v>50</v>
      </c>
      <c r="B13" s="53" t="s">
        <v>41</v>
      </c>
      <c r="C13" s="54" t="s">
        <v>42</v>
      </c>
      <c r="D13" s="55" t="s">
        <v>33</v>
      </c>
      <c r="E13" s="61">
        <v>70.459999999999994</v>
      </c>
      <c r="F13" s="36"/>
      <c r="G13" s="61">
        <f t="shared" si="0"/>
        <v>0</v>
      </c>
    </row>
    <row r="14" spans="1:7" ht="31.5" x14ac:dyDescent="0.2">
      <c r="A14" s="52">
        <v>60</v>
      </c>
      <c r="B14" s="53" t="s">
        <v>43</v>
      </c>
      <c r="C14" s="54" t="s">
        <v>44</v>
      </c>
      <c r="D14" s="55" t="s">
        <v>36</v>
      </c>
      <c r="E14" s="61">
        <v>20.92</v>
      </c>
      <c r="F14" s="36"/>
      <c r="G14" s="61">
        <f t="shared" si="0"/>
        <v>0</v>
      </c>
    </row>
    <row r="15" spans="1:7" ht="15.75" x14ac:dyDescent="0.2">
      <c r="A15" s="52">
        <v>70</v>
      </c>
      <c r="B15" s="53" t="s">
        <v>45</v>
      </c>
      <c r="C15" s="54" t="s">
        <v>46</v>
      </c>
      <c r="D15" s="55" t="s">
        <v>36</v>
      </c>
      <c r="E15" s="61">
        <v>1.4430000000000001</v>
      </c>
      <c r="F15" s="36"/>
      <c r="G15" s="61">
        <f t="shared" si="0"/>
        <v>0</v>
      </c>
    </row>
    <row r="16" spans="1:7" ht="47.25" x14ac:dyDescent="0.2">
      <c r="A16" s="52">
        <v>80</v>
      </c>
      <c r="B16" s="53" t="s">
        <v>47</v>
      </c>
      <c r="C16" s="54" t="s">
        <v>48</v>
      </c>
      <c r="D16" s="55" t="s">
        <v>33</v>
      </c>
      <c r="E16" s="61">
        <v>164.291</v>
      </c>
      <c r="F16" s="36"/>
      <c r="G16" s="61">
        <f t="shared" si="0"/>
        <v>0</v>
      </c>
    </row>
    <row r="17" spans="1:7" ht="47.25" x14ac:dyDescent="0.2">
      <c r="A17" s="52">
        <v>90</v>
      </c>
      <c r="B17" s="53" t="s">
        <v>49</v>
      </c>
      <c r="C17" s="54" t="s">
        <v>50</v>
      </c>
      <c r="D17" s="55" t="s">
        <v>33</v>
      </c>
      <c r="E17" s="61">
        <v>164.291</v>
      </c>
      <c r="F17" s="36"/>
      <c r="G17" s="61">
        <f t="shared" si="0"/>
        <v>0</v>
      </c>
    </row>
    <row r="18" spans="1:7" ht="63" x14ac:dyDescent="0.2">
      <c r="A18" s="52">
        <v>100</v>
      </c>
      <c r="B18" s="53" t="s">
        <v>51</v>
      </c>
      <c r="C18" s="54" t="s">
        <v>52</v>
      </c>
      <c r="D18" s="55" t="s">
        <v>33</v>
      </c>
      <c r="E18" s="61">
        <v>53.92</v>
      </c>
      <c r="F18" s="36"/>
      <c r="G18" s="61">
        <f t="shared" si="0"/>
        <v>0</v>
      </c>
    </row>
    <row r="19" spans="1:7" ht="47.25" x14ac:dyDescent="0.2">
      <c r="A19" s="52">
        <v>110</v>
      </c>
      <c r="B19" s="53" t="s">
        <v>53</v>
      </c>
      <c r="C19" s="54" t="s">
        <v>54</v>
      </c>
      <c r="D19" s="55" t="s">
        <v>33</v>
      </c>
      <c r="E19" s="61">
        <v>53.92</v>
      </c>
      <c r="F19" s="36"/>
      <c r="G19" s="61">
        <f t="shared" si="0"/>
        <v>0</v>
      </c>
    </row>
    <row r="20" spans="1:7" ht="63" x14ac:dyDescent="0.2">
      <c r="A20" s="52">
        <v>120</v>
      </c>
      <c r="B20" s="53" t="s">
        <v>55</v>
      </c>
      <c r="C20" s="54" t="s">
        <v>56</v>
      </c>
      <c r="D20" s="55" t="s">
        <v>36</v>
      </c>
      <c r="E20" s="61">
        <v>63.552</v>
      </c>
      <c r="F20" s="36"/>
      <c r="G20" s="61">
        <f t="shared" si="0"/>
        <v>0</v>
      </c>
    </row>
    <row r="21" spans="1:7" ht="31.5" x14ac:dyDescent="0.2">
      <c r="A21" s="52">
        <v>130</v>
      </c>
      <c r="B21" s="53" t="s">
        <v>57</v>
      </c>
      <c r="C21" s="54" t="s">
        <v>58</v>
      </c>
      <c r="D21" s="55" t="s">
        <v>59</v>
      </c>
      <c r="E21" s="61">
        <v>0.53200000000000003</v>
      </c>
      <c r="F21" s="36"/>
      <c r="G21" s="61">
        <f t="shared" si="0"/>
        <v>0</v>
      </c>
    </row>
    <row r="22" spans="1:7" ht="31.5" x14ac:dyDescent="0.2">
      <c r="A22" s="52">
        <v>140</v>
      </c>
      <c r="B22" s="53" t="s">
        <v>60</v>
      </c>
      <c r="C22" s="54" t="s">
        <v>61</v>
      </c>
      <c r="D22" s="55" t="s">
        <v>59</v>
      </c>
      <c r="E22" s="61">
        <v>7.5999999999999998E-2</v>
      </c>
      <c r="F22" s="36"/>
      <c r="G22" s="61">
        <f t="shared" si="0"/>
        <v>0</v>
      </c>
    </row>
    <row r="23" spans="1:7" ht="15.75" x14ac:dyDescent="0.25">
      <c r="A23" s="37"/>
      <c r="B23" s="35"/>
      <c r="C23" s="35"/>
      <c r="D23" s="33" t="s">
        <v>62</v>
      </c>
      <c r="E23" s="34"/>
      <c r="F23" s="34"/>
      <c r="G23" s="62">
        <f>SUM(G9:G22)</f>
        <v>0</v>
      </c>
    </row>
    <row r="24" spans="1:7" ht="15.75" x14ac:dyDescent="0.25">
      <c r="A24" s="48" t="s">
        <v>63</v>
      </c>
      <c r="B24" s="49"/>
      <c r="C24" s="50" t="s">
        <v>64</v>
      </c>
      <c r="D24" s="51"/>
      <c r="E24" s="65"/>
      <c r="F24" s="35"/>
      <c r="G24" s="65"/>
    </row>
    <row r="25" spans="1:7" ht="31.5" x14ac:dyDescent="0.2">
      <c r="A25" s="52">
        <v>150</v>
      </c>
      <c r="B25" s="53" t="s">
        <v>65</v>
      </c>
      <c r="C25" s="54" t="s">
        <v>66</v>
      </c>
      <c r="D25" s="55" t="s">
        <v>33</v>
      </c>
      <c r="E25" s="61">
        <v>40.515000000000001</v>
      </c>
      <c r="F25" s="36"/>
      <c r="G25" s="61">
        <f>E25*F25</f>
        <v>0</v>
      </c>
    </row>
    <row r="26" spans="1:7" ht="31.5" x14ac:dyDescent="0.2">
      <c r="A26" s="52">
        <v>160</v>
      </c>
      <c r="B26" s="53" t="s">
        <v>67</v>
      </c>
      <c r="C26" s="54" t="s">
        <v>68</v>
      </c>
      <c r="D26" s="55" t="s">
        <v>33</v>
      </c>
      <c r="E26" s="61">
        <v>201.613</v>
      </c>
      <c r="F26" s="36"/>
      <c r="G26" s="61">
        <f t="shared" ref="G26:G32" si="1">E26*F26</f>
        <v>0</v>
      </c>
    </row>
    <row r="27" spans="1:7" ht="15.75" x14ac:dyDescent="0.2">
      <c r="A27" s="52">
        <v>170</v>
      </c>
      <c r="B27" s="53" t="s">
        <v>69</v>
      </c>
      <c r="C27" s="54" t="s">
        <v>70</v>
      </c>
      <c r="D27" s="55" t="s">
        <v>71</v>
      </c>
      <c r="E27" s="61">
        <v>41.4</v>
      </c>
      <c r="F27" s="36"/>
      <c r="G27" s="61">
        <f t="shared" si="1"/>
        <v>0</v>
      </c>
    </row>
    <row r="28" spans="1:7" ht="15.75" x14ac:dyDescent="0.2">
      <c r="A28" s="52">
        <v>180</v>
      </c>
      <c r="B28" s="53" t="s">
        <v>45</v>
      </c>
      <c r="C28" s="54" t="s">
        <v>72</v>
      </c>
      <c r="D28" s="55" t="s">
        <v>36</v>
      </c>
      <c r="E28" s="61">
        <v>7.7160000000000002</v>
      </c>
      <c r="F28" s="36"/>
      <c r="G28" s="61">
        <f t="shared" si="1"/>
        <v>0</v>
      </c>
    </row>
    <row r="29" spans="1:7" ht="31.5" x14ac:dyDescent="0.2">
      <c r="A29" s="52">
        <v>190</v>
      </c>
      <c r="B29" s="53" t="s">
        <v>73</v>
      </c>
      <c r="C29" s="54" t="s">
        <v>74</v>
      </c>
      <c r="D29" s="55" t="s">
        <v>36</v>
      </c>
      <c r="E29" s="61">
        <v>6.585</v>
      </c>
      <c r="F29" s="36"/>
      <c r="G29" s="61">
        <f t="shared" si="1"/>
        <v>0</v>
      </c>
    </row>
    <row r="30" spans="1:7" ht="15.75" x14ac:dyDescent="0.2">
      <c r="A30" s="52">
        <v>200</v>
      </c>
      <c r="B30" s="53" t="s">
        <v>75</v>
      </c>
      <c r="C30" s="54" t="s">
        <v>76</v>
      </c>
      <c r="D30" s="55" t="s">
        <v>36</v>
      </c>
      <c r="E30" s="61">
        <v>5.4809999999999999</v>
      </c>
      <c r="F30" s="36"/>
      <c r="G30" s="61">
        <f t="shared" si="1"/>
        <v>0</v>
      </c>
    </row>
    <row r="31" spans="1:7" ht="31.5" x14ac:dyDescent="0.2">
      <c r="A31" s="52">
        <v>210</v>
      </c>
      <c r="B31" s="53" t="s">
        <v>57</v>
      </c>
      <c r="C31" s="54" t="s">
        <v>58</v>
      </c>
      <c r="D31" s="55" t="s">
        <v>59</v>
      </c>
      <c r="E31" s="61">
        <v>0.79200000000000004</v>
      </c>
      <c r="F31" s="36"/>
      <c r="G31" s="61">
        <f t="shared" si="1"/>
        <v>0</v>
      </c>
    </row>
    <row r="32" spans="1:7" ht="31.5" x14ac:dyDescent="0.2">
      <c r="A32" s="52">
        <v>220</v>
      </c>
      <c r="B32" s="53" t="s">
        <v>60</v>
      </c>
      <c r="C32" s="54" t="s">
        <v>61</v>
      </c>
      <c r="D32" s="55" t="s">
        <v>59</v>
      </c>
      <c r="E32" s="61">
        <v>0.17199999999999999</v>
      </c>
      <c r="F32" s="36"/>
      <c r="G32" s="61">
        <f t="shared" si="1"/>
        <v>0</v>
      </c>
    </row>
    <row r="33" spans="1:7" ht="15.75" x14ac:dyDescent="0.25">
      <c r="A33" s="37"/>
      <c r="B33" s="35"/>
      <c r="C33" s="35"/>
      <c r="D33" s="48" t="s">
        <v>62</v>
      </c>
      <c r="E33" s="49"/>
      <c r="F33" s="49"/>
      <c r="G33" s="62">
        <f t="shared" ref="G33" si="2">SUM(G25:G32)</f>
        <v>0</v>
      </c>
    </row>
    <row r="34" spans="1:7" ht="15.75" x14ac:dyDescent="0.25">
      <c r="A34" s="48" t="s">
        <v>77</v>
      </c>
      <c r="B34" s="49"/>
      <c r="C34" s="50" t="s">
        <v>78</v>
      </c>
      <c r="D34" s="51"/>
      <c r="E34" s="65"/>
      <c r="F34" s="35"/>
      <c r="G34" s="65"/>
    </row>
    <row r="35" spans="1:7" ht="31.5" x14ac:dyDescent="0.2">
      <c r="A35" s="52">
        <v>230</v>
      </c>
      <c r="B35" s="53" t="s">
        <v>79</v>
      </c>
      <c r="C35" s="54" t="s">
        <v>80</v>
      </c>
      <c r="D35" s="55" t="s">
        <v>71</v>
      </c>
      <c r="E35" s="61">
        <v>1</v>
      </c>
      <c r="F35" s="36"/>
      <c r="G35" s="61">
        <f>F35*E35</f>
        <v>0</v>
      </c>
    </row>
    <row r="36" spans="1:7" ht="47.25" x14ac:dyDescent="0.2">
      <c r="A36" s="52">
        <v>240</v>
      </c>
      <c r="B36" s="53" t="s">
        <v>81</v>
      </c>
      <c r="C36" s="54" t="s">
        <v>82</v>
      </c>
      <c r="D36" s="55" t="s">
        <v>71</v>
      </c>
      <c r="E36" s="61">
        <v>3</v>
      </c>
      <c r="F36" s="36"/>
      <c r="G36" s="61">
        <f t="shared" ref="G36:G42" si="3">F36*E36</f>
        <v>0</v>
      </c>
    </row>
    <row r="37" spans="1:7" ht="31.5" x14ac:dyDescent="0.2">
      <c r="A37" s="52">
        <v>250</v>
      </c>
      <c r="B37" s="53" t="s">
        <v>83</v>
      </c>
      <c r="C37" s="54" t="s">
        <v>84</v>
      </c>
      <c r="D37" s="55" t="s">
        <v>71</v>
      </c>
      <c r="E37" s="61">
        <v>3</v>
      </c>
      <c r="F37" s="36"/>
      <c r="G37" s="61">
        <f t="shared" si="3"/>
        <v>0</v>
      </c>
    </row>
    <row r="38" spans="1:7" ht="31.5" x14ac:dyDescent="0.2">
      <c r="A38" s="52">
        <v>260</v>
      </c>
      <c r="B38" s="53" t="s">
        <v>85</v>
      </c>
      <c r="C38" s="54" t="s">
        <v>86</v>
      </c>
      <c r="D38" s="55" t="s">
        <v>33</v>
      </c>
      <c r="E38" s="61">
        <v>4</v>
      </c>
      <c r="F38" s="36"/>
      <c r="G38" s="61">
        <f t="shared" si="3"/>
        <v>0</v>
      </c>
    </row>
    <row r="39" spans="1:7" ht="31.5" x14ac:dyDescent="0.2">
      <c r="A39" s="52">
        <v>270</v>
      </c>
      <c r="B39" s="53" t="s">
        <v>87</v>
      </c>
      <c r="C39" s="54" t="s">
        <v>88</v>
      </c>
      <c r="D39" s="55" t="s">
        <v>71</v>
      </c>
      <c r="E39" s="61">
        <v>16</v>
      </c>
      <c r="F39" s="36"/>
      <c r="G39" s="61">
        <f t="shared" si="3"/>
        <v>0</v>
      </c>
    </row>
    <row r="40" spans="1:7" ht="15.75" x14ac:dyDescent="0.2">
      <c r="A40" s="52">
        <v>280</v>
      </c>
      <c r="B40" s="53" t="s">
        <v>89</v>
      </c>
      <c r="C40" s="54" t="s">
        <v>195</v>
      </c>
      <c r="D40" s="55" t="s">
        <v>33</v>
      </c>
      <c r="E40" s="61">
        <v>4</v>
      </c>
      <c r="F40" s="36"/>
      <c r="G40" s="61">
        <f t="shared" si="3"/>
        <v>0</v>
      </c>
    </row>
    <row r="41" spans="1:7" ht="15.75" x14ac:dyDescent="0.2">
      <c r="A41" s="52">
        <v>290</v>
      </c>
      <c r="B41" s="53" t="s">
        <v>90</v>
      </c>
      <c r="C41" s="54" t="s">
        <v>91</v>
      </c>
      <c r="D41" s="55" t="s">
        <v>33</v>
      </c>
      <c r="E41" s="61">
        <v>4</v>
      </c>
      <c r="F41" s="36"/>
      <c r="G41" s="61">
        <f t="shared" si="3"/>
        <v>0</v>
      </c>
    </row>
    <row r="42" spans="1:7" ht="47.25" x14ac:dyDescent="0.2">
      <c r="A42" s="52">
        <v>300</v>
      </c>
      <c r="B42" s="53" t="s">
        <v>92</v>
      </c>
      <c r="C42" s="54" t="s">
        <v>93</v>
      </c>
      <c r="D42" s="55" t="s">
        <v>33</v>
      </c>
      <c r="E42" s="61">
        <v>4</v>
      </c>
      <c r="F42" s="36"/>
      <c r="G42" s="61">
        <f t="shared" si="3"/>
        <v>0</v>
      </c>
    </row>
    <row r="43" spans="1:7" ht="15.75" x14ac:dyDescent="0.25">
      <c r="A43" s="37"/>
      <c r="B43" s="35"/>
      <c r="C43" s="35"/>
      <c r="D43" s="48" t="s">
        <v>62</v>
      </c>
      <c r="E43" s="49"/>
      <c r="F43" s="49"/>
      <c r="G43" s="62">
        <f t="shared" ref="G43" si="4">SUM(G35:G42)</f>
        <v>0</v>
      </c>
    </row>
    <row r="44" spans="1:7" ht="15.75" x14ac:dyDescent="0.25">
      <c r="A44" s="48" t="s">
        <v>94</v>
      </c>
      <c r="B44" s="49"/>
      <c r="C44" s="50" t="s">
        <v>12</v>
      </c>
      <c r="D44" s="51"/>
      <c r="E44" s="65"/>
      <c r="F44" s="35"/>
      <c r="G44" s="65"/>
    </row>
    <row r="45" spans="1:7" ht="31.5" x14ac:dyDescent="0.2">
      <c r="A45" s="52">
        <v>310</v>
      </c>
      <c r="B45" s="53" t="s">
        <v>65</v>
      </c>
      <c r="C45" s="54" t="s">
        <v>95</v>
      </c>
      <c r="D45" s="55" t="s">
        <v>33</v>
      </c>
      <c r="E45" s="61">
        <v>16.14</v>
      </c>
      <c r="F45" s="36"/>
      <c r="G45" s="61">
        <f>F45*E45</f>
        <v>0</v>
      </c>
    </row>
    <row r="46" spans="1:7" ht="31.5" x14ac:dyDescent="0.2">
      <c r="A46" s="52">
        <v>320</v>
      </c>
      <c r="B46" s="53" t="s">
        <v>96</v>
      </c>
      <c r="C46" s="54" t="s">
        <v>97</v>
      </c>
      <c r="D46" s="55" t="s">
        <v>71</v>
      </c>
      <c r="E46" s="61">
        <v>1.38</v>
      </c>
      <c r="F46" s="36"/>
      <c r="G46" s="61">
        <f t="shared" ref="G46:G63" si="5">F46*E46</f>
        <v>0</v>
      </c>
    </row>
    <row r="47" spans="1:7" ht="31.5" x14ac:dyDescent="0.2">
      <c r="A47" s="52">
        <v>330</v>
      </c>
      <c r="B47" s="53" t="s">
        <v>98</v>
      </c>
      <c r="C47" s="54" t="s">
        <v>99</v>
      </c>
      <c r="D47" s="55" t="s">
        <v>33</v>
      </c>
      <c r="E47" s="61">
        <v>322.738</v>
      </c>
      <c r="F47" s="36"/>
      <c r="G47" s="61">
        <f t="shared" si="5"/>
        <v>0</v>
      </c>
    </row>
    <row r="48" spans="1:7" ht="31.5" x14ac:dyDescent="0.2">
      <c r="A48" s="52">
        <v>340</v>
      </c>
      <c r="B48" s="53" t="s">
        <v>100</v>
      </c>
      <c r="C48" s="54" t="s">
        <v>101</v>
      </c>
      <c r="D48" s="55" t="s">
        <v>33</v>
      </c>
      <c r="E48" s="61">
        <v>322.74</v>
      </c>
      <c r="F48" s="36"/>
      <c r="G48" s="61">
        <f t="shared" si="5"/>
        <v>0</v>
      </c>
    </row>
    <row r="49" spans="1:7" ht="15.75" x14ac:dyDescent="0.2">
      <c r="A49" s="52">
        <v>350</v>
      </c>
      <c r="B49" s="53" t="s">
        <v>102</v>
      </c>
      <c r="C49" s="54" t="s">
        <v>103</v>
      </c>
      <c r="D49" s="55" t="s">
        <v>33</v>
      </c>
      <c r="E49" s="61">
        <v>322.74</v>
      </c>
      <c r="F49" s="36"/>
      <c r="G49" s="61">
        <f t="shared" si="5"/>
        <v>0</v>
      </c>
    </row>
    <row r="50" spans="1:7" ht="31.5" x14ac:dyDescent="0.2">
      <c r="A50" s="52">
        <v>360</v>
      </c>
      <c r="B50" s="53" t="s">
        <v>104</v>
      </c>
      <c r="C50" s="54" t="s">
        <v>105</v>
      </c>
      <c r="D50" s="55" t="s">
        <v>33</v>
      </c>
      <c r="E50" s="61">
        <v>322.74</v>
      </c>
      <c r="F50" s="36"/>
      <c r="G50" s="61">
        <f t="shared" si="5"/>
        <v>0</v>
      </c>
    </row>
    <row r="51" spans="1:7" ht="31.5" x14ac:dyDescent="0.2">
      <c r="A51" s="52">
        <v>370</v>
      </c>
      <c r="B51" s="53" t="s">
        <v>106</v>
      </c>
      <c r="C51" s="54" t="s">
        <v>107</v>
      </c>
      <c r="D51" s="55" t="s">
        <v>33</v>
      </c>
      <c r="E51" s="61">
        <v>322.74</v>
      </c>
      <c r="F51" s="36"/>
      <c r="G51" s="61">
        <f t="shared" si="5"/>
        <v>0</v>
      </c>
    </row>
    <row r="52" spans="1:7" ht="15.75" x14ac:dyDescent="0.2">
      <c r="A52" s="52">
        <v>380</v>
      </c>
      <c r="B52" s="53" t="s">
        <v>108</v>
      </c>
      <c r="C52" s="54" t="s">
        <v>109</v>
      </c>
      <c r="D52" s="55" t="s">
        <v>33</v>
      </c>
      <c r="E52" s="61">
        <v>322.74</v>
      </c>
      <c r="F52" s="36"/>
      <c r="G52" s="61">
        <f t="shared" si="5"/>
        <v>0</v>
      </c>
    </row>
    <row r="53" spans="1:7" ht="15.75" x14ac:dyDescent="0.2">
      <c r="A53" s="52">
        <v>390</v>
      </c>
      <c r="B53" s="53" t="s">
        <v>110</v>
      </c>
      <c r="C53" s="54" t="s">
        <v>111</v>
      </c>
      <c r="D53" s="55" t="s">
        <v>112</v>
      </c>
      <c r="E53" s="61">
        <v>46.9</v>
      </c>
      <c r="F53" s="36"/>
      <c r="G53" s="61">
        <f t="shared" si="5"/>
        <v>0</v>
      </c>
    </row>
    <row r="54" spans="1:7" ht="15.75" x14ac:dyDescent="0.2">
      <c r="A54" s="52">
        <v>400</v>
      </c>
      <c r="B54" s="53" t="s">
        <v>113</v>
      </c>
      <c r="C54" s="54" t="s">
        <v>114</v>
      </c>
      <c r="D54" s="55" t="s">
        <v>112</v>
      </c>
      <c r="E54" s="61">
        <v>26.5</v>
      </c>
      <c r="F54" s="36"/>
      <c r="G54" s="61">
        <f t="shared" si="5"/>
        <v>0</v>
      </c>
    </row>
    <row r="55" spans="1:7" ht="15.75" x14ac:dyDescent="0.2">
      <c r="A55" s="52">
        <v>410</v>
      </c>
      <c r="B55" s="53" t="s">
        <v>115</v>
      </c>
      <c r="C55" s="54" t="s">
        <v>116</v>
      </c>
      <c r="D55" s="55" t="s">
        <v>112</v>
      </c>
      <c r="E55" s="61">
        <v>53</v>
      </c>
      <c r="F55" s="36"/>
      <c r="G55" s="61">
        <f t="shared" si="5"/>
        <v>0</v>
      </c>
    </row>
    <row r="56" spans="1:7" ht="31.5" x14ac:dyDescent="0.2">
      <c r="A56" s="52">
        <v>420</v>
      </c>
      <c r="B56" s="53" t="s">
        <v>117</v>
      </c>
      <c r="C56" s="54" t="s">
        <v>118</v>
      </c>
      <c r="D56" s="55" t="s">
        <v>112</v>
      </c>
      <c r="E56" s="61">
        <v>53</v>
      </c>
      <c r="F56" s="36"/>
      <c r="G56" s="61">
        <f t="shared" si="5"/>
        <v>0</v>
      </c>
    </row>
    <row r="57" spans="1:7" ht="15.75" x14ac:dyDescent="0.2">
      <c r="A57" s="52">
        <v>430</v>
      </c>
      <c r="B57" s="53" t="s">
        <v>119</v>
      </c>
      <c r="C57" s="54" t="s">
        <v>120</v>
      </c>
      <c r="D57" s="55" t="s">
        <v>112</v>
      </c>
      <c r="E57" s="61">
        <v>3.34</v>
      </c>
      <c r="F57" s="36"/>
      <c r="G57" s="61">
        <f t="shared" si="5"/>
        <v>0</v>
      </c>
    </row>
    <row r="58" spans="1:7" ht="15.75" x14ac:dyDescent="0.2">
      <c r="A58" s="52">
        <v>440</v>
      </c>
      <c r="B58" s="53" t="s">
        <v>121</v>
      </c>
      <c r="C58" s="54" t="s">
        <v>122</v>
      </c>
      <c r="D58" s="55" t="s">
        <v>71</v>
      </c>
      <c r="E58" s="61">
        <v>9</v>
      </c>
      <c r="F58" s="36"/>
      <c r="G58" s="61">
        <f t="shared" si="5"/>
        <v>0</v>
      </c>
    </row>
    <row r="59" spans="1:7" ht="31.5" x14ac:dyDescent="0.2">
      <c r="A59" s="52">
        <v>450</v>
      </c>
      <c r="B59" s="53" t="s">
        <v>123</v>
      </c>
      <c r="C59" s="54" t="s">
        <v>124</v>
      </c>
      <c r="D59" s="55" t="s">
        <v>125</v>
      </c>
      <c r="E59" s="61">
        <v>1</v>
      </c>
      <c r="F59" s="36"/>
      <c r="G59" s="61">
        <f t="shared" si="5"/>
        <v>0</v>
      </c>
    </row>
    <row r="60" spans="1:7" ht="15.75" x14ac:dyDescent="0.2">
      <c r="A60" s="52">
        <v>460</v>
      </c>
      <c r="B60" s="53" t="s">
        <v>126</v>
      </c>
      <c r="C60" s="54" t="s">
        <v>127</v>
      </c>
      <c r="D60" s="55" t="s">
        <v>71</v>
      </c>
      <c r="E60" s="61">
        <v>7.5</v>
      </c>
      <c r="F60" s="36"/>
      <c r="G60" s="61">
        <f t="shared" si="5"/>
        <v>0</v>
      </c>
    </row>
    <row r="61" spans="1:7" ht="63" x14ac:dyDescent="0.2">
      <c r="A61" s="52">
        <v>470</v>
      </c>
      <c r="B61" s="53" t="s">
        <v>128</v>
      </c>
      <c r="C61" s="54" t="s">
        <v>129</v>
      </c>
      <c r="D61" s="55" t="s">
        <v>33</v>
      </c>
      <c r="E61" s="61">
        <v>31.8</v>
      </c>
      <c r="F61" s="36"/>
      <c r="G61" s="61">
        <f t="shared" si="5"/>
        <v>0</v>
      </c>
    </row>
    <row r="62" spans="1:7" ht="15.75" x14ac:dyDescent="0.2">
      <c r="A62" s="52">
        <v>480</v>
      </c>
      <c r="B62" s="53" t="s">
        <v>130</v>
      </c>
      <c r="C62" s="54" t="s">
        <v>131</v>
      </c>
      <c r="D62" s="55" t="s">
        <v>112</v>
      </c>
      <c r="E62" s="61">
        <v>52.5</v>
      </c>
      <c r="F62" s="36"/>
      <c r="G62" s="61">
        <f t="shared" si="5"/>
        <v>0</v>
      </c>
    </row>
    <row r="63" spans="1:7" ht="15.75" x14ac:dyDescent="0.2">
      <c r="A63" s="52">
        <v>490</v>
      </c>
      <c r="B63" s="53" t="s">
        <v>132</v>
      </c>
      <c r="C63" s="54" t="s">
        <v>133</v>
      </c>
      <c r="D63" s="55" t="s">
        <v>112</v>
      </c>
      <c r="E63" s="61">
        <v>32</v>
      </c>
      <c r="F63" s="36"/>
      <c r="G63" s="61">
        <f t="shared" si="5"/>
        <v>0</v>
      </c>
    </row>
    <row r="64" spans="1:7" ht="15.75" x14ac:dyDescent="0.25">
      <c r="A64" s="37"/>
      <c r="B64" s="35"/>
      <c r="C64" s="35"/>
      <c r="D64" s="48" t="s">
        <v>62</v>
      </c>
      <c r="E64" s="49"/>
      <c r="F64" s="49"/>
      <c r="G64" s="62">
        <f t="shared" ref="G64" si="6">SUM(G45:G63)</f>
        <v>0</v>
      </c>
    </row>
    <row r="65" spans="1:7" ht="15.75" x14ac:dyDescent="0.25">
      <c r="A65" s="48" t="s">
        <v>134</v>
      </c>
      <c r="B65" s="49"/>
      <c r="C65" s="50" t="s">
        <v>14</v>
      </c>
      <c r="D65" s="51"/>
      <c r="E65" s="65"/>
      <c r="F65" s="35"/>
      <c r="G65" s="65"/>
    </row>
    <row r="66" spans="1:7" ht="15.75" x14ac:dyDescent="0.2">
      <c r="A66" s="52">
        <v>500</v>
      </c>
      <c r="B66" s="53" t="s">
        <v>135</v>
      </c>
      <c r="C66" s="54" t="s">
        <v>136</v>
      </c>
      <c r="D66" s="55" t="s">
        <v>36</v>
      </c>
      <c r="E66" s="61">
        <v>35.223999999999997</v>
      </c>
      <c r="F66" s="36"/>
      <c r="G66" s="61">
        <f>F66*E66</f>
        <v>0</v>
      </c>
    </row>
    <row r="67" spans="1:7" ht="15.75" x14ac:dyDescent="0.2">
      <c r="A67" s="52">
        <v>510</v>
      </c>
      <c r="B67" s="53" t="s">
        <v>137</v>
      </c>
      <c r="C67" s="54" t="s">
        <v>138</v>
      </c>
      <c r="D67" s="55" t="s">
        <v>36</v>
      </c>
      <c r="E67" s="61">
        <v>14.09</v>
      </c>
      <c r="F67" s="36"/>
      <c r="G67" s="61">
        <f>F67*E67</f>
        <v>0</v>
      </c>
    </row>
    <row r="68" spans="1:7" ht="15.75" x14ac:dyDescent="0.25">
      <c r="A68" s="37"/>
      <c r="B68" s="35"/>
      <c r="C68" s="35"/>
      <c r="D68" s="48" t="s">
        <v>62</v>
      </c>
      <c r="E68" s="49"/>
      <c r="F68" s="49"/>
      <c r="G68" s="62">
        <f t="shared" ref="G68" si="7">SUM(G66:G67)</f>
        <v>0</v>
      </c>
    </row>
    <row r="69" spans="1:7" ht="15.75" x14ac:dyDescent="0.25">
      <c r="A69" s="48" t="s">
        <v>139</v>
      </c>
      <c r="B69" s="49"/>
      <c r="C69" s="50" t="s">
        <v>16</v>
      </c>
      <c r="D69" s="51"/>
      <c r="E69" s="65"/>
      <c r="F69" s="35"/>
      <c r="G69" s="65"/>
    </row>
    <row r="70" spans="1:7" ht="31.5" x14ac:dyDescent="0.2">
      <c r="A70" s="52">
        <v>520</v>
      </c>
      <c r="B70" s="53" t="s">
        <v>140</v>
      </c>
      <c r="C70" s="54" t="s">
        <v>141</v>
      </c>
      <c r="D70" s="55" t="s">
        <v>33</v>
      </c>
      <c r="E70" s="61">
        <v>2.7</v>
      </c>
      <c r="F70" s="36"/>
      <c r="G70" s="61">
        <f>F70*E70</f>
        <v>0</v>
      </c>
    </row>
    <row r="71" spans="1:7" ht="31.5" x14ac:dyDescent="0.2">
      <c r="A71" s="52">
        <v>530</v>
      </c>
      <c r="B71" s="53" t="s">
        <v>142</v>
      </c>
      <c r="C71" s="54" t="s">
        <v>143</v>
      </c>
      <c r="D71" s="55" t="s">
        <v>33</v>
      </c>
      <c r="E71" s="61">
        <v>11.68</v>
      </c>
      <c r="F71" s="36"/>
      <c r="G71" s="61">
        <f t="shared" ref="G71:G74" si="8">F71*E71</f>
        <v>0</v>
      </c>
    </row>
    <row r="72" spans="1:7" ht="31.5" x14ac:dyDescent="0.2">
      <c r="A72" s="52">
        <v>540</v>
      </c>
      <c r="B72" s="53" t="s">
        <v>144</v>
      </c>
      <c r="C72" s="54" t="s">
        <v>145</v>
      </c>
      <c r="D72" s="55" t="s">
        <v>33</v>
      </c>
      <c r="E72" s="61">
        <v>12.72</v>
      </c>
      <c r="F72" s="36"/>
      <c r="G72" s="61">
        <f t="shared" si="8"/>
        <v>0</v>
      </c>
    </row>
    <row r="73" spans="1:7" ht="31.5" x14ac:dyDescent="0.2">
      <c r="A73" s="52">
        <v>550</v>
      </c>
      <c r="B73" s="53" t="s">
        <v>144</v>
      </c>
      <c r="C73" s="54" t="s">
        <v>146</v>
      </c>
      <c r="D73" s="55" t="s">
        <v>33</v>
      </c>
      <c r="E73" s="61">
        <v>8.48</v>
      </c>
      <c r="F73" s="36"/>
      <c r="G73" s="61">
        <f t="shared" si="8"/>
        <v>0</v>
      </c>
    </row>
    <row r="74" spans="1:7" ht="15.75" x14ac:dyDescent="0.2">
      <c r="A74" s="52">
        <v>560</v>
      </c>
      <c r="B74" s="53" t="s">
        <v>192</v>
      </c>
      <c r="C74" s="54" t="s">
        <v>147</v>
      </c>
      <c r="D74" s="55" t="s">
        <v>125</v>
      </c>
      <c r="E74" s="61">
        <v>1</v>
      </c>
      <c r="F74" s="36"/>
      <c r="G74" s="61">
        <f t="shared" si="8"/>
        <v>0</v>
      </c>
    </row>
    <row r="75" spans="1:7" ht="15.75" x14ac:dyDescent="0.25">
      <c r="A75" s="37"/>
      <c r="B75" s="35"/>
      <c r="C75" s="35"/>
      <c r="D75" s="48" t="s">
        <v>62</v>
      </c>
      <c r="E75" s="49"/>
      <c r="F75" s="49"/>
      <c r="G75" s="62">
        <f t="shared" ref="G75" si="9">SUM(G70:G74)</f>
        <v>0</v>
      </c>
    </row>
    <row r="76" spans="1:7" ht="15.75" x14ac:dyDescent="0.25">
      <c r="A76" s="48" t="s">
        <v>148</v>
      </c>
      <c r="B76" s="49"/>
      <c r="C76" s="50" t="s">
        <v>18</v>
      </c>
      <c r="D76" s="51"/>
      <c r="E76" s="65"/>
      <c r="F76" s="35"/>
      <c r="G76" s="65"/>
    </row>
    <row r="77" spans="1:7" ht="47.25" x14ac:dyDescent="0.2">
      <c r="A77" s="52">
        <v>570</v>
      </c>
      <c r="B77" s="53" t="s">
        <v>149</v>
      </c>
      <c r="C77" s="54" t="s">
        <v>150</v>
      </c>
      <c r="D77" s="55" t="s">
        <v>36</v>
      </c>
      <c r="E77" s="61">
        <v>32.5</v>
      </c>
      <c r="F77" s="36"/>
      <c r="G77" s="61">
        <f>F77*E77</f>
        <v>0</v>
      </c>
    </row>
    <row r="78" spans="1:7" ht="15.75" x14ac:dyDescent="0.2">
      <c r="A78" s="52">
        <v>580</v>
      </c>
      <c r="B78" s="53" t="s">
        <v>151</v>
      </c>
      <c r="C78" s="54" t="s">
        <v>152</v>
      </c>
      <c r="D78" s="55" t="s">
        <v>36</v>
      </c>
      <c r="E78" s="61">
        <v>32.5</v>
      </c>
      <c r="F78" s="36"/>
      <c r="G78" s="61">
        <f t="shared" ref="G78:G81" si="10">F78*E78</f>
        <v>0</v>
      </c>
    </row>
    <row r="79" spans="1:7" ht="15.75" x14ac:dyDescent="0.2">
      <c r="A79" s="52">
        <v>590</v>
      </c>
      <c r="B79" s="53" t="s">
        <v>153</v>
      </c>
      <c r="C79" s="54" t="s">
        <v>154</v>
      </c>
      <c r="D79" s="55" t="s">
        <v>36</v>
      </c>
      <c r="E79" s="61">
        <v>32</v>
      </c>
      <c r="F79" s="36"/>
      <c r="G79" s="61">
        <f t="shared" si="10"/>
        <v>0</v>
      </c>
    </row>
    <row r="80" spans="1:7" ht="31.5" x14ac:dyDescent="0.2">
      <c r="A80" s="52">
        <v>600</v>
      </c>
      <c r="B80" s="53" t="s">
        <v>155</v>
      </c>
      <c r="C80" s="54" t="s">
        <v>156</v>
      </c>
      <c r="D80" s="55" t="s">
        <v>112</v>
      </c>
      <c r="E80" s="61">
        <v>10</v>
      </c>
      <c r="F80" s="36"/>
      <c r="G80" s="61">
        <f t="shared" si="10"/>
        <v>0</v>
      </c>
    </row>
    <row r="81" spans="1:7" ht="31.5" x14ac:dyDescent="0.2">
      <c r="A81" s="52">
        <v>610</v>
      </c>
      <c r="B81" s="53" t="s">
        <v>157</v>
      </c>
      <c r="C81" s="54" t="s">
        <v>158</v>
      </c>
      <c r="D81" s="55" t="s">
        <v>112</v>
      </c>
      <c r="E81" s="61">
        <v>36</v>
      </c>
      <c r="F81" s="36"/>
      <c r="G81" s="61">
        <f t="shared" si="10"/>
        <v>0</v>
      </c>
    </row>
    <row r="82" spans="1:7" ht="15.75" x14ac:dyDescent="0.25">
      <c r="A82" s="37"/>
      <c r="B82" s="35"/>
      <c r="C82" s="35"/>
      <c r="D82" s="48" t="s">
        <v>62</v>
      </c>
      <c r="E82" s="49"/>
      <c r="F82" s="49"/>
      <c r="G82" s="62">
        <f t="shared" ref="G82" si="11">SUM(G77:G81)</f>
        <v>0</v>
      </c>
    </row>
    <row r="83" spans="1:7" ht="31.5" x14ac:dyDescent="0.25">
      <c r="A83" s="48" t="s">
        <v>159</v>
      </c>
      <c r="B83" s="49"/>
      <c r="C83" s="50" t="s">
        <v>193</v>
      </c>
      <c r="D83" s="51"/>
      <c r="E83" s="65"/>
      <c r="F83" s="35"/>
      <c r="G83" s="65"/>
    </row>
    <row r="84" spans="1:7" ht="15.75" x14ac:dyDescent="0.2">
      <c r="A84" s="52">
        <v>620</v>
      </c>
      <c r="B84" s="53" t="s">
        <v>160</v>
      </c>
      <c r="C84" s="54" t="s">
        <v>161</v>
      </c>
      <c r="D84" s="55" t="s">
        <v>112</v>
      </c>
      <c r="E84" s="61">
        <v>120</v>
      </c>
      <c r="F84" s="36"/>
      <c r="G84" s="61">
        <f>F84*E84</f>
        <v>0</v>
      </c>
    </row>
    <row r="85" spans="1:7" ht="31.5" x14ac:dyDescent="0.2">
      <c r="A85" s="52">
        <v>630</v>
      </c>
      <c r="B85" s="53" t="s">
        <v>162</v>
      </c>
      <c r="C85" s="54" t="s">
        <v>163</v>
      </c>
      <c r="D85" s="55" t="s">
        <v>71</v>
      </c>
      <c r="E85" s="61">
        <v>25</v>
      </c>
      <c r="F85" s="36"/>
      <c r="G85" s="61">
        <f t="shared" ref="G85:G99" si="12">F85*E85</f>
        <v>0</v>
      </c>
    </row>
    <row r="86" spans="1:7" ht="15.75" x14ac:dyDescent="0.2">
      <c r="A86" s="52">
        <v>640</v>
      </c>
      <c r="B86" s="53" t="s">
        <v>164</v>
      </c>
      <c r="C86" s="54" t="s">
        <v>165</v>
      </c>
      <c r="D86" s="55" t="s">
        <v>112</v>
      </c>
      <c r="E86" s="61">
        <v>30</v>
      </c>
      <c r="F86" s="36"/>
      <c r="G86" s="61">
        <f t="shared" si="12"/>
        <v>0</v>
      </c>
    </row>
    <row r="87" spans="1:7" ht="31.5" x14ac:dyDescent="0.2">
      <c r="A87" s="52">
        <v>650</v>
      </c>
      <c r="B87" s="53" t="s">
        <v>166</v>
      </c>
      <c r="C87" s="54" t="s">
        <v>167</v>
      </c>
      <c r="D87" s="55" t="s">
        <v>112</v>
      </c>
      <c r="E87" s="61">
        <v>30</v>
      </c>
      <c r="F87" s="36"/>
      <c r="G87" s="61">
        <f t="shared" si="12"/>
        <v>0</v>
      </c>
    </row>
    <row r="88" spans="1:7" ht="15.75" x14ac:dyDescent="0.2">
      <c r="A88" s="52">
        <v>660</v>
      </c>
      <c r="B88" s="53" t="s">
        <v>168</v>
      </c>
      <c r="C88" s="54" t="s">
        <v>169</v>
      </c>
      <c r="D88" s="55" t="s">
        <v>112</v>
      </c>
      <c r="E88" s="61">
        <v>30</v>
      </c>
      <c r="F88" s="36"/>
      <c r="G88" s="61">
        <f t="shared" si="12"/>
        <v>0</v>
      </c>
    </row>
    <row r="89" spans="1:7" ht="15.75" x14ac:dyDescent="0.2">
      <c r="A89" s="52">
        <v>670</v>
      </c>
      <c r="B89" s="53" t="s">
        <v>170</v>
      </c>
      <c r="C89" s="54" t="s">
        <v>171</v>
      </c>
      <c r="D89" s="55" t="s">
        <v>71</v>
      </c>
      <c r="E89" s="61">
        <v>6</v>
      </c>
      <c r="F89" s="36"/>
      <c r="G89" s="61">
        <f t="shared" si="12"/>
        <v>0</v>
      </c>
    </row>
    <row r="90" spans="1:7" ht="15.75" x14ac:dyDescent="0.2">
      <c r="A90" s="52">
        <v>680</v>
      </c>
      <c r="B90" s="53" t="s">
        <v>172</v>
      </c>
      <c r="C90" s="54" t="s">
        <v>173</v>
      </c>
      <c r="D90" s="55" t="s">
        <v>71</v>
      </c>
      <c r="E90" s="61">
        <v>6</v>
      </c>
      <c r="F90" s="36"/>
      <c r="G90" s="61">
        <f t="shared" si="12"/>
        <v>0</v>
      </c>
    </row>
    <row r="91" spans="1:7" ht="15.75" x14ac:dyDescent="0.2">
      <c r="A91" s="52">
        <v>690</v>
      </c>
      <c r="B91" s="53" t="s">
        <v>174</v>
      </c>
      <c r="C91" s="54" t="s">
        <v>175</v>
      </c>
      <c r="D91" s="55" t="s">
        <v>71</v>
      </c>
      <c r="E91" s="61">
        <v>6</v>
      </c>
      <c r="F91" s="36"/>
      <c r="G91" s="61">
        <f t="shared" si="12"/>
        <v>0</v>
      </c>
    </row>
    <row r="92" spans="1:7" ht="31.5" x14ac:dyDescent="0.2">
      <c r="A92" s="52">
        <v>700</v>
      </c>
      <c r="B92" s="53" t="s">
        <v>176</v>
      </c>
      <c r="C92" s="54" t="s">
        <v>177</v>
      </c>
      <c r="D92" s="55" t="s">
        <v>112</v>
      </c>
      <c r="E92" s="61">
        <v>80</v>
      </c>
      <c r="F92" s="36"/>
      <c r="G92" s="61">
        <f t="shared" si="12"/>
        <v>0</v>
      </c>
    </row>
    <row r="93" spans="1:7" ht="15.75" x14ac:dyDescent="0.2">
      <c r="A93" s="52">
        <v>710</v>
      </c>
      <c r="B93" s="53" t="s">
        <v>178</v>
      </c>
      <c r="C93" s="54" t="s">
        <v>179</v>
      </c>
      <c r="D93" s="55" t="s">
        <v>71</v>
      </c>
      <c r="E93" s="61">
        <v>6</v>
      </c>
      <c r="F93" s="36"/>
      <c r="G93" s="61">
        <f t="shared" si="12"/>
        <v>0</v>
      </c>
    </row>
    <row r="94" spans="1:7" ht="15.75" x14ac:dyDescent="0.2">
      <c r="A94" s="52">
        <v>720</v>
      </c>
      <c r="B94" s="53" t="s">
        <v>180</v>
      </c>
      <c r="C94" s="54" t="s">
        <v>181</v>
      </c>
      <c r="D94" s="55" t="s">
        <v>71</v>
      </c>
      <c r="E94" s="61">
        <v>1</v>
      </c>
      <c r="F94" s="36"/>
      <c r="G94" s="61">
        <f t="shared" si="12"/>
        <v>0</v>
      </c>
    </row>
    <row r="95" spans="1:7" ht="15.75" x14ac:dyDescent="0.2">
      <c r="A95" s="52">
        <v>730</v>
      </c>
      <c r="B95" s="53" t="s">
        <v>182</v>
      </c>
      <c r="C95" s="54" t="s">
        <v>183</v>
      </c>
      <c r="D95" s="55" t="s">
        <v>71</v>
      </c>
      <c r="E95" s="61">
        <v>1</v>
      </c>
      <c r="F95" s="36"/>
      <c r="G95" s="61">
        <f t="shared" si="12"/>
        <v>0</v>
      </c>
    </row>
    <row r="96" spans="1:7" ht="15.75" x14ac:dyDescent="0.2">
      <c r="A96" s="52">
        <v>740</v>
      </c>
      <c r="B96" s="53" t="s">
        <v>184</v>
      </c>
      <c r="C96" s="54" t="s">
        <v>185</v>
      </c>
      <c r="D96" s="55" t="s">
        <v>71</v>
      </c>
      <c r="E96" s="61">
        <v>1</v>
      </c>
      <c r="F96" s="36"/>
      <c r="G96" s="61">
        <f t="shared" si="12"/>
        <v>0</v>
      </c>
    </row>
    <row r="97" spans="1:7" ht="15.75" x14ac:dyDescent="0.2">
      <c r="A97" s="52">
        <v>750</v>
      </c>
      <c r="B97" s="53" t="s">
        <v>186</v>
      </c>
      <c r="C97" s="54" t="s">
        <v>187</v>
      </c>
      <c r="D97" s="55" t="s">
        <v>71</v>
      </c>
      <c r="E97" s="61">
        <v>5</v>
      </c>
      <c r="F97" s="36"/>
      <c r="G97" s="61">
        <f t="shared" si="12"/>
        <v>0</v>
      </c>
    </row>
    <row r="98" spans="1:7" ht="15.75" x14ac:dyDescent="0.2">
      <c r="A98" s="52">
        <v>760</v>
      </c>
      <c r="B98" s="53" t="s">
        <v>188</v>
      </c>
      <c r="C98" s="54" t="s">
        <v>189</v>
      </c>
      <c r="D98" s="55" t="s">
        <v>125</v>
      </c>
      <c r="E98" s="61">
        <v>1</v>
      </c>
      <c r="F98" s="36"/>
      <c r="G98" s="61">
        <f t="shared" si="12"/>
        <v>0</v>
      </c>
    </row>
    <row r="99" spans="1:7" ht="31.5" x14ac:dyDescent="0.2">
      <c r="A99" s="52">
        <v>770</v>
      </c>
      <c r="B99" s="53" t="s">
        <v>190</v>
      </c>
      <c r="C99" s="54" t="s">
        <v>191</v>
      </c>
      <c r="D99" s="55" t="s">
        <v>125</v>
      </c>
      <c r="E99" s="61">
        <v>2</v>
      </c>
      <c r="F99" s="36"/>
      <c r="G99" s="61">
        <f t="shared" si="12"/>
        <v>0</v>
      </c>
    </row>
    <row r="100" spans="1:7" ht="15.75" x14ac:dyDescent="0.25">
      <c r="A100" s="37"/>
      <c r="B100" s="35"/>
      <c r="C100" s="35"/>
      <c r="D100" s="48" t="s">
        <v>62</v>
      </c>
      <c r="E100" s="49"/>
      <c r="F100" s="49"/>
      <c r="G100" s="62">
        <f t="shared" ref="G100" si="13">SUM(G84:G99)</f>
        <v>0</v>
      </c>
    </row>
    <row r="101" spans="1:7" ht="18.75" x14ac:dyDescent="0.3">
      <c r="A101" s="38"/>
      <c r="B101" s="39"/>
      <c r="C101" s="39"/>
      <c r="D101" s="56" t="s">
        <v>196</v>
      </c>
      <c r="E101" s="57"/>
      <c r="F101" s="57"/>
      <c r="G101" s="58">
        <f>SUM(G23,G33,G43,G64,G68,G75,G82,G100)</f>
        <v>0</v>
      </c>
    </row>
    <row r="102" spans="1:7" ht="18.75" x14ac:dyDescent="0.3">
      <c r="A102" s="38"/>
      <c r="B102" s="39"/>
      <c r="C102" s="39"/>
      <c r="D102" s="59" t="s">
        <v>197</v>
      </c>
      <c r="E102" s="59"/>
      <c r="F102" s="59"/>
      <c r="G102" s="60">
        <f>G101*0.23</f>
        <v>0</v>
      </c>
    </row>
    <row r="103" spans="1:7" ht="18.75" x14ac:dyDescent="0.3">
      <c r="D103" s="56" t="s">
        <v>198</v>
      </c>
      <c r="E103" s="57"/>
      <c r="F103" s="57"/>
      <c r="G103" s="60">
        <f>G101+G102</f>
        <v>0</v>
      </c>
    </row>
  </sheetData>
  <sheetProtection algorithmName="SHA-512" hashValue="hTfIezOjo0bE99pQb0R2bNrOubSuWB4ejRI0N4nWSMKKGolGR/ygn9X/hIm94sowB6J9p8f+2uwXnEi0iVcCDQ==" saltValue="nrYGvGoEw9FQI5cVDdXsnQ==" spinCount="100000" sheet="1" objects="1" scenarios="1"/>
  <mergeCells count="22">
    <mergeCell ref="D23:F23"/>
    <mergeCell ref="A24:B24"/>
    <mergeCell ref="D33:F33"/>
    <mergeCell ref="A34:B34"/>
    <mergeCell ref="A1:C1"/>
    <mergeCell ref="A3:C3"/>
    <mergeCell ref="A7:B7"/>
    <mergeCell ref="A8:B8"/>
    <mergeCell ref="D68:F68"/>
    <mergeCell ref="A69:B69"/>
    <mergeCell ref="D75:F75"/>
    <mergeCell ref="A76:B76"/>
    <mergeCell ref="D43:F43"/>
    <mergeCell ref="A44:B44"/>
    <mergeCell ref="D64:F64"/>
    <mergeCell ref="A65:B65"/>
    <mergeCell ref="D102:F102"/>
    <mergeCell ref="D103:F103"/>
    <mergeCell ref="D82:F82"/>
    <mergeCell ref="A83:B83"/>
    <mergeCell ref="D100:F100"/>
    <mergeCell ref="D101:F101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elementów salonych</vt:lpstr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Lenovo</cp:lastModifiedBy>
  <dcterms:created xsi:type="dcterms:W3CDTF">2019-02-18T18:31:41Z</dcterms:created>
  <dcterms:modified xsi:type="dcterms:W3CDTF">2019-02-19T07:59:31Z</dcterms:modified>
</cp:coreProperties>
</file>