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UMIG\[ZP]\Izabela Stefańska - przetargi\OSP Rakownia\"/>
    </mc:Choice>
  </mc:AlternateContent>
  <bookViews>
    <workbookView xWindow="0" yWindow="0" windowWidth="28800" windowHeight="12435"/>
  </bookViews>
  <sheets>
    <sheet name="KOSZTORYS OFERTOWY" sheetId="1" r:id="rId1"/>
    <sheet name="TABELA ELEMENTÓW SCALOMYCH" sheetId="4" r:id="rId2"/>
  </sheets>
  <calcPr calcId="152511" fullPrecision="0"/>
</workbook>
</file>

<file path=xl/calcChain.xml><?xml version="1.0" encoding="utf-8"?>
<calcChain xmlns="http://schemas.openxmlformats.org/spreadsheetml/2006/main">
  <c r="G432" i="1" l="1"/>
  <c r="G425" i="1"/>
  <c r="G426" i="1"/>
  <c r="G427" i="1"/>
  <c r="G428" i="1"/>
  <c r="G429" i="1"/>
  <c r="G430" i="1"/>
  <c r="G431" i="1"/>
  <c r="G424" i="1"/>
  <c r="G418" i="1"/>
  <c r="G419" i="1"/>
  <c r="G420" i="1"/>
  <c r="G421" i="1"/>
  <c r="G410" i="1"/>
  <c r="G411" i="1"/>
  <c r="G412" i="1"/>
  <c r="G413" i="1"/>
  <c r="G414" i="1"/>
  <c r="G415" i="1"/>
  <c r="G416" i="1"/>
  <c r="G417" i="1"/>
  <c r="G409" i="1"/>
  <c r="G402" i="1"/>
  <c r="G403" i="1"/>
  <c r="G404" i="1"/>
  <c r="G405" i="1"/>
  <c r="G406" i="1"/>
  <c r="G401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84" i="1"/>
  <c r="G380" i="1"/>
  <c r="G381" i="1"/>
  <c r="G379" i="1"/>
  <c r="G375" i="1"/>
  <c r="G376" i="1"/>
  <c r="G374" i="1"/>
  <c r="G363" i="1"/>
  <c r="G364" i="1"/>
  <c r="G365" i="1"/>
  <c r="G366" i="1"/>
  <c r="G367" i="1"/>
  <c r="G368" i="1"/>
  <c r="G369" i="1"/>
  <c r="G370" i="1"/>
  <c r="G358" i="1"/>
  <c r="G359" i="1"/>
  <c r="G360" i="1"/>
  <c r="G361" i="1"/>
  <c r="G362" i="1"/>
  <c r="G357" i="1"/>
  <c r="G349" i="1"/>
  <c r="G350" i="1"/>
  <c r="G351" i="1"/>
  <c r="G352" i="1"/>
  <c r="G353" i="1"/>
  <c r="G354" i="1"/>
  <c r="G348" i="1"/>
  <c r="G342" i="1"/>
  <c r="G343" i="1"/>
  <c r="G344" i="1"/>
  <c r="G345" i="1"/>
  <c r="G333" i="1"/>
  <c r="G334" i="1"/>
  <c r="G335" i="1"/>
  <c r="G336" i="1"/>
  <c r="G337" i="1"/>
  <c r="G338" i="1"/>
  <c r="G339" i="1"/>
  <c r="G340" i="1"/>
  <c r="G341" i="1"/>
  <c r="G332" i="1"/>
  <c r="G325" i="1"/>
  <c r="G326" i="1"/>
  <c r="G327" i="1"/>
  <c r="G328" i="1"/>
  <c r="G318" i="1"/>
  <c r="G319" i="1"/>
  <c r="G320" i="1"/>
  <c r="G321" i="1"/>
  <c r="G322" i="1"/>
  <c r="G323" i="1"/>
  <c r="G324" i="1"/>
  <c r="G317" i="1"/>
  <c r="G312" i="1"/>
  <c r="G313" i="1"/>
  <c r="G314" i="1"/>
  <c r="G308" i="1"/>
  <c r="G309" i="1"/>
  <c r="G310" i="1"/>
  <c r="G311" i="1"/>
  <c r="G307" i="1"/>
  <c r="G298" i="1"/>
  <c r="G299" i="1"/>
  <c r="G300" i="1"/>
  <c r="G301" i="1"/>
  <c r="G302" i="1"/>
  <c r="G303" i="1"/>
  <c r="G294" i="1"/>
  <c r="G295" i="1"/>
  <c r="G296" i="1"/>
  <c r="G297" i="1"/>
  <c r="G293" i="1"/>
  <c r="G285" i="1"/>
  <c r="G286" i="1"/>
  <c r="G287" i="1"/>
  <c r="G288" i="1"/>
  <c r="G289" i="1"/>
  <c r="G290" i="1"/>
  <c r="G280" i="1"/>
  <c r="G281" i="1"/>
  <c r="G282" i="1"/>
  <c r="G283" i="1"/>
  <c r="G284" i="1"/>
  <c r="G279" i="1"/>
  <c r="G272" i="1"/>
  <c r="G273" i="1"/>
  <c r="G274" i="1"/>
  <c r="G275" i="1"/>
  <c r="G276" i="1"/>
  <c r="G271" i="1"/>
  <c r="G267" i="1"/>
  <c r="G266" i="1"/>
  <c r="G255" i="1"/>
  <c r="G256" i="1"/>
  <c r="G257" i="1"/>
  <c r="G258" i="1"/>
  <c r="G259" i="1"/>
  <c r="G260" i="1"/>
  <c r="G261" i="1"/>
  <c r="G262" i="1"/>
  <c r="G263" i="1"/>
  <c r="G254" i="1"/>
  <c r="G249" i="1"/>
  <c r="G250" i="1"/>
  <c r="G248" i="1"/>
  <c r="G242" i="1"/>
  <c r="G243" i="1"/>
  <c r="G244" i="1"/>
  <c r="G245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28" i="1"/>
  <c r="G220" i="1"/>
  <c r="G221" i="1"/>
  <c r="G222" i="1"/>
  <c r="G223" i="1"/>
  <c r="G224" i="1"/>
  <c r="G210" i="1"/>
  <c r="G211" i="1"/>
  <c r="G212" i="1"/>
  <c r="G213" i="1"/>
  <c r="G214" i="1"/>
  <c r="G215" i="1"/>
  <c r="G216" i="1"/>
  <c r="G217" i="1"/>
  <c r="G218" i="1"/>
  <c r="G219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195" i="1"/>
  <c r="G225" i="1" s="1"/>
  <c r="G194" i="1" s="1"/>
  <c r="C26" i="4" s="1"/>
  <c r="D26" i="4" s="1"/>
  <c r="E26" i="4" s="1"/>
  <c r="G189" i="1"/>
  <c r="G190" i="1"/>
  <c r="G191" i="1"/>
  <c r="G192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66" i="1"/>
  <c r="G167" i="1"/>
  <c r="G168" i="1"/>
  <c r="G169" i="1"/>
  <c r="G170" i="1"/>
  <c r="G171" i="1"/>
  <c r="G172" i="1"/>
  <c r="G173" i="1"/>
  <c r="G174" i="1"/>
  <c r="G175" i="1"/>
  <c r="G165" i="1"/>
  <c r="G193" i="1" s="1"/>
  <c r="G164" i="1" s="1"/>
  <c r="C25" i="4" s="1"/>
  <c r="D25" i="4" s="1"/>
  <c r="E25" i="4" s="1"/>
  <c r="G160" i="1"/>
  <c r="G161" i="1"/>
  <c r="G162" i="1"/>
  <c r="G152" i="1"/>
  <c r="G153" i="1"/>
  <c r="G154" i="1"/>
  <c r="G155" i="1"/>
  <c r="G156" i="1"/>
  <c r="G157" i="1"/>
  <c r="G158" i="1"/>
  <c r="G15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39" i="1"/>
  <c r="G163" i="1" s="1"/>
  <c r="G138" i="1" s="1"/>
  <c r="C24" i="4" s="1"/>
  <c r="G135" i="1"/>
  <c r="G128" i="1"/>
  <c r="G129" i="1"/>
  <c r="G130" i="1"/>
  <c r="G131" i="1"/>
  <c r="G132" i="1"/>
  <c r="G133" i="1"/>
  <c r="G134" i="1"/>
  <c r="G124" i="1"/>
  <c r="G125" i="1"/>
  <c r="G126" i="1"/>
  <c r="G127" i="1"/>
  <c r="G123" i="1"/>
  <c r="G120" i="1"/>
  <c r="G115" i="1"/>
  <c r="G116" i="1"/>
  <c r="G117" i="1"/>
  <c r="G118" i="1"/>
  <c r="G119" i="1"/>
  <c r="G114" i="1"/>
  <c r="G110" i="1"/>
  <c r="G111" i="1"/>
  <c r="G109" i="1"/>
  <c r="G105" i="1"/>
  <c r="G106" i="1"/>
  <c r="G104" i="1"/>
  <c r="G96" i="1"/>
  <c r="G97" i="1"/>
  <c r="G98" i="1"/>
  <c r="G99" i="1"/>
  <c r="G100" i="1"/>
  <c r="G101" i="1"/>
  <c r="G95" i="1"/>
  <c r="G89" i="1"/>
  <c r="G90" i="1"/>
  <c r="G91" i="1"/>
  <c r="G92" i="1"/>
  <c r="G88" i="1"/>
  <c r="G84" i="1"/>
  <c r="G85" i="1"/>
  <c r="G83" i="1"/>
  <c r="G78" i="1"/>
  <c r="G79" i="1"/>
  <c r="G80" i="1"/>
  <c r="G77" i="1"/>
  <c r="G74" i="1"/>
  <c r="G73" i="1"/>
  <c r="G62" i="1"/>
  <c r="G63" i="1"/>
  <c r="G64" i="1"/>
  <c r="G65" i="1"/>
  <c r="G66" i="1"/>
  <c r="G67" i="1"/>
  <c r="G68" i="1"/>
  <c r="G69" i="1"/>
  <c r="G70" i="1"/>
  <c r="G61" i="1"/>
  <c r="G57" i="1"/>
  <c r="G58" i="1"/>
  <c r="G56" i="1"/>
  <c r="G50" i="1"/>
  <c r="G51" i="1"/>
  <c r="G52" i="1"/>
  <c r="G53" i="1"/>
  <c r="G45" i="1"/>
  <c r="G46" i="1"/>
  <c r="G47" i="1"/>
  <c r="G48" i="1"/>
  <c r="G49" i="1"/>
  <c r="G44" i="1"/>
  <c r="G40" i="1"/>
  <c r="G41" i="1"/>
  <c r="G29" i="1"/>
  <c r="G30" i="1"/>
  <c r="G31" i="1"/>
  <c r="G32" i="1"/>
  <c r="G33" i="1"/>
  <c r="G34" i="1"/>
  <c r="G35" i="1"/>
  <c r="G36" i="1"/>
  <c r="G37" i="1"/>
  <c r="G38" i="1"/>
  <c r="G39" i="1"/>
  <c r="G23" i="1"/>
  <c r="G24" i="1"/>
  <c r="G25" i="1"/>
  <c r="G26" i="1"/>
  <c r="G27" i="1"/>
  <c r="G28" i="1"/>
  <c r="G22" i="1"/>
  <c r="G9" i="1"/>
  <c r="G10" i="1"/>
  <c r="G11" i="1"/>
  <c r="G12" i="1"/>
  <c r="G13" i="1"/>
  <c r="G14" i="1"/>
  <c r="G15" i="1"/>
  <c r="G16" i="1"/>
  <c r="G17" i="1"/>
  <c r="G18" i="1"/>
  <c r="G19" i="1"/>
  <c r="G8" i="1"/>
  <c r="D24" i="4" l="1"/>
  <c r="E24" i="4" s="1"/>
  <c r="G433" i="1"/>
  <c r="G423" i="1" s="1"/>
  <c r="C50" i="4" s="1"/>
  <c r="D50" i="4" s="1"/>
  <c r="E50" i="4" s="1"/>
  <c r="G268" i="1"/>
  <c r="G265" i="1" s="1"/>
  <c r="C32" i="4" s="1"/>
  <c r="D32" i="4" s="1"/>
  <c r="E32" i="4" s="1"/>
  <c r="G54" i="1"/>
  <c r="G43" i="1" s="1"/>
  <c r="C11" i="4" s="1"/>
  <c r="D11" i="4" s="1"/>
  <c r="E11" i="4" s="1"/>
  <c r="G121" i="1"/>
  <c r="G113" i="1" s="1"/>
  <c r="C21" i="4" s="1"/>
  <c r="D21" i="4" s="1"/>
  <c r="E21" i="4" s="1"/>
  <c r="G42" i="1"/>
  <c r="G21" i="1" s="1"/>
  <c r="C10" i="4" s="1"/>
  <c r="D10" i="4" s="1"/>
  <c r="E10" i="4" s="1"/>
  <c r="G20" i="1"/>
  <c r="G102" i="1"/>
  <c r="G94" i="1" s="1"/>
  <c r="C18" i="4" s="1"/>
  <c r="D18" i="4" s="1"/>
  <c r="E18" i="4" s="1"/>
  <c r="G346" i="1"/>
  <c r="G331" i="1" s="1"/>
  <c r="G371" i="1"/>
  <c r="G356" i="1" s="1"/>
  <c r="C43" i="4" s="1"/>
  <c r="D43" i="4" s="1"/>
  <c r="E43" i="4" s="1"/>
  <c r="G291" i="1"/>
  <c r="G278" i="1" s="1"/>
  <c r="C35" i="4" s="1"/>
  <c r="D35" i="4" s="1"/>
  <c r="E35" i="4" s="1"/>
  <c r="G71" i="1"/>
  <c r="G60" i="1" s="1"/>
  <c r="C13" i="4" s="1"/>
  <c r="D13" i="4" s="1"/>
  <c r="E13" i="4" s="1"/>
  <c r="G277" i="1"/>
  <c r="G270" i="1" s="1"/>
  <c r="G399" i="1"/>
  <c r="G383" i="1" s="1"/>
  <c r="C47" i="4" s="1"/>
  <c r="D47" i="4" s="1"/>
  <c r="E47" i="4" s="1"/>
  <c r="G86" i="1"/>
  <c r="G82" i="1" s="1"/>
  <c r="C16" i="4" s="1"/>
  <c r="D16" i="4" s="1"/>
  <c r="E16" i="4" s="1"/>
  <c r="G136" i="1"/>
  <c r="G122" i="1" s="1"/>
  <c r="C22" i="4" s="1"/>
  <c r="D22" i="4" s="1"/>
  <c r="E22" i="4" s="1"/>
  <c r="G304" i="1"/>
  <c r="G292" i="1" s="1"/>
  <c r="C36" i="4" s="1"/>
  <c r="D36" i="4" s="1"/>
  <c r="E36" i="4" s="1"/>
  <c r="G59" i="1"/>
  <c r="G55" i="1" s="1"/>
  <c r="C12" i="4" s="1"/>
  <c r="D12" i="4" s="1"/>
  <c r="E12" i="4" s="1"/>
  <c r="G107" i="1"/>
  <c r="G103" i="1" s="1"/>
  <c r="C19" i="4" s="1"/>
  <c r="D19" i="4" s="1"/>
  <c r="E19" i="4" s="1"/>
  <c r="G407" i="1"/>
  <c r="G400" i="1" s="1"/>
  <c r="C48" i="4" s="1"/>
  <c r="D48" i="4" s="1"/>
  <c r="E48" i="4" s="1"/>
  <c r="G246" i="1"/>
  <c r="G227" i="1" s="1"/>
  <c r="G264" i="1"/>
  <c r="G253" i="1" s="1"/>
  <c r="G75" i="1"/>
  <c r="G72" i="1" s="1"/>
  <c r="C14" i="4" s="1"/>
  <c r="D14" i="4" s="1"/>
  <c r="E14" i="4" s="1"/>
  <c r="G112" i="1"/>
  <c r="G108" i="1" s="1"/>
  <c r="C20" i="4" s="1"/>
  <c r="D20" i="4" s="1"/>
  <c r="E20" i="4" s="1"/>
  <c r="G81" i="1"/>
  <c r="G76" i="1" s="1"/>
  <c r="C15" i="4" s="1"/>
  <c r="D15" i="4" s="1"/>
  <c r="E15" i="4" s="1"/>
  <c r="G93" i="1"/>
  <c r="G87" i="1" s="1"/>
  <c r="C17" i="4" s="1"/>
  <c r="D17" i="4" s="1"/>
  <c r="E17" i="4" s="1"/>
  <c r="G329" i="1"/>
  <c r="G316" i="1" s="1"/>
  <c r="C39" i="4" s="1"/>
  <c r="G377" i="1"/>
  <c r="G373" i="1" s="1"/>
  <c r="G315" i="1"/>
  <c r="G306" i="1" s="1"/>
  <c r="G355" i="1"/>
  <c r="G347" i="1" s="1"/>
  <c r="C42" i="4" s="1"/>
  <c r="D42" i="4" s="1"/>
  <c r="E42" i="4" s="1"/>
  <c r="G382" i="1"/>
  <c r="G378" i="1" s="1"/>
  <c r="C46" i="4" s="1"/>
  <c r="D46" i="4" s="1"/>
  <c r="E46" i="4" s="1"/>
  <c r="G422" i="1"/>
  <c r="G408" i="1" s="1"/>
  <c r="C49" i="4" s="1"/>
  <c r="D49" i="4" s="1"/>
  <c r="E49" i="4" s="1"/>
  <c r="G251" i="1"/>
  <c r="G247" i="1" s="1"/>
  <c r="C29" i="4" s="1"/>
  <c r="D29" i="4" s="1"/>
  <c r="E29" i="4" s="1"/>
  <c r="C38" i="4" l="1"/>
  <c r="D38" i="4" s="1"/>
  <c r="E38" i="4" s="1"/>
  <c r="G305" i="1"/>
  <c r="C37" i="4"/>
  <c r="D37" i="4" s="1"/>
  <c r="E37" i="4" s="1"/>
  <c r="D39" i="4"/>
  <c r="E39" i="4" s="1"/>
  <c r="C28" i="4"/>
  <c r="C34" i="4"/>
  <c r="G269" i="1"/>
  <c r="C41" i="4"/>
  <c r="G330" i="1"/>
  <c r="C45" i="4"/>
  <c r="G372" i="1"/>
  <c r="C31" i="4"/>
  <c r="G252" i="1"/>
  <c r="G226" i="1" s="1"/>
  <c r="G137" i="1" s="1"/>
  <c r="G7" i="1"/>
  <c r="C9" i="4" s="1"/>
  <c r="G6" i="1"/>
  <c r="G434" i="1"/>
  <c r="D31" i="4" l="1"/>
  <c r="E31" i="4" s="1"/>
  <c r="C30" i="4"/>
  <c r="D30" i="4" s="1"/>
  <c r="E30" i="4" s="1"/>
  <c r="D45" i="4"/>
  <c r="E45" i="4" s="1"/>
  <c r="C44" i="4"/>
  <c r="D44" i="4" s="1"/>
  <c r="E44" i="4" s="1"/>
  <c r="C40" i="4"/>
  <c r="D40" i="4" s="1"/>
  <c r="E40" i="4" s="1"/>
  <c r="D41" i="4"/>
  <c r="E41" i="4" s="1"/>
  <c r="D34" i="4"/>
  <c r="E34" i="4" s="1"/>
  <c r="C33" i="4"/>
  <c r="D33" i="4" s="1"/>
  <c r="E33" i="4" s="1"/>
  <c r="C27" i="4"/>
  <c r="D28" i="4"/>
  <c r="E28" i="4" s="1"/>
  <c r="D9" i="4"/>
  <c r="E9" i="4" s="1"/>
  <c r="C8" i="4"/>
  <c r="G435" i="1"/>
  <c r="G436" i="1" s="1"/>
  <c r="D27" i="4" l="1"/>
  <c r="E27" i="4" s="1"/>
  <c r="C23" i="4"/>
  <c r="D23" i="4" s="1"/>
  <c r="E23" i="4" s="1"/>
  <c r="D8" i="4"/>
  <c r="C51" i="4"/>
  <c r="E8" i="4" l="1"/>
  <c r="E51" i="4" s="1"/>
  <c r="D51" i="4"/>
</calcChain>
</file>

<file path=xl/sharedStrings.xml><?xml version="1.0" encoding="utf-8"?>
<sst xmlns="http://schemas.openxmlformats.org/spreadsheetml/2006/main" count="1277" uniqueCount="704">
  <si>
    <t>Poz</t>
  </si>
  <si>
    <t>Symbol</t>
  </si>
  <si>
    <t>Nazwa</t>
  </si>
  <si>
    <t>Jedn</t>
  </si>
  <si>
    <t>Ilość</t>
  </si>
  <si>
    <t>Cena j.</t>
  </si>
  <si>
    <t>Wartość</t>
  </si>
  <si>
    <t>DZIAŁ  1</t>
  </si>
  <si>
    <t>ROBOTY BUDOWLANE</t>
  </si>
  <si>
    <t>DZIAŁ  1.1</t>
  </si>
  <si>
    <t>roboty rozbiórkowe</t>
  </si>
  <si>
    <t>KNR 4-01 0519-04</t>
  </si>
  <si>
    <t>Rozbiórka pokrycia z papy na dachach drewnianych - pierwsza warstwa</t>
  </si>
  <si>
    <t>m2</t>
  </si>
  <si>
    <t>KNR 4-01 0519-05</t>
  </si>
  <si>
    <t>Rozbiórka pokrycia z papy na dachach drewnianych - następna warstwa</t>
  </si>
  <si>
    <t>KNR 4-01 0430-02</t>
  </si>
  <si>
    <t>Rozebranie elementów więźb dachowych - deskowanie dachu z desek na styk</t>
  </si>
  <si>
    <t>KNR 4-01 0430-06</t>
  </si>
  <si>
    <t>Rozebranie elementów więźb dachowych - więźby dachowe proste</t>
  </si>
  <si>
    <t>KNR 4-01 0354-03</t>
  </si>
  <si>
    <t>Wykucie z muru ościeżnic drewnianych o powierzchni do 1 m2</t>
  </si>
  <si>
    <t>szt</t>
  </si>
  <si>
    <t>KNR 4-01 0354-08</t>
  </si>
  <si>
    <t>Wykucie z muru ościeżnic stalowych lub krat okiennych o powierzchni ponad 2 m2</t>
  </si>
  <si>
    <t>KNR 4-01 0349-02</t>
  </si>
  <si>
    <t>Rozebranie ścian, filarów i kolumn z cegieł na zaprawie cementowo-wapiennej</t>
  </si>
  <si>
    <t>m3</t>
  </si>
  <si>
    <t>KNR 4-01 0212-01</t>
  </si>
  <si>
    <t>Rozbiórka elementów konstrukcji betonowych niezbrojonych o grubości do 15 cm-posadzki</t>
  </si>
  <si>
    <t>KNR 4-04 0302-01</t>
  </si>
  <si>
    <t>Rozebranie ław, stóp i fundamentów betonowych o grubości (wysokości) do 70 cm</t>
  </si>
  <si>
    <t>KNR 4-04 1103-01</t>
  </si>
  <si>
    <t>Załadowanie gruzu koparko-ładowarką przy obsłudze na zmianę roboczą przez 3 samochody samowyładowcze</t>
  </si>
  <si>
    <t>KNR 4-04 1103-04 1103-05</t>
  </si>
  <si>
    <t>Wywiezienie gruzu z terenu rozbiórki przy mechanicznym załadowaniu i wyładowaniu samochodem samowyładowczym na odległość 10 km</t>
  </si>
  <si>
    <t xml:space="preserve">                  </t>
  </si>
  <si>
    <t>utylizacja gruzu</t>
  </si>
  <si>
    <t>Razem:</t>
  </si>
  <si>
    <t>DZIAŁ  1.2</t>
  </si>
  <si>
    <t>roboty budowlane stan zero</t>
  </si>
  <si>
    <t>KNR 2-01 0122-01</t>
  </si>
  <si>
    <t>Pomiary przy wykopach fundamentowych w terenie równinnym i nizinnym</t>
  </si>
  <si>
    <t>KNR 2-01 0126-01</t>
  </si>
  <si>
    <t>Usunięcie warstwy ziemi urodzajnej (humusu) o grubości do 15 cm za pomocą spycharek</t>
  </si>
  <si>
    <t>KNR 2-01 0201-05</t>
  </si>
  <si>
    <t>Roboty ziemne wykonywane koparkami przedsiębiernymi o poj. łyżki 0.25 m3 w gruncie kat. III z transportem urobku samochodami samowyładowczymi na odległość do 1 km</t>
  </si>
  <si>
    <t>KNR 2-01 0310-02</t>
  </si>
  <si>
    <t>Ręczne wykopy ciągłe lub jamiste ze skarpami o szer. dna do 1,5 m i gł. do 1,5 m ze złożeniem urobku na odkład (kat. gruntu III)</t>
  </si>
  <si>
    <t>KNR 2-02 1101-07</t>
  </si>
  <si>
    <t>Podkłady z ubitych materiałów sypkich na podłożu gruntowym</t>
  </si>
  <si>
    <t>KNR 2-02 1101-01</t>
  </si>
  <si>
    <t>Podkłady betonowe na podłożu gruntowym</t>
  </si>
  <si>
    <t>KNR 2-02 0202-01</t>
  </si>
  <si>
    <t>Ławy fundamentowe prostokątne żelbetowe, szerokości do 0,6 m - z zastosowaniem pompy do betonu</t>
  </si>
  <si>
    <t>KNR 2-02 0290-02</t>
  </si>
  <si>
    <t>Przygotowanie i montaż zbrojenia elementów budynków i budowli - pręty żebrowane o śr. 8-14 mm</t>
  </si>
  <si>
    <t>Mg</t>
  </si>
  <si>
    <t>KNR 2-02 0290-01</t>
  </si>
  <si>
    <t>Przygotowanie i montaż zbrojenia elementów budynków i budowli - pręty gładkie o śr. do 7 mm</t>
  </si>
  <si>
    <t>KNR-W 2-02 0101-06</t>
  </si>
  <si>
    <t>Fundamenty z bloczków betonowych na zaprawie cementowej</t>
  </si>
  <si>
    <t>NNRNKB 202 0618-01</t>
  </si>
  <si>
    <t>(z.V) Izolacje przeciwwilgociowe ław fundamentowych z papy zgrzewalnej</t>
  </si>
  <si>
    <t>KNR 2-02 0211-01</t>
  </si>
  <si>
    <t>Słupy żelbetowe w ścianach murowanych o grubości do 0,3 m dwustronnie deskowane</t>
  </si>
  <si>
    <t>KNR 2-02 0603-05</t>
  </si>
  <si>
    <t>Izolacje przeciwwilgociowe powłokowe bitumiczne pionowe - wykonywane na zimno z past emulsyjnych asfaltowych gęstych - pierwsza warstwa</t>
  </si>
  <si>
    <t>KNR 2-02 0603-06</t>
  </si>
  <si>
    <t>Izolacje przeciwwilgociowe powłokowe bitumiczne pionowe - wykonywane na zimno z past emulsyjnych asfaltowych gęstych - druga i następna warstwa</t>
  </si>
  <si>
    <t>KNR 0-23 2614-03</t>
  </si>
  <si>
    <t>Docieplenie ścian z betonu płytami styropianowymi  - przy użyciu gotowych zapraw klejących wraz z przygotowaniem podłoża</t>
  </si>
  <si>
    <t>KNR 2-01 0320-0201</t>
  </si>
  <si>
    <t>Zasypywanie wykopów liniowych o ścianach pionowych w gruntach kat. III-IV; głębokość do 1,5 m, szerokość 0,8-1,5 m</t>
  </si>
  <si>
    <t>DZIAŁ  1.3</t>
  </si>
  <si>
    <t>konstrukcja ścian przyziemia</t>
  </si>
  <si>
    <t>KNR-W 2-02 0108-03</t>
  </si>
  <si>
    <t>Ściany budynków jednokondygnacyjnych o wysokości do 4.5 m grubości 24 cm z bloczków betonu komórkowego długości 59 cm</t>
  </si>
  <si>
    <t>KNR 2-02 0122-05</t>
  </si>
  <si>
    <t>Spalinowe i dymowe kanały z pustaków ceramicznych</t>
  </si>
  <si>
    <t>metr</t>
  </si>
  <si>
    <t>KNR 2-02 0126-01</t>
  </si>
  <si>
    <t>Otwory na okna w ścianach murowanych grubości do 1 cegły z cegieł pojedynczych, bloczków i pustaków</t>
  </si>
  <si>
    <t>KNR 2-02 0126-02</t>
  </si>
  <si>
    <t>Otwory na drzwi, drzwi balkonowe i wrota w ścianach murowanych grubości do 1 cegły z cegieł pojedynczych, bloczków i pustaków</t>
  </si>
  <si>
    <t>KNR 2-02 0126-05</t>
  </si>
  <si>
    <t>Otwory w ścianach murowanych -ułożenie nadproży prefabrykowanych</t>
  </si>
  <si>
    <t>KNR 2-02 0211-04</t>
  </si>
  <si>
    <t>Rygle i przekrycia ścian w ścianach murowanych dwustronnie deskowane o szerokości przewiązek do 0,3 m</t>
  </si>
  <si>
    <t>KNR 2-02 0210-05</t>
  </si>
  <si>
    <t>Belki i podciągi żelbetowe; stosunek deskowanego obwodu do przekroju do 16 - z zastosowaniem pompy do betonu</t>
  </si>
  <si>
    <t>DZIAŁ  1.4</t>
  </si>
  <si>
    <t>konstrukcja dachu</t>
  </si>
  <si>
    <t>KNR 2-02 0406-02</t>
  </si>
  <si>
    <t>Murłaty - przekrój poprzeczny drewna ponad 180 cm2 z tarcicy nasyconej</t>
  </si>
  <si>
    <t>KNR 2-02 0408-06</t>
  </si>
  <si>
    <t>Krokwie zwykłe, długość ponad 4.5 m przekrój poprzeczny drewna ponad 180 cm2 z tarcicy nasyconej</t>
  </si>
  <si>
    <t>KNR 2-02 0408-02</t>
  </si>
  <si>
    <t>Jętki przekrój poprzeczny drewna do 180 cm2 z tarcicy nasyconej</t>
  </si>
  <si>
    <t>DZIAŁ  1.5</t>
  </si>
  <si>
    <t>dach pokrycie</t>
  </si>
  <si>
    <t>KNR 0-15II 0517-01</t>
  </si>
  <si>
    <t>Pokrycie dachów nieodeskowanych  - ułożenie na krokwiach ekranu zabezpieczającego z folii</t>
  </si>
  <si>
    <t>KNR 0-15II 0517-02</t>
  </si>
  <si>
    <t>Pokrycie dachów nieodeskowanych  - impregnacja, przycięcie i przybicie kontrłat i łat</t>
  </si>
  <si>
    <t>NNRNKB 202 0535-04</t>
  </si>
  <si>
    <t>(z.VI) Pokrycie dachów o pow. ponad 100 m2 o nachyleniu połaci do 85 % blachą powlekaną dachówkową na łatach</t>
  </si>
  <si>
    <t>KNR 0-15II 0526-01</t>
  </si>
  <si>
    <t>Osadzenie okien w połaci dachowej - wykonanie konstrukcji nośnej</t>
  </si>
  <si>
    <t>KNR 0-15II 0526-02</t>
  </si>
  <si>
    <t>Osadzenie okien w połaci dachowej-6 świetlików dachowych + wyłaz dachowy (0,78*1,60)</t>
  </si>
  <si>
    <t>NNRNKB 202 0541-02</t>
  </si>
  <si>
    <t>(z.VI) Obróbki blacharskie z blachy powlekanej o szer.w rozwinięciu ponad 25 cm</t>
  </si>
  <si>
    <t>NNRNKB 202 0518-04</t>
  </si>
  <si>
    <t>(z.I) Montaż prefabrykowanych rynien dachowych z blachy z cynk tytanu półokrągłych o śr. 15 cm</t>
  </si>
  <si>
    <t>NNRNKB 202 0520-02</t>
  </si>
  <si>
    <t>(z.I) montaż prefabrykowanych rur spustowych z blachy z cynk-tytanu okrągłych o śr. 10 cm</t>
  </si>
  <si>
    <t>KNR AT-09 0104-04</t>
  </si>
  <si>
    <t>Akcesoria do pokryć dachowych - ławy kominiarskie 44 cm</t>
  </si>
  <si>
    <t>KNR AT-09 0104-05</t>
  </si>
  <si>
    <t>Akcesoria do pokryć dachowych - stopnie kominiarskie</t>
  </si>
  <si>
    <t>DZIAŁ  1.6</t>
  </si>
  <si>
    <t>ścianki działowe</t>
  </si>
  <si>
    <t>KNR-W 2-02 0127-01</t>
  </si>
  <si>
    <t>Ścianki działowe z płytek piano- lub gazobetonowych grubości 8 cm</t>
  </si>
  <si>
    <t>DZIAŁ  1.7</t>
  </si>
  <si>
    <t>stolarka okienna i drzwiowa zewnetrzna</t>
  </si>
  <si>
    <t>KNR-W 2-02 1040-02</t>
  </si>
  <si>
    <t>Drzwi aluminiowe dwuskrzydłowe zewnętrzne D1</t>
  </si>
  <si>
    <t>KNR-W 2-02 1018-03</t>
  </si>
  <si>
    <t>Okna z kształtowników z wysokoudarowego PCW o powierzchni 1.0-1.5 m2</t>
  </si>
  <si>
    <t>KNR-W 2-02 1032-01</t>
  </si>
  <si>
    <t>Bramy segmentowe garażowe podnoszone mechanicznie</t>
  </si>
  <si>
    <t>KNR-W 2-02 2104-01</t>
  </si>
  <si>
    <t>Parapety, półki i lady zewnętrzne okładzinowe - elementy grubości do 6 cm i szerokości do 20 cm - parapety marmurowe</t>
  </si>
  <si>
    <t>DZIAŁ  1.8</t>
  </si>
  <si>
    <t>tynki wewnętrzne</t>
  </si>
  <si>
    <t>KNR 2-02 0803-03</t>
  </si>
  <si>
    <t>Tynki wewnętrzne zwykłe kat. III wykonywane ręcznie na ścianach i słupach</t>
  </si>
  <si>
    <t>KNR 2-02 2009-02</t>
  </si>
  <si>
    <t>Tynki (gładzie) jednowarstwowe wewnętrzne gr. 3 mm z gipsu szpachlowego wykonywane ręcznie na ścianach na podłożu z tynku</t>
  </si>
  <si>
    <t>KNR 4-01 0322-02</t>
  </si>
  <si>
    <t>Obsadzenie kratek wentylacyjnych w ścianach z cegieł</t>
  </si>
  <si>
    <t>DZIAŁ  1.9</t>
  </si>
  <si>
    <t>sufity i ocieplenie stropu</t>
  </si>
  <si>
    <t>KNR-W 2-02 2006-01</t>
  </si>
  <si>
    <t>Okładziny gipsowo-kartonowe, pojedyncze, na stropach, na rusztach metalowych pojedynczych podwieszonych</t>
  </si>
  <si>
    <t>KNR-W 2-02 2006-02</t>
  </si>
  <si>
    <t>Okładziny gipsowo-kartonowe, pojedyncze, na stropach, na rusztach metalowych pojedynczych mocowanych do podłoża</t>
  </si>
  <si>
    <t>KNR 2-02 0607-02</t>
  </si>
  <si>
    <t>Izolacje przeciwwilgociowe  z folii polietylenowej</t>
  </si>
  <si>
    <t>KNR 2-02 0613-03</t>
  </si>
  <si>
    <t>Izolacje cieplne i przeciwdźwiękowe z wełny mineralnej poziome z płyt układanych na sucho - jedna warstwa</t>
  </si>
  <si>
    <t>Izolacje cieplne i przeciwdźwiękowe z wełny mineralnej poziome z płyt układanych na sucho - jedna warstwa - mocowanie płyt pomiędzy krokwiami z zabezpieczeniem -mocowanie za pomocą sznurka</t>
  </si>
  <si>
    <t>DZIAŁ  1.10</t>
  </si>
  <si>
    <t>posadzki</t>
  </si>
  <si>
    <t>NNRNKB 202 0618-03</t>
  </si>
  <si>
    <t>(z.V) Izolacje przeciwwilgociowe z papy zgrzewalnej w pomieszczeniach o pow.ponad 5 m2</t>
  </si>
  <si>
    <t>KNR 2-02 0609-03</t>
  </si>
  <si>
    <t>Izolacje cieplne i przeciwdźwiękowe z płyt styropianowych poziome na wierzchu konstrukcji na sucho - jedna warstwa</t>
  </si>
  <si>
    <t>Izolacje przeciwwilgociowe i przeciwwodne z folii polietylenowej</t>
  </si>
  <si>
    <t>KNR 2-02 1102-01 1102-03</t>
  </si>
  <si>
    <t>Warstwy wyrównawcze pod posadzki z zaprawy cementowej grubości 60 mm zatarte na ostro</t>
  </si>
  <si>
    <t>KNR 2-02 1106-07</t>
  </si>
  <si>
    <t>Posadzki  - dopłata za zbrojenie siatką stalową</t>
  </si>
  <si>
    <t>NNRNKB 202 2808-06</t>
  </si>
  <si>
    <t>(z.VI) Posadzki wielobarwne z płytek kamionkowych GRES o wym. 60x60 cm na zaprawie klejowej o gr. warstwy 5 mm w pomieszczeniach o pow.ponad 10 m2</t>
  </si>
  <si>
    <t>NNRNKB 202 2809-03</t>
  </si>
  <si>
    <t>(z.VI) Cokoliki z płytek kamionkowych GRES o wym. 15x60 cm na zaprawie klejowej w pomieszczeniach o pow.ponad 10 m2</t>
  </si>
  <si>
    <t>DZIAŁ  1.11</t>
  </si>
  <si>
    <t>roboty malarski i okladziny ścian</t>
  </si>
  <si>
    <t>KNR AT-42 0104-07</t>
  </si>
  <si>
    <t>Okładziny ścienne na kleju cementowym w pomieszczeniach mokrych; płytki o wymiarach 30x60 cm</t>
  </si>
  <si>
    <t>KNR 2-02 1505-05</t>
  </si>
  <si>
    <t>Dwukrotne malowanie farbami emulsyjnymi powierzchni wewnętrznych - płyt gipsowych spoinowanych szpachlowanych z gruntowaniem</t>
  </si>
  <si>
    <t>KNR 2-02 1505-03</t>
  </si>
  <si>
    <t>Dwukrotne malowanie farbami emulsyjnymi powierzchni wewnętrznych - podłoży gipsowych z gruntowaniem</t>
  </si>
  <si>
    <t>DZIAŁ  1.12</t>
  </si>
  <si>
    <t>stolarka drzwiowa i ścianki wc</t>
  </si>
  <si>
    <t>Drzwi aluminiowe dwuskrzydłowe wewnętrzne D2</t>
  </si>
  <si>
    <t>KNR AT-02 2058-01</t>
  </si>
  <si>
    <t>Drzwi  drewniane z ościeżnicami wykładanymi na ściany fabrycznie wykończone obsadzane w ściankach  w gotowych otworach skrzydło 0,80*2,00</t>
  </si>
  <si>
    <t>KNNR 7 0703-01</t>
  </si>
  <si>
    <t>Przegrody z tworzyw sztucznych z drzwiami - powierzchnia do 7 m2</t>
  </si>
  <si>
    <t>DZIAŁ  1.13</t>
  </si>
  <si>
    <t>elewacja</t>
  </si>
  <si>
    <t>KNR 0-23 2615-01</t>
  </si>
  <si>
    <t>Docieplenie ścian z gazobetonu płytami z wełny mineralnej - przy użyciu gotowych zapraw klejących wraz z przygotowaniem podłoża i ręczne wykonanie wyprawy elewacyjnej z gotowej suchej mieszanki</t>
  </si>
  <si>
    <t>KNR 0-23 2614-01</t>
  </si>
  <si>
    <t>Docieplenie ścian z gazobetonu płytami styropianowymi  - przy użyciu gotowych zapraw klejących wraz z przygotowaniem podłoża i ręczne wykonanie wyprawy elewacyjnej z gotowej suchej mieszanki</t>
  </si>
  <si>
    <t>KNR-W 2-02 1519-02</t>
  </si>
  <si>
    <t>Malowanie tynków zewnętrznych farbą silikonową łąćznie z wykonaniem napisu OSP RAKOWNIA</t>
  </si>
  <si>
    <t>KNR 0-23 2612-08</t>
  </si>
  <si>
    <t>Ocieplenie ścian budynków płytami styropianowymi - system STOPTER - ochrona narożników wypukłych kątownikiem metalowym</t>
  </si>
  <si>
    <t>KNR 0-23 2612-09</t>
  </si>
  <si>
    <t>Ocieplenie ścian budynków płytami styropianowymi - system STOPTER - zamocowanie listwy cokołowej</t>
  </si>
  <si>
    <t>(z.VI) Obróbki blacharskie z blachy powlekanej o szer.w rozwinięciu ponad 25 cm-parapety zewnętrzne</t>
  </si>
  <si>
    <t>montaż daszka z szkla hartowanego nad wejściem</t>
  </si>
  <si>
    <t>kmpl</t>
  </si>
  <si>
    <t>DZIAŁ  2</t>
  </si>
  <si>
    <t>ZAGOSPODAROWANIE TERENU</t>
  </si>
  <si>
    <t>KNR 2-31 0101-01</t>
  </si>
  <si>
    <t>Mechaniczne wykonanie koryta na całej szerokości jezdni i chodników w gruncie kat. I-IV głębokości 20 cm</t>
  </si>
  <si>
    <t>KNR 2-31 0101-04</t>
  </si>
  <si>
    <t>Mechaniczne wykonanie koryta na całej szerokości jezdni i chodników w gruncie kat. V-VI - za każde dalsze 5 cm głębokości</t>
  </si>
  <si>
    <t>KNR 2-01 0211-03 0214-04</t>
  </si>
  <si>
    <t>Roboty ziemne wykonywane koparkami przedsiębiernymi 0.25 m3 w ziemi kat. I-III uprzednio zmagazynowanej w hałdach z transportem urobku samochodami samowyładowczymi na odległość 10 km</t>
  </si>
  <si>
    <t>KNR 2-31 0204-03 0204-04</t>
  </si>
  <si>
    <t>Nawierzchnia z tłucznia kamiennego - warstwa dolna z tłucznia - grubość po zagęszczeniu 20 cm</t>
  </si>
  <si>
    <t>KNR 2-31 0105-01 0105-02</t>
  </si>
  <si>
    <t>Podsypka piaskowa z zagęszczeniem ręcznym - 5 cm grubości warstwy po zagęszczeniu</t>
  </si>
  <si>
    <t>KNR 2-31 0511-03</t>
  </si>
  <si>
    <t>Nawierzchnie z kostki brukowej betonowej o grubości 8 cm na podsypce cementowo-piaskowej</t>
  </si>
  <si>
    <t>KNR 2-31 0403-02</t>
  </si>
  <si>
    <t>Krawężniki betonowe wystające o wymiarach 20x30 cm na podsypce piaskowej</t>
  </si>
  <si>
    <t>KNR 2-31 0407-03</t>
  </si>
  <si>
    <t>Obrzeża betonowe o wymiarach 30x8 cm na podsypce piaskowej z wypełnieniem spoin piaskiem</t>
  </si>
  <si>
    <t>KNR 2-21 0204-03</t>
  </si>
  <si>
    <t>Podorywka mechaniczna pługiem przyczepnym w gruncie kat. I-II</t>
  </si>
  <si>
    <t>HA</t>
  </si>
  <si>
    <t>KNR 2-21 0213-01</t>
  </si>
  <si>
    <t>Ręczne rozrzucenie ziemi żyznej lub kompostowej na terenie płaskim grubość warstwy 2 cm</t>
  </si>
  <si>
    <t>KNR 2-21 0401-04</t>
  </si>
  <si>
    <t>Wykonanie trawników dywanowych siewem na gruncie kat. I-II z nawożeniem</t>
  </si>
  <si>
    <t>KNR 2-21 0319-01</t>
  </si>
  <si>
    <t>Sadzenie drzew i krzewów starszych z bryłą korzeniową o śr. 1.2 m w gruncie kat. I-II bez zaprawy dołów</t>
  </si>
  <si>
    <t>demontaż bramy przesuwnej 6*1,5 m i furtki 1*1,5m i zamontowanie w nowym miejscu</t>
  </si>
  <si>
    <t>DZIAŁ  3</t>
  </si>
  <si>
    <t>INSTALACJE SANITARNE</t>
  </si>
  <si>
    <t>DZIAŁ  3.1</t>
  </si>
  <si>
    <t>instalacje wodociągowe</t>
  </si>
  <si>
    <t>KNNR N004-01-12-01-50</t>
  </si>
  <si>
    <t>Rurociąg PE-Xc-Al łączony na kształtki zaciskowe w budynku niemieszkalnym fi 16</t>
  </si>
  <si>
    <t>KNNR N004-01-12-01-51</t>
  </si>
  <si>
    <t>Rurociąg PE-Xc-Al łączony na kształtki zaciskowe w budynku niemieszkalnym fi 20</t>
  </si>
  <si>
    <t>KNNR N004-01-12-02-50</t>
  </si>
  <si>
    <t>Rurociąg PE-Xc-Al łączony na kształtki zaciskowe w budynku niemieszkalnym fi 25</t>
  </si>
  <si>
    <t>KNNR N004-01-12-04-40</t>
  </si>
  <si>
    <t>Rurociąg PE zgrzewany na ścianach w budynkach niemieszkalnych fi 40</t>
  </si>
  <si>
    <t>KNR 215-41-13-10-00</t>
  </si>
  <si>
    <t>Izolacja rury otuliną grub 20 mm fi 18</t>
  </si>
  <si>
    <t>KNR 215-41-13-11-00</t>
  </si>
  <si>
    <t>Izolacja rury otuliną grub 20 mm fi 22</t>
  </si>
  <si>
    <t>KNR 215-41-13-12-00</t>
  </si>
  <si>
    <t>Izolacja rury otuliną grub 20 mm fi 26</t>
  </si>
  <si>
    <t>Izolacja rury otuliną grub 20 mm fi 40</t>
  </si>
  <si>
    <t>KNNR N004-01-37-01-00</t>
  </si>
  <si>
    <t>Montaż baterii umywalkowej ściennej</t>
  </si>
  <si>
    <t>KNNR N004-01-37-02-01</t>
  </si>
  <si>
    <t>Montaż baterii zlewozmywakowej stojącej</t>
  </si>
  <si>
    <t>KNNR N004-01-37-09-00</t>
  </si>
  <si>
    <t>Montaż baterii natryskowej z natryskiem ręcznym</t>
  </si>
  <si>
    <t>KNNR N004-01-36-01-00</t>
  </si>
  <si>
    <t>Zawór czerpalne z tworzywa sztucznego DO wc fi 15</t>
  </si>
  <si>
    <t>KNNR N004-01-30-03-30</t>
  </si>
  <si>
    <t>Filtr siatkowy gwint w instal wod z rur stal fi 25</t>
  </si>
  <si>
    <t>KNNR N004-01-40-01-10</t>
  </si>
  <si>
    <t>Wodomierz skrzydełkowy JSW fi 15 (z łącznikami)</t>
  </si>
  <si>
    <t>KNNR N004-01-30-04-01</t>
  </si>
  <si>
    <t>Analog- zawór antyskażeniowy typu BA fi 32</t>
  </si>
  <si>
    <t>KNNR N004-01-27-01-02</t>
  </si>
  <si>
    <t>Próba szczelności instalacji wodociągowej z rur z PE</t>
  </si>
  <si>
    <t>KNNR N004-01-27-04-00</t>
  </si>
  <si>
    <t>Dodatek za próbę szczelności instalacji wodociągowej w budynkach niemieszkalnych do fi 63</t>
  </si>
  <si>
    <t>KNNR N004-01-28-02-00</t>
  </si>
  <si>
    <t>Płukanie instalacji wodociągowej w budynkach niemieszkalnych</t>
  </si>
  <si>
    <t>KNR 401-03-39-03-00</t>
  </si>
  <si>
    <t>Wykucie bruzd pionowych o głębokości i szerokości 1/2x1/2 cegieł w ścianach na zaprawie cementowo-wapiennej</t>
  </si>
  <si>
    <t>KNR 401-03-25-01-00</t>
  </si>
  <si>
    <t>Zamurowanie bruzd pionowychw ścianach z cegieł</t>
  </si>
  <si>
    <t>KNR 401-03-37-01-00</t>
  </si>
  <si>
    <t>Wykucie bruzd poziomych o głębokości i szerokości 1/4x1/2 cegieł w ścianach na zaprawie cementowej</t>
  </si>
  <si>
    <t>KNR 401-03-24-01-00</t>
  </si>
  <si>
    <t>Zamurowanie bruzd poziomych o przekroju w cegłach 1/4x1/4  w ścianach z cegieł</t>
  </si>
  <si>
    <t>KNR 401-03-33-01-00</t>
  </si>
  <si>
    <t>Przebicie otworów w ścianach grubości 1/2 cegły na zaprawie wapiennej</t>
  </si>
  <si>
    <t>KNR 401-03-23-01-00</t>
  </si>
  <si>
    <t>Zamurowanie przebić w ścianach z cegieł grubości 1/4 cegły</t>
  </si>
  <si>
    <t>DZIAŁ  3.2</t>
  </si>
  <si>
    <t>kanalizacja sanitarna</t>
  </si>
  <si>
    <t>KNNR N004-02-08-01-00</t>
  </si>
  <si>
    <t>Rurociąg kanalizacyjny PVC na uszczelkę na ścianie budynku niemieszkalnego fi 50</t>
  </si>
  <si>
    <t>KNNR N004-02-08-02-00</t>
  </si>
  <si>
    <t>Rurociąg kanalizacyjny PVC na uszczelkę na ścianie budynku niemieszkalnego fi 75</t>
  </si>
  <si>
    <t>KNNR N004-02-08-03-00</t>
  </si>
  <si>
    <t>Rurociąg kanalizacyjny PVC na uszczelkę na ścianie budynku niemieszkalnego fi 110</t>
  </si>
  <si>
    <t>KNNR N004-02-03-01-00</t>
  </si>
  <si>
    <t>Rurociąg kanalizacyjny PVC na uszczelkę w wykopie wewnątrz budynków fi 50</t>
  </si>
  <si>
    <t>KNNR N004-02-03-02-00</t>
  </si>
  <si>
    <t>Rurociąg kanalizacyjny PVC na uszczelkę w wykopie wewnątrz budynków fi 75</t>
  </si>
  <si>
    <t>KNNR N004-02-03-03-00</t>
  </si>
  <si>
    <t>Rurociąg kanalizacyjny PVC na uszczelkę w wykopie wewnątrz budynków fi 110</t>
  </si>
  <si>
    <t>KNNR N004-02-03-04-00</t>
  </si>
  <si>
    <t>Rurociąg kanalizacyjny PVC na uszczelkę w wykopie wewnątrz budynków fi 160</t>
  </si>
  <si>
    <t>KNNR N004-02-11-01-00</t>
  </si>
  <si>
    <t>Dodatek za podejście odpływowe PCV na uszczelkę fi 50- umywlka</t>
  </si>
  <si>
    <t>KNNR N004-02-11-02-00</t>
  </si>
  <si>
    <t>Dodatek za podejście odpływowe PCV na uszczelkę fi 75- zlewozmywak</t>
  </si>
  <si>
    <t>Dodatek za podejście odpływowe PCV na uszczelkę fi 75- prysznic</t>
  </si>
  <si>
    <t>KNNR N004-02-11-03-00</t>
  </si>
  <si>
    <t>Dodatek za podejście odpływowe PCV na uszczelkę fi 110- ubikacja</t>
  </si>
  <si>
    <t>KNNR N004-02-30-02-01</t>
  </si>
  <si>
    <t>Umywalka pojedyńcza z syfonem z tworzywa sztucznego t. 240/245</t>
  </si>
  <si>
    <t>KNNR N004-02-30-05-01</t>
  </si>
  <si>
    <t>Półnoga porcelanowa do umywalki</t>
  </si>
  <si>
    <t>KNNR N004-02-29-05-03</t>
  </si>
  <si>
    <t>Zlewozmywak z blachy nierdzewnej 2-komorowy na szafce</t>
  </si>
  <si>
    <t>KNNR N004-02-32-02-03</t>
  </si>
  <si>
    <t>Brodzik natryskowy z tworzywa sztucznego 900x900wraz z kabiną prysznicową</t>
  </si>
  <si>
    <t>KNNR N004-02-33-03-00</t>
  </si>
  <si>
    <t>Ustęp porcelanowy typu KOMPAKT</t>
  </si>
  <si>
    <t>KNNR N004-02-34-02-01</t>
  </si>
  <si>
    <t>Pisuar z zaworem spłukującym</t>
  </si>
  <si>
    <t>KNNR N004-02-18-01-00</t>
  </si>
  <si>
    <t>Wpust ściekowy z tworzywa sztucznego fi 100</t>
  </si>
  <si>
    <t>KNNR N004-02-13-04-00</t>
  </si>
  <si>
    <t>Rura wywiewna z PVC na uszczelkę fi 50 L=5,0m</t>
  </si>
  <si>
    <t>KNR 215-02-17-03-00</t>
  </si>
  <si>
    <t>Czyszczak kanalizacyjny PCW na wcisk fi 160</t>
  </si>
  <si>
    <t>Wykucie bruzd poziomych w podłodze na zaprawie cementowej</t>
  </si>
  <si>
    <t>Zamurowanie bruzd poziomych w podłodze</t>
  </si>
  <si>
    <t>DZIAŁ  3.3</t>
  </si>
  <si>
    <t>instalacja c.o.</t>
  </si>
  <si>
    <t>KNNR N004-04-04-01-20</t>
  </si>
  <si>
    <t>Rurociąg z rur PE-Xc-Al zaciskanych na ścianach fi 16</t>
  </si>
  <si>
    <t>Rurociąg z rur PE-Xc-Al zaciskanych na ścianach fi 20</t>
  </si>
  <si>
    <t>KNNR N004-04-04-02-20</t>
  </si>
  <si>
    <t>Rurociąg z rur PE-Xc-Al zaciskanych na ścianach fi 25</t>
  </si>
  <si>
    <t>KNNR N004-04-04-03-20</t>
  </si>
  <si>
    <t>Rurociąg z rur PE-Xc-Al zaciskanych na ścianach fi 32</t>
  </si>
  <si>
    <t>Izolacja rury otuliną grub 20 mm fi 35</t>
  </si>
  <si>
    <t>Analog- przejście ogniowe-2szt</t>
  </si>
  <si>
    <t>KNNR N004-04-18-03-32</t>
  </si>
  <si>
    <t>Grzejnik stalowy 1 płytowy 11V/600/600</t>
  </si>
  <si>
    <t>KNNR N004-04-18-03-34</t>
  </si>
  <si>
    <t>Grzejnik stalowy 1 płytowy 11V/600/800</t>
  </si>
  <si>
    <t>KNNR N004-04-18-07-34</t>
  </si>
  <si>
    <t>Grzejnik stalowy 2 płytowy 22V/600/700</t>
  </si>
  <si>
    <t>Grzejnik stalowy 2 płytowy 22V/600/800</t>
  </si>
  <si>
    <t>KNNR N004-04-18-07-39</t>
  </si>
  <si>
    <t>Grzejnik stalowy 2 płytowy 22V/600/1600</t>
  </si>
  <si>
    <t>KNNR N004-04-18-07-47</t>
  </si>
  <si>
    <t>Grzejnik stalowy 2 płytowy 22K/900/1200</t>
  </si>
  <si>
    <t>KNR 215-04-15-06-30</t>
  </si>
  <si>
    <t>Montaż głowicy termostatycznej</t>
  </si>
  <si>
    <t>KNNR N004-04-27-02-20</t>
  </si>
  <si>
    <t>Zawór powrotny gwint do grzejników fi 15</t>
  </si>
  <si>
    <t>KNNR N004-04-27-01-01</t>
  </si>
  <si>
    <t>Rura przyłączna gwintowana do grzejników żeliwnych, stalowych, AL, płytowych fi 15</t>
  </si>
  <si>
    <t>KNR 215-04-15-02-30</t>
  </si>
  <si>
    <t>Analog- zawór trójdrogowy</t>
  </si>
  <si>
    <t>KNR 215-04-15-04-30</t>
  </si>
  <si>
    <t>Wykonanie nastawy zaworu grzejnikowego termostatycznego</t>
  </si>
  <si>
    <t>KNNR N004-04-06-03-01</t>
  </si>
  <si>
    <t>Próba szczelności instalacji c.o. z rur z PE w budynkach niemieszkalnych</t>
  </si>
  <si>
    <t>KNNR N004-04-06-02-00</t>
  </si>
  <si>
    <t>Próba szczelności instalacji c.o. z rur stalowych w budynkach niemieszkalnych</t>
  </si>
  <si>
    <t>DZIAŁ  3.4</t>
  </si>
  <si>
    <t>kotłownia</t>
  </si>
  <si>
    <t>DZIAŁ  3.4.1</t>
  </si>
  <si>
    <t>technologia kotłowni</t>
  </si>
  <si>
    <t>KNR 2-15 0503-05</t>
  </si>
  <si>
    <t>Analogia- montaż kotła na gaz do CO i CWU.o mocy 24kW</t>
  </si>
  <si>
    <t>KNR 215-01-21-04-10</t>
  </si>
  <si>
    <t>Podgrzewacz wody V=200L z grzałką elektryczną 9,0kW</t>
  </si>
  <si>
    <t>KNR 215-01-21-01-00</t>
  </si>
  <si>
    <t>Analog- montaż stacji SUW Q=1,2m3/h</t>
  </si>
  <si>
    <t>KNR 7-07 0101-01</t>
  </si>
  <si>
    <t>pompy</t>
  </si>
  <si>
    <t>KNNR N004-05-10-01-24</t>
  </si>
  <si>
    <t>Naczynie wzbiorcze V=25L do C.O.</t>
  </si>
  <si>
    <t>Naczynie wzbiorcze V=25L do CWU</t>
  </si>
  <si>
    <t>KNR 2-15 0407-02</t>
  </si>
  <si>
    <t>Filtr siatkowy d-25mm</t>
  </si>
  <si>
    <t>KNR 215-01-12-03-00</t>
  </si>
  <si>
    <t>Zawór przelotowy żeliwny OC fi 25</t>
  </si>
  <si>
    <t>KNNR N004-05-24-01-00</t>
  </si>
  <si>
    <t>Zawór bezpieczeństwa ciężarkowy fi 15</t>
  </si>
  <si>
    <t>KNR 2-15 0415-05</t>
  </si>
  <si>
    <t>Zawór zwrotny dn 25</t>
  </si>
  <si>
    <t>Odpowietrznik automatyczny</t>
  </si>
  <si>
    <t>Ogranicznik minimalnego poziomu wody</t>
  </si>
  <si>
    <t>KNNR N004-04-02-03-00</t>
  </si>
  <si>
    <t>Rurociąg z rur stalowych CZ gwintowany na ścianie fi 25</t>
  </si>
  <si>
    <t>KNR 13-16 0107-07</t>
  </si>
  <si>
    <t>Czyszczenie rurociągów i armatur o srednicy do 57mm szczotkami ręcznie do II-go stopnia czystosci przy stanie wyjsciopwym pow B</t>
  </si>
  <si>
    <t>KNR 13-16 0207-07</t>
  </si>
  <si>
    <t>Malowanie pedzlem rurociągów i armatur śr 57-16-mm II-warstwy i następnych, farbami grupy II</t>
  </si>
  <si>
    <t>KNR 2-16 0306-01</t>
  </si>
  <si>
    <t>Izolacje rurociągów o srednicy zewnetrznej 50mm. Jednowarstwowa otulinami z wełny minweralnej grubosci 30mm</t>
  </si>
  <si>
    <t>KNR 5-10 0114-01</t>
  </si>
  <si>
    <t>Analog- układanie kabli trzy żyłowych YDY 450/750V 3*2,5mm2</t>
  </si>
  <si>
    <t>KNR 2-20 0404-01</t>
  </si>
  <si>
    <t>Uruchomienie kotła gazowego</t>
  </si>
  <si>
    <t>DZIAŁ  3.4.2</t>
  </si>
  <si>
    <t>instalacja spalinowa i powietrzna</t>
  </si>
  <si>
    <t>000-00-00-00-00</t>
  </si>
  <si>
    <t>Komin spalinowy do kotła 24KW- 110/80</t>
  </si>
  <si>
    <t>Komin wentylaqcyjny do kotła 24KW</t>
  </si>
  <si>
    <t>KNR 217-01-38-01-00</t>
  </si>
  <si>
    <t>Kratka wentylacyjna stalowa OC 25x25cm</t>
  </si>
  <si>
    <t>DZIAŁ  3.5</t>
  </si>
  <si>
    <t>wentylacja</t>
  </si>
  <si>
    <t>DZIAŁ  3.5.1</t>
  </si>
  <si>
    <t>wentylacja garażu</t>
  </si>
  <si>
    <t>KNR 217-01-23-02-00</t>
  </si>
  <si>
    <t>Przewód wentylacyjny stalowy OC kołowy, do 55% udziału kształtek i fi 160 L=2,0m</t>
  </si>
  <si>
    <t>Przewód wentylacyjny stalowy OC kołowy, do 55% udziału kształtek i fi 200 L=1,0m</t>
  </si>
  <si>
    <t>KNR 217-02-04-02-00</t>
  </si>
  <si>
    <t>Wentylator dachowy fi 160mm Q=555m3/h</t>
  </si>
  <si>
    <t>Wentylator wyciągowy odsysacza spalin z bębnem Q=3900m3/h</t>
  </si>
  <si>
    <t>KNR 217-01-55-03-00</t>
  </si>
  <si>
    <t>Tłumik akustyczny rurowy prosty fi 250</t>
  </si>
  <si>
    <t>KNR 216-03-20-01-00</t>
  </si>
  <si>
    <t>Izolacja 1x matami z waty szklanej grub do 50</t>
  </si>
  <si>
    <t>KNR 217-01-31-02-03</t>
  </si>
  <si>
    <t>Przepustnica jednopłaszczyznowa stalowa kołowa typ B fi 150</t>
  </si>
  <si>
    <t>KNR 217-01-40-01-00</t>
  </si>
  <si>
    <t>Anemostat stalowy kołowy wywiewny</t>
  </si>
  <si>
    <t>DZIAŁ  3.5.2</t>
  </si>
  <si>
    <t>wentylacja wywiewna pom. szatni i wc</t>
  </si>
  <si>
    <t>KNR 217-02-04-01-00</t>
  </si>
  <si>
    <t>Wentylator łazienkowy o wydajniości Q=260m3/h</t>
  </si>
  <si>
    <t>DZIAŁ  3.6</t>
  </si>
  <si>
    <t>instalacja gazowa</t>
  </si>
  <si>
    <t>DZIAŁ  3.6.1</t>
  </si>
  <si>
    <t>instalacja gazowa wewnętrzna</t>
  </si>
  <si>
    <t>KNR 4-01 0333-09</t>
  </si>
  <si>
    <t>Przebicie otworów w ścianach z cegieł o grub. 1 ceg. na zaprawie cementowo-wapiennej</t>
  </si>
  <si>
    <t>KNR 4-01 0323-03</t>
  </si>
  <si>
    <t>Zamurowanie przebić w ścianach z cegieł o grub. 1 ceg.</t>
  </si>
  <si>
    <t>KSNR S004-03-02-02-00</t>
  </si>
  <si>
    <t>Rurociąg stal gwint CZ na ścianie bud niemieszk fi 20</t>
  </si>
  <si>
    <t>KSNR S004-03-02-03-00</t>
  </si>
  <si>
    <t>Rurociąg stal gwint CZ na ścianie bud niemieszk fi 25</t>
  </si>
  <si>
    <t>KSNR S004-03-07-02-11</t>
  </si>
  <si>
    <t>Zawór kulowy do gazu fi 25</t>
  </si>
  <si>
    <t>KSNR S004-03-07-02-10</t>
  </si>
  <si>
    <t>Zawór kulowy do gazu fi 20</t>
  </si>
  <si>
    <t>DZIAŁ  3.6.2</t>
  </si>
  <si>
    <t>instalacja gazowa zewnetrzna PE dz. 40mm L=9,0m</t>
  </si>
  <si>
    <t>KNR 2-01 0120-03</t>
  </si>
  <si>
    <t>Roboty pomiarowe przy liniowych robotach ziemnych</t>
  </si>
  <si>
    <t>km</t>
  </si>
  <si>
    <t>KNR 201-02-06-04-00</t>
  </si>
  <si>
    <t>Roboty ziemne koparkami podsiębiernymi 0,60 m3 w gruncie kat 3 z transportem wywrotkami 5 Mg na odl 1,0 km</t>
  </si>
  <si>
    <t>KNR 201-02-14-03-00</t>
  </si>
  <si>
    <t>Dodatek za każde 0,5 km transportu wywrotkami 5 Mg po drogach utwardzonych gruntu kat 1-2 -dalsze 4km</t>
  </si>
  <si>
    <t>Ręczne wykopy ciągłe lub jamiste ze skarpami o szer.dna do 1.5 m i głębok.do 1.5m ze złożeniem urobku na odkład (kat.gr.III)20% całego wykopu</t>
  </si>
  <si>
    <t>KNR 2-18 0501-03</t>
  </si>
  <si>
    <t>podłoża z materiałów sypkich o grub.20 cm</t>
  </si>
  <si>
    <t>KNR 219-00-09-04-00</t>
  </si>
  <si>
    <t>Montaż rurociągu gazowego z rur HD-PE SDR-17,6 fi 40</t>
  </si>
  <si>
    <t>KNR 219-00-11-04-02</t>
  </si>
  <si>
    <t>Montaż kolana 90° elektrooporowego PE fi 40</t>
  </si>
  <si>
    <t>KNR 219-00-13-04-00</t>
  </si>
  <si>
    <t>Przyłącze domowe z rur PE fi 40 w rurze ochronnej fi 80</t>
  </si>
  <si>
    <t>KNR 2-01 0501-01</t>
  </si>
  <si>
    <t>Analog- obsypka rurociągu piaskiem do 10cm ponad wierzch rury</t>
  </si>
  <si>
    <t>000-00-00-06-02+</t>
  </si>
  <si>
    <t>Zakup piasku</t>
  </si>
  <si>
    <t>KNNR 1 0214-04</t>
  </si>
  <si>
    <t>Zasypanie wykopów spycharkami z zagęszcz.mechanicznym ubijakami (gr.warstwy w stanie luźnym 35 cm) - kat.gr. I-II</t>
  </si>
  <si>
    <t>KNNR N001-05-04-01-00</t>
  </si>
  <si>
    <t>Ręczne rozplantowanie 1 m3/m ziemi wydobytej z wykopów kat 1-2</t>
  </si>
  <si>
    <t>DZIAŁ  3.7</t>
  </si>
  <si>
    <t>instalacja kanalizacji sanitarnej PVC DZ. 160mm L=7,00m h=1,5m</t>
  </si>
  <si>
    <t>KNNR N004-13-08-02-00</t>
  </si>
  <si>
    <t>Kanał z rur kanalizacyjnych PVC fi 160 łączony na wcisk w wykopie skarpowym</t>
  </si>
  <si>
    <t>KNNR N001-05-02-01-00</t>
  </si>
  <si>
    <t>Mechaniczne plantowanie powierzchni gruntu rodzimego kat 1-3 równiarką</t>
  </si>
  <si>
    <t>DZIAŁ  3.8</t>
  </si>
  <si>
    <t>przyłącze kanalizacji sanitarnej PVC DZ. 160mm L=12,00m h=1,7m</t>
  </si>
  <si>
    <t>DZIAŁ  3.8.1</t>
  </si>
  <si>
    <t>roboty drogowe P=10,0mx2,0m=20m2</t>
  </si>
  <si>
    <t>N006-08-06-01-00</t>
  </si>
  <si>
    <t>Rozebranie krawężnika betonowego 15x30 cm na podsypce piaskowej</t>
  </si>
  <si>
    <t>N006-08-01-01-00</t>
  </si>
  <si>
    <t>Ręczne rozebranie podbudowy z kruszywa grub 15 cm</t>
  </si>
  <si>
    <t>N006-08-01-02-00</t>
  </si>
  <si>
    <t>Mechan rozebranie podbudowy z kruszywa grub 15 cm</t>
  </si>
  <si>
    <t>N006-08-02-04-00</t>
  </si>
  <si>
    <t>Mechaniczne rozebranie nawierzchni bitumicznej grub 4 cm</t>
  </si>
  <si>
    <t>N006-04-03-01-00</t>
  </si>
  <si>
    <t>Krawężnik betonowy wystający 15x30 cm ława z pospółki na podsypce piaskowej</t>
  </si>
  <si>
    <t>N006-01-04-01-00</t>
  </si>
  <si>
    <t>Wykonanie i zagęszczenie warstwy odsączającej na poszerzeniu grub 10 cm walcem wibracyjnym</t>
  </si>
  <si>
    <t>N006-03-08-01-00</t>
  </si>
  <si>
    <t>Nawierzchnia asfaltowa warstwa wiążaca standard 1 grub 4 cm samochód 5 Mg</t>
  </si>
  <si>
    <t>N006-03-08-04-00</t>
  </si>
  <si>
    <t>Nawierzchnia smołowa warstwa wiążaca standard 1 grub 4 cm samochód 5 Mg</t>
  </si>
  <si>
    <t>DZIAŁ  3.8.2</t>
  </si>
  <si>
    <t>roboty instalacyjne</t>
  </si>
  <si>
    <t>KNNR N004-14-17-01-01</t>
  </si>
  <si>
    <t>Studzienka kanalizacyjna fi 425 L=1,50 m ze stożkiem i pokrywą żeliwną</t>
  </si>
  <si>
    <t>DZIAŁ  3.9</t>
  </si>
  <si>
    <t>przyłącze wodociągowe PE DZ. 40mm SDR 11,0 L=13,0m</t>
  </si>
  <si>
    <t>DZIAŁ  3.9.1</t>
  </si>
  <si>
    <t>przyłącze wodociągowe PE DZ. 40mm SDR 11,0 L=13,0m (pozycje)</t>
  </si>
  <si>
    <t>KNNR N004-10-09-01-00</t>
  </si>
  <si>
    <t>Rury ciśnieniowe z PE w wykopie skarpowym fi 40</t>
  </si>
  <si>
    <t>KNNR N004-01-23-02-02</t>
  </si>
  <si>
    <t>Dodatek za podejście do wodomierza domowego w rurociągach PE fi 40 zawór żeliwny</t>
  </si>
  <si>
    <t>KNNR N004-10-12-01-00</t>
  </si>
  <si>
    <t>Montaż tuleji kołnierzowej z PE zgrzewanej czołowo w wykopie skarpowym fi 40</t>
  </si>
  <si>
    <t>KNNR N004-10-14-02-02</t>
  </si>
  <si>
    <t>Montaż nawiertki NWZ 100/40mm ciśnieniowego w wykopie skarpowym</t>
  </si>
  <si>
    <t>Ręczne rozplantowanie 1 m3/m ziemi wydobytej z wykopów kat 1-2 P=35*1,2m</t>
  </si>
  <si>
    <t>DZIAŁ  3.9.2</t>
  </si>
  <si>
    <t>roboty drogowe  P=3,0mx2,0m=6,0m2</t>
  </si>
  <si>
    <t>DZIAŁ  3.9.3</t>
  </si>
  <si>
    <t>DZIAŁ  4</t>
  </si>
  <si>
    <t>INSTALACJE ELEKTRYCZNE</t>
  </si>
  <si>
    <t>DZIAŁ  4.1</t>
  </si>
  <si>
    <t>Wewnętrzne linie zasilajace</t>
  </si>
  <si>
    <t>KNNR 5 0405-02</t>
  </si>
  <si>
    <t>Skrzynki i rozdzielnie skrzynkowe wraz z konstrukcją, mocowanie przez zabetonowanie, RG</t>
  </si>
  <si>
    <t>KNNR 5 0715-01</t>
  </si>
  <si>
    <t>Układanie kabli w budynkach, budowlach lub na estakadach z mocowaniem, kabel NYY-J 5x10mm2</t>
  </si>
  <si>
    <t>KNNR 5 0726-09</t>
  </si>
  <si>
    <t>Obróbka na sucho kabli na napięcie do 1kV o izolacji i powłoce z tworzyw sztucznych, kabel 5-żyłowy, do 16 mm2</t>
  </si>
  <si>
    <t>DZIAŁ  4.2</t>
  </si>
  <si>
    <t>Przewody</t>
  </si>
  <si>
    <t>KNNR 5 0205-01</t>
  </si>
  <si>
    <t>Przewody kabelkowe układane p.t. w gotowych bruzdach, na podłożu innym niż betonowe, YDY 3x1,5 mm2</t>
  </si>
  <si>
    <t>Przewody kabelkowe układane p.t. w gotowych bruzdach, na podłożu innym niż betonowe, YDY 3x2,5 mm2</t>
  </si>
  <si>
    <t>KNNR 5 0205-02</t>
  </si>
  <si>
    <t>Przewody kabelkowe układane p.t. w gotowych bruzdach, na podłożu innym niż betonowe, YDY 5x2,5 mm2</t>
  </si>
  <si>
    <t>DZIAŁ  4.3</t>
  </si>
  <si>
    <t>Instalacja oświetlenia</t>
  </si>
  <si>
    <t>KNNR 5 0503-0103</t>
  </si>
  <si>
    <t>Oprawy oświetleniowe nr 1</t>
  </si>
  <si>
    <t>Oprawy oświetleniowe nr 2</t>
  </si>
  <si>
    <t>Oprawy oświetleniowe nr 3</t>
  </si>
  <si>
    <t>KNNR 5 0510-01</t>
  </si>
  <si>
    <t>Oprawa awaryjna nr 4</t>
  </si>
  <si>
    <t>Oprawa awaryjna nr 5</t>
  </si>
  <si>
    <t>Oprawa awaryjna nr 6</t>
  </si>
  <si>
    <t>Oprawa awaryjna nr 7</t>
  </si>
  <si>
    <t>Oprawa ewakuacyjna nr 8</t>
  </si>
  <si>
    <t>KNNR 5 0301-11</t>
  </si>
  <si>
    <t>Przygotowanie podłoża pod osprzęt instalacyjny, ślepe otwory pod mocowanie na zaprawie cementowej lub gipsowej, w cegle</t>
  </si>
  <si>
    <t>KNNR 5 0302-01</t>
  </si>
  <si>
    <t>Puszki instalacyjne podtynkowe, Fi 60, pojedyńcze</t>
  </si>
  <si>
    <t>KNNR 5 0302-04</t>
  </si>
  <si>
    <t>Puszki instalacyjne podtynkowe, Fi 80, 2-otworowe</t>
  </si>
  <si>
    <t>KNNR 5 0306-0201</t>
  </si>
  <si>
    <t>Łącznik pt 10A, 250V 1-biegunowy</t>
  </si>
  <si>
    <t>KNNR 5 0306-03</t>
  </si>
  <si>
    <t>Łącznik pt w puszce instalacyjnej - świecznikowy</t>
  </si>
  <si>
    <t>KNNR 5 0306-0401</t>
  </si>
  <si>
    <t>Łącznik pt 10A, 250V schodowy</t>
  </si>
  <si>
    <t>KNNR 5 0306-0402</t>
  </si>
  <si>
    <t>Łącznik pt 250V/6A, krzyżowy</t>
  </si>
  <si>
    <t>DZIAŁ  4.4</t>
  </si>
  <si>
    <t>Instalacja gniazd</t>
  </si>
  <si>
    <t>KNNR 5 0308-01</t>
  </si>
  <si>
    <t>Gniazda instalacyjne wtyczkowe ze stykiem ochronnym, pt, 2-biegunowe 10A 2,5 mm2 końcowe</t>
  </si>
  <si>
    <t>KNNR 5 1205-01</t>
  </si>
  <si>
    <t>Podłączenie silników w obudowie normalnej, przewód lub kabel Cu, 3-żyłowy, do 6 mm2</t>
  </si>
  <si>
    <t>KNNR 5 0301-02</t>
  </si>
  <si>
    <t>Przygotowanie podłoża pod osprzęt instalacyjny, kołki plastikowe osadzane w cegle</t>
  </si>
  <si>
    <t>KNNR 5 0308-05</t>
  </si>
  <si>
    <t>Gniazda instalacyjne wtyczkowe ze stykiem ochronnym, nt, 2-biegunowe 16A 2,5 mm2 bryzgoszczelne</t>
  </si>
  <si>
    <t>DZIAŁ  4.5</t>
  </si>
  <si>
    <t>Instalacja wyrównawcza i piorunochronna</t>
  </si>
  <si>
    <t>KNNR 5 0602-04</t>
  </si>
  <si>
    <t>Przewody uziemiające i wyrównawcze w budynkach, przewód ułożony luzem LgY 1x16mm2</t>
  </si>
  <si>
    <t>Przewody uziemiające i wyrównawcze w budynkach, przewód ułożony luzem LgY 1x4mm2</t>
  </si>
  <si>
    <t>KNNR 5 0613-02</t>
  </si>
  <si>
    <t>Montaż uchwytu uziemiającego, skręcanego, na rurze Fi do 100 mm</t>
  </si>
  <si>
    <t>KNNR 5 0406-01</t>
  </si>
  <si>
    <t>Główna szyna uziemiająca</t>
  </si>
  <si>
    <t>KNNR 5 0601-0102</t>
  </si>
  <si>
    <t>Przewody instalacji odgromowej, przewody nienaprężane poziome mocowane na wspornikach obsadzanych, z pręta FeZn8mm</t>
  </si>
  <si>
    <t>KNNR 5 0601-0402</t>
  </si>
  <si>
    <t>Przewody instalacji odgromowej, przewody nienaprężane pionowe mocowane na wspornikach wstrzeliwanych, z pręta FeZn8mm</t>
  </si>
  <si>
    <t>KNR 5-08 0107-02</t>
  </si>
  <si>
    <t>Rury winidurowe układane p/t w podłożu różnym od betonu w gotowych bruzdach, bez zaprawiania bruzd, rura Fi 22 mm</t>
  </si>
  <si>
    <t>KNNR 5 0602-02</t>
  </si>
  <si>
    <t>Przewody uziemiające i wyrównawcze w budynkach, przewód mocowany na wspornikach ściennych, na podłożu innym niż drewno, bednarka FeZn 30x4mm</t>
  </si>
  <si>
    <t>KNNR 5 0605-05</t>
  </si>
  <si>
    <t>Uziomy powierzchniowe poziome, głębokość wykopu do 0,8 m, grunt kategorii III - bednarka FeZn 30,x4mm</t>
  </si>
  <si>
    <t>KNNR 5 0606-0401</t>
  </si>
  <si>
    <t>Uziomy ze stali profilowanej miedziowane (metoda wykonania udarowa), grunt kategorii III, uziom 3 m</t>
  </si>
  <si>
    <t>KNNR 5 0611-07</t>
  </si>
  <si>
    <t>Łączenie przewodów instalacji odgromowej lub przewodów wyrównawczych, na ścianie lub konstrukcji zbrojenia, pręt do Fi 10 mm</t>
  </si>
  <si>
    <t>KNNR 5 0612-06</t>
  </si>
  <si>
    <t>Złącza rynnowe, naprężające i kontrolne w instalacji odgromowej lub przewodach wyrównawczych, złącze kontrolne, połączenie pręt-płaskownik</t>
  </si>
  <si>
    <t>KNNR 5 0303-1002</t>
  </si>
  <si>
    <t>Puszki z tworzywa sztucznego, 4x16,0 mm2, puszka 140x140</t>
  </si>
  <si>
    <t>DZIAŁ  4.6</t>
  </si>
  <si>
    <t>Pomiary</t>
  </si>
  <si>
    <t>KNNR 5 1301-01</t>
  </si>
  <si>
    <t>Sprawdzenie i pomiar obwodu elektrycznego nn, obwód 1-fazowy</t>
  </si>
  <si>
    <t>KNNR 5 1301-02</t>
  </si>
  <si>
    <t>Sprawdzenie i pomiar obwodu elektrycznego nn, obwód 3-fazowy</t>
  </si>
  <si>
    <t>KNNR 5 1304-01</t>
  </si>
  <si>
    <t>Badania i pomiary instalacji uziemiającej, piorunochronnej i skuteczności zerowania, uziemienie ochronne lub robocze, pomiar pierwszy</t>
  </si>
  <si>
    <t>KNNR 5 1304-03</t>
  </si>
  <si>
    <t>Badania i pomiary instalacji uziemiającej, piorunochronnej i skuteczności zerowania, instalacja odgromowa, pomiar pierwszy</t>
  </si>
  <si>
    <t>KNNR 5 1304-04</t>
  </si>
  <si>
    <t>Badania i pomiary instalacji uziemiającej, piorunochronnej i skuteczności zerowania, instalacja odgromowa, pomiar każdy następny</t>
  </si>
  <si>
    <t>KNNR 5 1304-05</t>
  </si>
  <si>
    <t>Badania i pomiary instalacji uziemiającej, piorunochronnej i skuteczności zerowania, skuteczność zerowania, pomiar pierwszy</t>
  </si>
  <si>
    <t>KNNR 5 1304-06</t>
  </si>
  <si>
    <t>Badania i pomiary instalacji uziemiającej, piorunochronnej i skuteczności zerowania, skuteczność zerowania, pomiar każdy następny</t>
  </si>
  <si>
    <t>KNNR 5 1305-01</t>
  </si>
  <si>
    <t>Sprawdzenie samoczynnego wyłączania zasilania, działanie wyłącznika różnicowoprądowego, próba pierwsza</t>
  </si>
  <si>
    <t>KNNR 5 1305-02</t>
  </si>
  <si>
    <t>Sprawdzenie samoczynnego wyłączania zasilania, działanie wyłącznika różnicowoprądowego, próba każda następna</t>
  </si>
  <si>
    <t>KOSZTORYS OFERTOWY</t>
  </si>
  <si>
    <t>kalkulacja własna</t>
  </si>
  <si>
    <t>TABELA ELEMENTÓW SCALONYCH</t>
  </si>
  <si>
    <t>Dział</t>
  </si>
  <si>
    <t>Wartość netto</t>
  </si>
  <si>
    <t>VAT 23%</t>
  </si>
  <si>
    <t>Wartość brutto</t>
  </si>
  <si>
    <t>1.</t>
  </si>
  <si>
    <t>1.1.</t>
  </si>
  <si>
    <t xml:space="preserve">  roboty rozbiórkowe</t>
  </si>
  <si>
    <t>1.2.</t>
  </si>
  <si>
    <t xml:space="preserve">  roboty budowlane stan zero</t>
  </si>
  <si>
    <t>1.3.</t>
  </si>
  <si>
    <t xml:space="preserve">  konstrukcja ścian przyziemia</t>
  </si>
  <si>
    <t>1.4.</t>
  </si>
  <si>
    <t xml:space="preserve">  konstrukcja dachu</t>
  </si>
  <si>
    <t>1.5.</t>
  </si>
  <si>
    <t xml:space="preserve">  dach pokrycie</t>
  </si>
  <si>
    <t>1.6.</t>
  </si>
  <si>
    <t xml:space="preserve">  ścianki działowe</t>
  </si>
  <si>
    <t>1.7.</t>
  </si>
  <si>
    <t xml:space="preserve">  stolarka okienna i drzwiowa zewnetrzna</t>
  </si>
  <si>
    <t>1.8.</t>
  </si>
  <si>
    <t xml:space="preserve">  tynki wewnętrzne</t>
  </si>
  <si>
    <t>1.9.</t>
  </si>
  <si>
    <t xml:space="preserve">  sufity i ocieplenie stropu</t>
  </si>
  <si>
    <t>1.10.</t>
  </si>
  <si>
    <t xml:space="preserve">  posadzki</t>
  </si>
  <si>
    <t>1.11.</t>
  </si>
  <si>
    <t xml:space="preserve">  roboty malarski i okladziny ścian</t>
  </si>
  <si>
    <t>1.12.</t>
  </si>
  <si>
    <t xml:space="preserve">  stolarka drzwiowa i ścianki wc</t>
  </si>
  <si>
    <t>1.13.</t>
  </si>
  <si>
    <t xml:space="preserve">  elewacja</t>
  </si>
  <si>
    <t>2.</t>
  </si>
  <si>
    <t>3.</t>
  </si>
  <si>
    <t>3.1.</t>
  </si>
  <si>
    <t xml:space="preserve">  instalacje wodociągowe</t>
  </si>
  <si>
    <t>3.2.</t>
  </si>
  <si>
    <t xml:space="preserve">  kanalizacja sanitarna</t>
  </si>
  <si>
    <t>3.3.</t>
  </si>
  <si>
    <t xml:space="preserve">  instalacja c.o.</t>
  </si>
  <si>
    <t>3.4.</t>
  </si>
  <si>
    <t xml:space="preserve">  kotłownia</t>
  </si>
  <si>
    <t>3.4.1.</t>
  </si>
  <si>
    <t xml:space="preserve">    technologia kotłowni</t>
  </si>
  <si>
    <t>3.4.2.</t>
  </si>
  <si>
    <t xml:space="preserve">    instalacja spalinowa i powietrzna</t>
  </si>
  <si>
    <t>3.5.</t>
  </si>
  <si>
    <t xml:space="preserve">  wentylacja</t>
  </si>
  <si>
    <t>3.5.1.</t>
  </si>
  <si>
    <t xml:space="preserve">    wentylacja garażu</t>
  </si>
  <si>
    <t>3.5.2.</t>
  </si>
  <si>
    <t xml:space="preserve">    wentylacja wywiewna pom. szatni i wc</t>
  </si>
  <si>
    <t>3.6.</t>
  </si>
  <si>
    <t xml:space="preserve">  instalacja gazowa</t>
  </si>
  <si>
    <t>3.6.1.</t>
  </si>
  <si>
    <t xml:space="preserve">    instalacja gazowa wewnętrzna</t>
  </si>
  <si>
    <t>3.6.2.</t>
  </si>
  <si>
    <t xml:space="preserve">    instalacja gazowa zewnetrzna PE dz. 40mm L=9,0m</t>
  </si>
  <si>
    <t>3.7.</t>
  </si>
  <si>
    <t xml:space="preserve">  instalacja kanalizacji sanitarnej PVC DZ. 160mm L=7,00m h=1,5m</t>
  </si>
  <si>
    <t>3.8.</t>
  </si>
  <si>
    <t xml:space="preserve">  przyłącze kanalizacji sanitarnej PVC DZ. 160mm L=12,00m h=1,7m</t>
  </si>
  <si>
    <t>3.8.1.</t>
  </si>
  <si>
    <t xml:space="preserve">    roboty drogowe P=10,0mx2,0m=20m2</t>
  </si>
  <si>
    <t>3.8.2.</t>
  </si>
  <si>
    <t xml:space="preserve">    roboty instalacyjne</t>
  </si>
  <si>
    <t>3.9.</t>
  </si>
  <si>
    <t xml:space="preserve">  przyłącze wodociągowe PE DZ. 40mm SDR 11,0 L=13,0m</t>
  </si>
  <si>
    <t>3.9.1.</t>
  </si>
  <si>
    <t xml:space="preserve">    przyłącze wodociągowe PE DZ. 40mm SDR 11,0 L=13,0m (pozycje)</t>
  </si>
  <si>
    <t>3.9.2.</t>
  </si>
  <si>
    <t xml:space="preserve">    roboty drogowe  P=3,0mx2,0m=6,0m2</t>
  </si>
  <si>
    <t>3.9.3.</t>
  </si>
  <si>
    <t>4.</t>
  </si>
  <si>
    <t>4.1.</t>
  </si>
  <si>
    <t xml:space="preserve">  Wewnętrzne linie zasilajace</t>
  </si>
  <si>
    <t>4.2.</t>
  </si>
  <si>
    <t xml:space="preserve">  Przewody</t>
  </si>
  <si>
    <t>4.3.</t>
  </si>
  <si>
    <t xml:space="preserve">  Instalacja oświetlenia</t>
  </si>
  <si>
    <t>4.4.</t>
  </si>
  <si>
    <t xml:space="preserve">  Instalacja gniazd</t>
  </si>
  <si>
    <t>4.5.</t>
  </si>
  <si>
    <t xml:space="preserve">  Instalacja wyrównawcza i piorunochronna</t>
  </si>
  <si>
    <t>4.6.</t>
  </si>
  <si>
    <t xml:space="preserve">  Pomiary</t>
  </si>
  <si>
    <t>R A Z E M :</t>
  </si>
  <si>
    <t>Podatek VAT 23%</t>
  </si>
  <si>
    <t>Wartość kosztorysu netto</t>
  </si>
  <si>
    <t>Wartość kosztorysu brutto</t>
  </si>
  <si>
    <t>Roboty budowlane -Przebudowa, nadbudowa i rozbudowa budynku Ochotniczej Straży Pożarnej  w Rakowni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</si>
</sst>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24" x14ac:knownFonts="1"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rgb="FF000000"/>
      <name val="Calibri"/>
      <family val="2"/>
    </font>
    <font>
      <i/>
      <sz val="12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i/>
      <sz val="9"/>
      <color rgb="FF000000"/>
      <name val="Calibri"/>
      <family val="2"/>
    </font>
    <font>
      <i/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000000" tint="0.249977111117893"/>
      <name val="Calibri"/>
      <family val="2"/>
    </font>
    <font>
      <sz val="12"/>
      <color rgb="FF000000" tint="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  <protection locked="0"/>
    </xf>
    <xf numFmtId="4" fontId="0" fillId="0" borderId="1" xfId="0" applyNumberFormat="1" applyFont="1" applyFill="1" applyBorder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vertical="top" wrapText="1"/>
    </xf>
    <xf numFmtId="164" fontId="0" fillId="0" borderId="1" xfId="0" applyNumberFormat="1" applyFont="1" applyFill="1" applyBorder="1" applyAlignment="1" applyProtection="1">
      <alignment horizontal="center" vertical="top"/>
    </xf>
    <xf numFmtId="0" fontId="0" fillId="0" borderId="1" xfId="0" applyNumberFormat="1" applyFont="1" applyFill="1" applyBorder="1" applyAlignment="1" applyProtection="1">
      <alignment vertical="top"/>
    </xf>
    <xf numFmtId="0" fontId="0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" fontId="0" fillId="0" borderId="1" xfId="0" applyNumberFormat="1" applyFont="1" applyFill="1" applyBorder="1" applyAlignment="1" applyProtection="1">
      <alignment vertical="top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NumberFormat="1" applyFont="1" applyFill="1" applyBorder="1" applyAlignment="1" applyProtection="1">
      <alignment horizontal="center" vertical="top"/>
      <protection locked="0"/>
    </xf>
    <xf numFmtId="4" fontId="7" fillId="0" borderId="1" xfId="0" applyNumberFormat="1" applyFont="1" applyFill="1" applyBorder="1" applyAlignment="1" applyProtection="1">
      <alignment horizontal="center" vertical="top"/>
      <protection locked="0"/>
    </xf>
    <xf numFmtId="4" fontId="0" fillId="0" borderId="0" xfId="0" applyNumberFormat="1" applyProtection="1">
      <protection locked="0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Font="1" applyAlignment="1" applyProtection="1"/>
    <xf numFmtId="0" fontId="8" fillId="3" borderId="1" xfId="0" applyNumberFormat="1" applyFont="1" applyFill="1" applyBorder="1" applyAlignment="1" applyProtection="1">
      <alignment vertical="top" wrapText="1"/>
    </xf>
    <xf numFmtId="0" fontId="9" fillId="3" borderId="1" xfId="0" applyFont="1" applyFill="1" applyBorder="1" applyProtection="1"/>
    <xf numFmtId="4" fontId="9" fillId="3" borderId="1" xfId="0" applyNumberFormat="1" applyFont="1" applyFill="1" applyBorder="1" applyProtection="1"/>
    <xf numFmtId="0" fontId="9" fillId="3" borderId="1" xfId="0" applyFont="1" applyFill="1" applyBorder="1" applyProtection="1">
      <protection locked="0"/>
    </xf>
    <xf numFmtId="4" fontId="8" fillId="3" borderId="1" xfId="0" applyNumberFormat="1" applyFont="1" applyFill="1" applyBorder="1" applyProtection="1">
      <protection locked="0"/>
    </xf>
    <xf numFmtId="0" fontId="8" fillId="4" borderId="1" xfId="0" applyNumberFormat="1" applyFont="1" applyFill="1" applyBorder="1" applyAlignment="1" applyProtection="1">
      <alignment vertical="top" wrapText="1"/>
    </xf>
    <xf numFmtId="0" fontId="9" fillId="4" borderId="1" xfId="0" applyFont="1" applyFill="1" applyBorder="1" applyProtection="1"/>
    <xf numFmtId="4" fontId="9" fillId="4" borderId="1" xfId="0" applyNumberFormat="1" applyFont="1" applyFill="1" applyBorder="1" applyProtection="1"/>
    <xf numFmtId="0" fontId="9" fillId="4" borderId="1" xfId="0" applyFont="1" applyFill="1" applyBorder="1" applyProtection="1">
      <protection locked="0"/>
    </xf>
    <xf numFmtId="4" fontId="8" fillId="4" borderId="1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vertical="top" wrapText="1"/>
    </xf>
    <xf numFmtId="0" fontId="3" fillId="3" borderId="1" xfId="0" applyFont="1" applyFill="1" applyBorder="1" applyProtection="1"/>
    <xf numFmtId="4" fontId="3" fillId="3" borderId="1" xfId="0" applyNumberFormat="1" applyFont="1" applyFill="1" applyBorder="1" applyProtection="1"/>
    <xf numFmtId="0" fontId="3" fillId="3" borderId="1" xfId="0" applyFont="1" applyFill="1" applyBorder="1" applyProtection="1">
      <protection locked="0"/>
    </xf>
    <xf numFmtId="4" fontId="8" fillId="3" borderId="1" xfId="0" applyNumberFormat="1" applyFont="1" applyFill="1" applyBorder="1" applyProtection="1"/>
    <xf numFmtId="0" fontId="0" fillId="3" borderId="1" xfId="0" applyFill="1" applyBorder="1" applyProtection="1"/>
    <xf numFmtId="4" fontId="0" fillId="3" borderId="1" xfId="0" applyNumberFormat="1" applyFill="1" applyBorder="1" applyProtection="1"/>
    <xf numFmtId="0" fontId="0" fillId="3" borderId="1" xfId="0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</xf>
    <xf numFmtId="0" fontId="0" fillId="2" borderId="1" xfId="0" applyFill="1" applyBorder="1" applyProtection="1"/>
    <xf numFmtId="4" fontId="0" fillId="2" borderId="1" xfId="0" applyNumberFormat="1" applyFill="1" applyBorder="1" applyProtection="1"/>
    <xf numFmtId="0" fontId="0" fillId="2" borderId="1" xfId="0" applyFill="1" applyBorder="1" applyProtection="1">
      <protection locked="0"/>
    </xf>
    <xf numFmtId="4" fontId="3" fillId="2" borderId="1" xfId="0" applyNumberFormat="1" applyFont="1" applyFill="1" applyBorder="1" applyProtection="1"/>
    <xf numFmtId="0" fontId="3" fillId="2" borderId="1" xfId="0" applyFont="1" applyFill="1" applyBorder="1" applyProtection="1"/>
    <xf numFmtId="0" fontId="3" fillId="2" borderId="1" xfId="0" applyFont="1" applyFill="1" applyBorder="1" applyProtection="1">
      <protection locked="0"/>
    </xf>
    <xf numFmtId="4" fontId="8" fillId="2" borderId="1" xfId="0" applyNumberFormat="1" applyFont="1" applyFill="1" applyBorder="1" applyProtection="1"/>
    <xf numFmtId="0" fontId="2" fillId="4" borderId="1" xfId="0" applyNumberFormat="1" applyFont="1" applyFill="1" applyBorder="1" applyAlignment="1" applyProtection="1">
      <alignment vertical="top" wrapText="1"/>
    </xf>
    <xf numFmtId="0" fontId="3" fillId="4" borderId="1" xfId="0" applyFont="1" applyFill="1" applyBorder="1" applyProtection="1"/>
    <xf numFmtId="4" fontId="3" fillId="4" borderId="1" xfId="0" applyNumberFormat="1" applyFont="1" applyFill="1" applyBorder="1" applyProtection="1"/>
    <xf numFmtId="0" fontId="3" fillId="4" borderId="1" xfId="0" applyFont="1" applyFill="1" applyBorder="1" applyProtection="1">
      <protection locked="0"/>
    </xf>
    <xf numFmtId="4" fontId="8" fillId="4" borderId="1" xfId="0" applyNumberFormat="1" applyFont="1" applyFill="1" applyBorder="1" applyProtection="1"/>
    <xf numFmtId="0" fontId="13" fillId="3" borderId="1" xfId="0" applyFont="1" applyFill="1" applyBorder="1" applyProtection="1"/>
    <xf numFmtId="4" fontId="13" fillId="3" borderId="1" xfId="0" applyNumberFormat="1" applyFont="1" applyFill="1" applyBorder="1" applyProtection="1"/>
    <xf numFmtId="0" fontId="13" fillId="3" borderId="1" xfId="0" applyFont="1" applyFill="1" applyBorder="1" applyProtection="1">
      <protection locked="0"/>
    </xf>
    <xf numFmtId="0" fontId="8" fillId="3" borderId="1" xfId="0" applyFont="1" applyFill="1" applyBorder="1" applyProtection="1"/>
    <xf numFmtId="0" fontId="7" fillId="2" borderId="1" xfId="0" applyNumberFormat="1" applyFont="1" applyFill="1" applyBorder="1" applyAlignment="1" applyProtection="1">
      <alignment vertical="top" wrapText="1"/>
    </xf>
    <xf numFmtId="0" fontId="13" fillId="2" borderId="1" xfId="0" applyFont="1" applyFill="1" applyBorder="1" applyProtection="1"/>
    <xf numFmtId="4" fontId="13" fillId="2" borderId="1" xfId="0" applyNumberFormat="1" applyFont="1" applyFill="1" applyBorder="1" applyProtection="1"/>
    <xf numFmtId="0" fontId="13" fillId="2" borderId="1" xfId="0" applyFont="1" applyFill="1" applyBorder="1" applyProtection="1">
      <protection locked="0"/>
    </xf>
    <xf numFmtId="4" fontId="7" fillId="2" borderId="1" xfId="0" applyNumberFormat="1" applyFont="1" applyFill="1" applyBorder="1" applyProtection="1"/>
    <xf numFmtId="0" fontId="7" fillId="2" borderId="1" xfId="0" applyFont="1" applyFill="1" applyBorder="1" applyProtection="1"/>
    <xf numFmtId="0" fontId="7" fillId="2" borderId="1" xfId="0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14" fillId="2" borderId="1" xfId="0" applyFont="1" applyFill="1" applyBorder="1" applyProtection="1"/>
    <xf numFmtId="4" fontId="14" fillId="2" borderId="1" xfId="0" applyNumberFormat="1" applyFont="1" applyFill="1" applyBorder="1" applyProtection="1"/>
    <xf numFmtId="0" fontId="14" fillId="2" borderId="1" xfId="0" applyFont="1" applyFill="1" applyBorder="1" applyProtection="1">
      <protection locked="0"/>
    </xf>
    <xf numFmtId="0" fontId="15" fillId="2" borderId="1" xfId="0" applyFont="1" applyFill="1" applyBorder="1" applyProtection="1"/>
    <xf numFmtId="4" fontId="15" fillId="2" borderId="1" xfId="0" applyNumberFormat="1" applyFont="1" applyFill="1" applyBorder="1" applyProtection="1"/>
    <xf numFmtId="0" fontId="15" fillId="2" borderId="1" xfId="0" applyFont="1" applyFill="1" applyBorder="1" applyProtection="1">
      <protection locked="0"/>
    </xf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Protection="1"/>
    <xf numFmtId="0" fontId="18" fillId="0" borderId="1" xfId="0" applyFont="1" applyBorder="1" applyAlignment="1" applyProtection="1">
      <protection locked="0"/>
    </xf>
    <xf numFmtId="4" fontId="18" fillId="0" borderId="1" xfId="0" applyNumberFormat="1" applyFont="1" applyFill="1" applyBorder="1" applyAlignment="1" applyProtection="1">
      <alignment vertical="top"/>
    </xf>
    <xf numFmtId="0" fontId="0" fillId="0" borderId="0" xfId="0" applyFont="1" applyProtection="1">
      <protection locked="0"/>
    </xf>
    <xf numFmtId="4" fontId="8" fillId="0" borderId="1" xfId="0" applyNumberFormat="1" applyFont="1" applyFill="1" applyBorder="1" applyAlignment="1" applyProtection="1">
      <alignment vertical="top"/>
    </xf>
    <xf numFmtId="0" fontId="14" fillId="0" borderId="1" xfId="0" applyFont="1" applyBorder="1" applyAlignment="1" applyProtection="1">
      <alignment horizontal="center"/>
    </xf>
    <xf numFmtId="0" fontId="14" fillId="0" borderId="1" xfId="0" applyFont="1" applyBorder="1" applyProtection="1"/>
    <xf numFmtId="0" fontId="14" fillId="0" borderId="0" xfId="0" applyFont="1" applyProtection="1">
      <protection locked="0"/>
    </xf>
    <xf numFmtId="0" fontId="14" fillId="0" borderId="1" xfId="0" applyFont="1" applyBorder="1" applyAlignment="1" applyProtection="1">
      <protection locked="0"/>
    </xf>
    <xf numFmtId="4" fontId="14" fillId="0" borderId="1" xfId="0" applyNumberFormat="1" applyFont="1" applyFill="1" applyBorder="1" applyAlignment="1" applyProtection="1">
      <alignment vertical="top"/>
    </xf>
    <xf numFmtId="0" fontId="16" fillId="0" borderId="1" xfId="0" applyFont="1" applyBorder="1" applyAlignment="1" applyProtection="1">
      <alignment horizontal="center"/>
    </xf>
    <xf numFmtId="0" fontId="16" fillId="0" borderId="1" xfId="0" applyFont="1" applyBorder="1" applyProtection="1"/>
    <xf numFmtId="0" fontId="19" fillId="0" borderId="1" xfId="0" applyFont="1" applyBorder="1" applyAlignment="1" applyProtection="1">
      <protection locked="0"/>
    </xf>
    <xf numFmtId="4" fontId="19" fillId="0" borderId="1" xfId="0" applyNumberFormat="1" applyFont="1" applyFill="1" applyBorder="1" applyAlignment="1" applyProtection="1">
      <alignment vertical="top"/>
    </xf>
    <xf numFmtId="0" fontId="16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/>
    </xf>
    <xf numFmtId="0" fontId="12" fillId="0" borderId="1" xfId="0" applyFont="1" applyBorder="1" applyProtection="1"/>
    <xf numFmtId="0" fontId="20" fillId="0" borderId="1" xfId="0" applyFont="1" applyBorder="1" applyAlignment="1" applyProtection="1">
      <protection locked="0"/>
    </xf>
    <xf numFmtId="4" fontId="20" fillId="0" borderId="1" xfId="0" applyNumberFormat="1" applyFont="1" applyFill="1" applyBorder="1" applyAlignment="1" applyProtection="1">
      <alignment vertical="top"/>
    </xf>
    <xf numFmtId="0" fontId="12" fillId="0" borderId="0" xfId="0" applyFont="1" applyProtection="1">
      <protection locked="0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" fontId="0" fillId="0" borderId="0" xfId="0" applyNumberFormat="1" applyProtection="1"/>
    <xf numFmtId="0" fontId="21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 applyProtection="1">
      <alignment vertical="top"/>
    </xf>
    <xf numFmtId="4" fontId="8" fillId="0" borderId="1" xfId="0" applyNumberFormat="1" applyFont="1" applyBorder="1" applyAlignment="1" applyProtection="1">
      <alignment vertical="top"/>
    </xf>
    <xf numFmtId="0" fontId="22" fillId="0" borderId="1" xfId="0" applyNumberFormat="1" applyFont="1" applyFill="1" applyBorder="1" applyAlignment="1" applyProtection="1">
      <alignment horizontal="center" vertical="top"/>
    </xf>
    <xf numFmtId="0" fontId="22" fillId="0" borderId="1" xfId="0" applyNumberFormat="1" applyFont="1" applyFill="1" applyBorder="1" applyAlignment="1" applyProtection="1">
      <alignment vertical="top" wrapText="1"/>
    </xf>
    <xf numFmtId="4" fontId="22" fillId="0" borderId="1" xfId="0" applyNumberFormat="1" applyFont="1" applyFill="1" applyBorder="1" applyAlignment="1" applyProtection="1">
      <alignment vertical="top"/>
    </xf>
    <xf numFmtId="0" fontId="9" fillId="0" borderId="1" xfId="0" applyFont="1" applyBorder="1" applyAlignment="1" applyProtection="1">
      <alignment vertical="top"/>
    </xf>
    <xf numFmtId="4" fontId="9" fillId="0" borderId="1" xfId="0" applyNumberFormat="1" applyFont="1" applyBorder="1" applyAlignment="1" applyProtection="1">
      <alignment vertical="top"/>
    </xf>
    <xf numFmtId="0" fontId="23" fillId="0" borderId="1" xfId="0" applyNumberFormat="1" applyFont="1" applyFill="1" applyBorder="1" applyAlignment="1" applyProtection="1">
      <alignment horizontal="center" vertical="top"/>
    </xf>
    <xf numFmtId="0" fontId="23" fillId="0" borderId="1" xfId="0" applyNumberFormat="1" applyFont="1" applyFill="1" applyBorder="1" applyAlignment="1" applyProtection="1">
      <alignment vertical="top" wrapText="1"/>
    </xf>
    <xf numFmtId="4" fontId="23" fillId="0" borderId="1" xfId="0" applyNumberFormat="1" applyFont="1" applyFill="1" applyBorder="1" applyAlignment="1" applyProtection="1">
      <alignment vertical="top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vertical="center"/>
    </xf>
    <xf numFmtId="4" fontId="10" fillId="0" borderId="1" xfId="0" applyNumberFormat="1" applyFont="1" applyFill="1" applyBorder="1" applyAlignment="1" applyProtection="1">
      <alignment vertical="center"/>
    </xf>
    <xf numFmtId="0" fontId="18" fillId="0" borderId="1" xfId="0" quotePrefix="1" applyFont="1" applyBorder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4" fontId="10" fillId="4" borderId="1" xfId="0" applyNumberFormat="1" applyFont="1" applyFill="1" applyBorder="1" applyAlignment="1" applyProtection="1">
      <alignment vertical="center"/>
    </xf>
    <xf numFmtId="4" fontId="6" fillId="0" borderId="0" xfId="0" applyNumberFormat="1" applyFont="1" applyFill="1" applyBorder="1" applyAlignment="1" applyProtection="1">
      <alignment horizontal="center" vertical="top"/>
      <protection locked="0"/>
    </xf>
    <xf numFmtId="4" fontId="5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left" vertical="center"/>
    </xf>
    <xf numFmtId="0" fontId="10" fillId="4" borderId="1" xfId="0" applyFont="1" applyFill="1" applyBorder="1" applyAlignment="1" applyProtection="1">
      <alignment horizontal="left" vertical="center"/>
    </xf>
    <xf numFmtId="0" fontId="4" fillId="3" borderId="1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NumberFormat="1" applyFont="1" applyFill="1" applyBorder="1" applyAlignment="1" applyProtection="1">
      <alignment vertical="top"/>
    </xf>
    <xf numFmtId="0" fontId="3" fillId="3" borderId="1" xfId="0" applyFont="1" applyFill="1" applyBorder="1" applyProtection="1"/>
    <xf numFmtId="0" fontId="8" fillId="4" borderId="1" xfId="0" applyNumberFormat="1" applyFont="1" applyFill="1" applyBorder="1" applyAlignment="1" applyProtection="1">
      <alignment vertical="top"/>
    </xf>
    <xf numFmtId="0" fontId="9" fillId="4" borderId="1" xfId="0" applyFont="1" applyFill="1" applyBorder="1" applyProtection="1"/>
    <xf numFmtId="0" fontId="8" fillId="3" borderId="1" xfId="0" applyNumberFormat="1" applyFont="1" applyFill="1" applyBorder="1" applyAlignment="1" applyProtection="1">
      <alignment vertical="top"/>
    </xf>
    <xf numFmtId="0" fontId="9" fillId="3" borderId="1" xfId="0" applyFont="1" applyFill="1" applyBorder="1" applyProtection="1"/>
    <xf numFmtId="0" fontId="20" fillId="0" borderId="2" xfId="0" applyNumberFormat="1" applyFont="1" applyFill="1" applyBorder="1" applyAlignment="1" applyProtection="1">
      <alignment horizontal="center" vertical="top"/>
    </xf>
    <xf numFmtId="0" fontId="20" fillId="0" borderId="3" xfId="0" applyNumberFormat="1" applyFont="1" applyFill="1" applyBorder="1" applyAlignment="1" applyProtection="1">
      <alignment horizontal="center" vertical="top"/>
    </xf>
    <xf numFmtId="0" fontId="18" fillId="0" borderId="2" xfId="0" applyNumberFormat="1" applyFont="1" applyFill="1" applyBorder="1" applyAlignment="1" applyProtection="1">
      <alignment horizontal="center" vertical="top"/>
    </xf>
    <xf numFmtId="0" fontId="18" fillId="0" borderId="3" xfId="0" applyNumberFormat="1" applyFont="1" applyFill="1" applyBorder="1" applyAlignment="1" applyProtection="1">
      <alignment horizontal="center" vertical="top"/>
    </xf>
    <xf numFmtId="0" fontId="2" fillId="4" borderId="1" xfId="0" applyNumberFormat="1" applyFont="1" applyFill="1" applyBorder="1" applyAlignment="1" applyProtection="1">
      <alignment vertical="top"/>
    </xf>
    <xf numFmtId="0" fontId="3" fillId="4" borderId="1" xfId="0" applyFont="1" applyFill="1" applyBorder="1" applyProtection="1"/>
    <xf numFmtId="0" fontId="7" fillId="2" borderId="1" xfId="0" applyNumberFormat="1" applyFont="1" applyFill="1" applyBorder="1" applyAlignment="1" applyProtection="1">
      <alignment vertical="top"/>
    </xf>
    <xf numFmtId="0" fontId="13" fillId="2" borderId="1" xfId="0" applyFont="1" applyFill="1" applyBorder="1" applyProtection="1"/>
    <xf numFmtId="0" fontId="2" fillId="2" borderId="1" xfId="0" applyNumberFormat="1" applyFont="1" applyFill="1" applyBorder="1" applyAlignment="1" applyProtection="1">
      <alignment vertical="top"/>
    </xf>
    <xf numFmtId="0" fontId="3" fillId="2" borderId="1" xfId="0" applyFont="1" applyFill="1" applyBorder="1" applyProtection="1"/>
    <xf numFmtId="0" fontId="7" fillId="2" borderId="1" xfId="0" applyFont="1" applyFill="1" applyBorder="1" applyProtection="1"/>
    <xf numFmtId="0" fontId="8" fillId="3" borderId="1" xfId="0" applyFont="1" applyFill="1" applyBorder="1" applyProtection="1"/>
    <xf numFmtId="0" fontId="19" fillId="0" borderId="2" xfId="0" applyNumberFormat="1" applyFont="1" applyFill="1" applyBorder="1" applyAlignment="1" applyProtection="1">
      <alignment horizontal="center" vertical="top"/>
    </xf>
    <xf numFmtId="0" fontId="19" fillId="0" borderId="3" xfId="0" applyNumberFormat="1" applyFont="1" applyFill="1" applyBorder="1" applyAlignment="1" applyProtection="1">
      <alignment horizontal="center" vertical="top"/>
    </xf>
    <xf numFmtId="0" fontId="14" fillId="0" borderId="2" xfId="0" applyNumberFormat="1" applyFont="1" applyFill="1" applyBorder="1" applyAlignment="1" applyProtection="1">
      <alignment horizontal="center" vertical="top"/>
    </xf>
    <xf numFmtId="0" fontId="14" fillId="0" borderId="3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left" vertical="top"/>
    </xf>
    <xf numFmtId="0" fontId="0" fillId="0" borderId="0" xfId="0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6"/>
  <sheetViews>
    <sheetView tabSelected="1" workbookViewId="0">
      <selection activeCell="J13" sqref="J13"/>
    </sheetView>
  </sheetViews>
  <sheetFormatPr defaultRowHeight="12" x14ac:dyDescent="0.2"/>
  <cols>
    <col min="1" max="1" width="12.33203125" style="5" customWidth="1"/>
    <col min="2" max="2" width="25.1640625" style="1" customWidth="1"/>
    <col min="3" max="3" width="50" style="1"/>
    <col min="4" max="4" width="10.1640625" style="1" customWidth="1"/>
    <col min="5" max="5" width="12.1640625" style="16" customWidth="1"/>
    <col min="6" max="6" width="21" style="1" customWidth="1"/>
    <col min="7" max="7" width="22.1640625" style="16" customWidth="1"/>
    <col min="8" max="16384" width="9.33203125" style="1"/>
  </cols>
  <sheetData>
    <row r="1" spans="1:7" ht="21" x14ac:dyDescent="0.2">
      <c r="A1" s="120" t="s">
        <v>611</v>
      </c>
      <c r="B1" s="120"/>
      <c r="C1" s="120"/>
      <c r="D1" s="120"/>
      <c r="E1" s="120"/>
      <c r="F1" s="120"/>
      <c r="G1" s="120"/>
    </row>
    <row r="2" spans="1:7" ht="21" x14ac:dyDescent="0.2">
      <c r="A2" s="14"/>
      <c r="B2" s="14"/>
      <c r="C2" s="14"/>
      <c r="D2" s="14"/>
      <c r="E2" s="14"/>
      <c r="F2" s="14"/>
      <c r="G2" s="115"/>
    </row>
    <row r="3" spans="1:7" ht="21" x14ac:dyDescent="0.3">
      <c r="A3" s="17" t="s">
        <v>703</v>
      </c>
      <c r="B3" s="18"/>
      <c r="C3" s="18"/>
      <c r="D3" s="14"/>
      <c r="E3" s="14"/>
      <c r="F3" s="14"/>
      <c r="G3" s="115"/>
    </row>
    <row r="5" spans="1:7" ht="15.75" x14ac:dyDescent="0.2">
      <c r="A5" s="2" t="s">
        <v>0</v>
      </c>
      <c r="B5" s="2" t="s">
        <v>1</v>
      </c>
      <c r="C5" s="2" t="s">
        <v>2</v>
      </c>
      <c r="D5" s="2" t="s">
        <v>3</v>
      </c>
      <c r="E5" s="15" t="s">
        <v>4</v>
      </c>
      <c r="F5" s="2" t="s">
        <v>5</v>
      </c>
      <c r="G5" s="15" t="s">
        <v>6</v>
      </c>
    </row>
    <row r="6" spans="1:7" ht="18" customHeight="1" x14ac:dyDescent="0.25">
      <c r="A6" s="123" t="s">
        <v>7</v>
      </c>
      <c r="B6" s="124"/>
      <c r="C6" s="24" t="s">
        <v>8</v>
      </c>
      <c r="D6" s="25"/>
      <c r="E6" s="26"/>
      <c r="F6" s="27"/>
      <c r="G6" s="28">
        <f>G20+G42+G54+G59+G71+G75+G81+G86+G93+G102+G107+G112+G121</f>
        <v>0</v>
      </c>
    </row>
    <row r="7" spans="1:7" ht="19.5" customHeight="1" x14ac:dyDescent="0.25">
      <c r="A7" s="125" t="s">
        <v>9</v>
      </c>
      <c r="B7" s="126"/>
      <c r="C7" s="19" t="s">
        <v>10</v>
      </c>
      <c r="D7" s="20"/>
      <c r="E7" s="21"/>
      <c r="F7" s="22"/>
      <c r="G7" s="23">
        <f>G20</f>
        <v>0</v>
      </c>
    </row>
    <row r="8" spans="1:7" ht="24" x14ac:dyDescent="0.2">
      <c r="A8" s="7">
        <v>10</v>
      </c>
      <c r="B8" s="8" t="s">
        <v>11</v>
      </c>
      <c r="C8" s="9" t="s">
        <v>12</v>
      </c>
      <c r="D8" s="10" t="s">
        <v>13</v>
      </c>
      <c r="E8" s="11">
        <v>46.75</v>
      </c>
      <c r="F8" s="3"/>
      <c r="G8" s="11">
        <f>E8*F8</f>
        <v>0</v>
      </c>
    </row>
    <row r="9" spans="1:7" ht="24" x14ac:dyDescent="0.2">
      <c r="A9" s="7">
        <v>20</v>
      </c>
      <c r="B9" s="8" t="s">
        <v>14</v>
      </c>
      <c r="C9" s="9" t="s">
        <v>15</v>
      </c>
      <c r="D9" s="10" t="s">
        <v>13</v>
      </c>
      <c r="E9" s="11">
        <v>46.75</v>
      </c>
      <c r="F9" s="3"/>
      <c r="G9" s="11">
        <f t="shared" ref="G9:G19" si="0">E9*F9</f>
        <v>0</v>
      </c>
    </row>
    <row r="10" spans="1:7" ht="24" x14ac:dyDescent="0.2">
      <c r="A10" s="7">
        <v>30</v>
      </c>
      <c r="B10" s="8" t="s">
        <v>16</v>
      </c>
      <c r="C10" s="9" t="s">
        <v>17</v>
      </c>
      <c r="D10" s="10" t="s">
        <v>13</v>
      </c>
      <c r="E10" s="11">
        <v>46.75</v>
      </c>
      <c r="F10" s="3"/>
      <c r="G10" s="11">
        <f t="shared" si="0"/>
        <v>0</v>
      </c>
    </row>
    <row r="11" spans="1:7" ht="24" x14ac:dyDescent="0.2">
      <c r="A11" s="7">
        <v>40</v>
      </c>
      <c r="B11" s="8" t="s">
        <v>18</v>
      </c>
      <c r="C11" s="9" t="s">
        <v>19</v>
      </c>
      <c r="D11" s="10" t="s">
        <v>13</v>
      </c>
      <c r="E11" s="11">
        <v>46.75</v>
      </c>
      <c r="F11" s="3"/>
      <c r="G11" s="11">
        <f t="shared" si="0"/>
        <v>0</v>
      </c>
    </row>
    <row r="12" spans="1:7" ht="24" x14ac:dyDescent="0.2">
      <c r="A12" s="7">
        <v>50</v>
      </c>
      <c r="B12" s="8" t="s">
        <v>20</v>
      </c>
      <c r="C12" s="9" t="s">
        <v>21</v>
      </c>
      <c r="D12" s="10" t="s">
        <v>22</v>
      </c>
      <c r="E12" s="11">
        <v>1</v>
      </c>
      <c r="F12" s="3"/>
      <c r="G12" s="11">
        <f t="shared" si="0"/>
        <v>0</v>
      </c>
    </row>
    <row r="13" spans="1:7" ht="24" x14ac:dyDescent="0.2">
      <c r="A13" s="7">
        <v>60</v>
      </c>
      <c r="B13" s="8" t="s">
        <v>23</v>
      </c>
      <c r="C13" s="9" t="s">
        <v>24</v>
      </c>
      <c r="D13" s="10" t="s">
        <v>13</v>
      </c>
      <c r="E13" s="11">
        <v>5</v>
      </c>
      <c r="F13" s="3"/>
      <c r="G13" s="11">
        <f t="shared" si="0"/>
        <v>0</v>
      </c>
    </row>
    <row r="14" spans="1:7" ht="24" x14ac:dyDescent="0.2">
      <c r="A14" s="7">
        <v>70</v>
      </c>
      <c r="B14" s="8" t="s">
        <v>25</v>
      </c>
      <c r="C14" s="9" t="s">
        <v>26</v>
      </c>
      <c r="D14" s="10" t="s">
        <v>27</v>
      </c>
      <c r="E14" s="11">
        <v>17.28</v>
      </c>
      <c r="F14" s="3"/>
      <c r="G14" s="11">
        <f t="shared" si="0"/>
        <v>0</v>
      </c>
    </row>
    <row r="15" spans="1:7" ht="24" x14ac:dyDescent="0.2">
      <c r="A15" s="7">
        <v>80</v>
      </c>
      <c r="B15" s="8" t="s">
        <v>28</v>
      </c>
      <c r="C15" s="9" t="s">
        <v>29</v>
      </c>
      <c r="D15" s="10" t="s">
        <v>27</v>
      </c>
      <c r="E15" s="11">
        <v>5.0599999999999996</v>
      </c>
      <c r="F15" s="3"/>
      <c r="G15" s="11">
        <f t="shared" si="0"/>
        <v>0</v>
      </c>
    </row>
    <row r="16" spans="1:7" ht="24" x14ac:dyDescent="0.2">
      <c r="A16" s="7">
        <v>90</v>
      </c>
      <c r="B16" s="8" t="s">
        <v>30</v>
      </c>
      <c r="C16" s="9" t="s">
        <v>31</v>
      </c>
      <c r="D16" s="10" t="s">
        <v>27</v>
      </c>
      <c r="E16" s="11">
        <v>5.04</v>
      </c>
      <c r="F16" s="3"/>
      <c r="G16" s="11">
        <f t="shared" si="0"/>
        <v>0</v>
      </c>
    </row>
    <row r="17" spans="1:7" ht="36" x14ac:dyDescent="0.2">
      <c r="A17" s="7">
        <v>100</v>
      </c>
      <c r="B17" s="8" t="s">
        <v>32</v>
      </c>
      <c r="C17" s="9" t="s">
        <v>33</v>
      </c>
      <c r="D17" s="10" t="s">
        <v>27</v>
      </c>
      <c r="E17" s="11">
        <v>29.38</v>
      </c>
      <c r="F17" s="3"/>
      <c r="G17" s="11">
        <f t="shared" si="0"/>
        <v>0</v>
      </c>
    </row>
    <row r="18" spans="1:7" ht="36" x14ac:dyDescent="0.2">
      <c r="A18" s="7">
        <v>110</v>
      </c>
      <c r="B18" s="8" t="s">
        <v>34</v>
      </c>
      <c r="C18" s="9" t="s">
        <v>35</v>
      </c>
      <c r="D18" s="10" t="s">
        <v>27</v>
      </c>
      <c r="E18" s="11">
        <v>29.38</v>
      </c>
      <c r="F18" s="3"/>
      <c r="G18" s="11">
        <f t="shared" si="0"/>
        <v>0</v>
      </c>
    </row>
    <row r="19" spans="1:7" x14ac:dyDescent="0.2">
      <c r="A19" s="7">
        <v>120</v>
      </c>
      <c r="B19" s="8" t="s">
        <v>612</v>
      </c>
      <c r="C19" s="9" t="s">
        <v>37</v>
      </c>
      <c r="D19" s="10" t="s">
        <v>27</v>
      </c>
      <c r="E19" s="11">
        <v>29.38</v>
      </c>
      <c r="F19" s="3"/>
      <c r="G19" s="11">
        <f t="shared" si="0"/>
        <v>0</v>
      </c>
    </row>
    <row r="20" spans="1:7" s="88" customFormat="1" ht="15" x14ac:dyDescent="0.25">
      <c r="A20" s="84"/>
      <c r="B20" s="85"/>
      <c r="C20" s="85"/>
      <c r="D20" s="127" t="s">
        <v>38</v>
      </c>
      <c r="E20" s="128"/>
      <c r="F20" s="86"/>
      <c r="G20" s="87">
        <f>SUM(G8:G19)</f>
        <v>0</v>
      </c>
    </row>
    <row r="21" spans="1:7" ht="19.5" customHeight="1" x14ac:dyDescent="0.25">
      <c r="A21" s="121" t="s">
        <v>39</v>
      </c>
      <c r="B21" s="122"/>
      <c r="C21" s="29" t="s">
        <v>40</v>
      </c>
      <c r="D21" s="30"/>
      <c r="E21" s="31"/>
      <c r="F21" s="32"/>
      <c r="G21" s="33">
        <f>G42</f>
        <v>0</v>
      </c>
    </row>
    <row r="22" spans="1:7" ht="24" x14ac:dyDescent="0.2">
      <c r="A22" s="7">
        <v>130</v>
      </c>
      <c r="B22" s="8" t="s">
        <v>41</v>
      </c>
      <c r="C22" s="9" t="s">
        <v>42</v>
      </c>
      <c r="D22" s="10" t="s">
        <v>27</v>
      </c>
      <c r="E22" s="11">
        <v>144.51</v>
      </c>
      <c r="F22" s="3"/>
      <c r="G22" s="11">
        <f>E22*F22</f>
        <v>0</v>
      </c>
    </row>
    <row r="23" spans="1:7" ht="24" x14ac:dyDescent="0.2">
      <c r="A23" s="7">
        <v>140</v>
      </c>
      <c r="B23" s="8" t="s">
        <v>43</v>
      </c>
      <c r="C23" s="9" t="s">
        <v>44</v>
      </c>
      <c r="D23" s="10" t="s">
        <v>13</v>
      </c>
      <c r="E23" s="11">
        <v>173.42</v>
      </c>
      <c r="F23" s="3"/>
      <c r="G23" s="11">
        <f t="shared" ref="G23:G41" si="1">E23*F23</f>
        <v>0</v>
      </c>
    </row>
    <row r="24" spans="1:7" ht="48" x14ac:dyDescent="0.2">
      <c r="A24" s="7">
        <v>150</v>
      </c>
      <c r="B24" s="8" t="s">
        <v>45</v>
      </c>
      <c r="C24" s="9" t="s">
        <v>46</v>
      </c>
      <c r="D24" s="10" t="s">
        <v>27</v>
      </c>
      <c r="E24" s="11">
        <v>58.7</v>
      </c>
      <c r="F24" s="3"/>
      <c r="G24" s="11">
        <f t="shared" si="1"/>
        <v>0</v>
      </c>
    </row>
    <row r="25" spans="1:7" ht="36" x14ac:dyDescent="0.2">
      <c r="A25" s="7">
        <v>160</v>
      </c>
      <c r="B25" s="8" t="s">
        <v>47</v>
      </c>
      <c r="C25" s="9" t="s">
        <v>48</v>
      </c>
      <c r="D25" s="10" t="s">
        <v>27</v>
      </c>
      <c r="E25" s="11">
        <v>14.67</v>
      </c>
      <c r="F25" s="3"/>
      <c r="G25" s="11">
        <f t="shared" si="1"/>
        <v>0</v>
      </c>
    </row>
    <row r="26" spans="1:7" ht="24" x14ac:dyDescent="0.2">
      <c r="A26" s="7">
        <v>170</v>
      </c>
      <c r="B26" s="8" t="s">
        <v>49</v>
      </c>
      <c r="C26" s="9" t="s">
        <v>50</v>
      </c>
      <c r="D26" s="10" t="s">
        <v>27</v>
      </c>
      <c r="E26" s="11">
        <v>4</v>
      </c>
      <c r="F26" s="3"/>
      <c r="G26" s="11">
        <f t="shared" si="1"/>
        <v>0</v>
      </c>
    </row>
    <row r="27" spans="1:7" x14ac:dyDescent="0.2">
      <c r="A27" s="7">
        <v>180</v>
      </c>
      <c r="B27" s="8" t="s">
        <v>51</v>
      </c>
      <c r="C27" s="9" t="s">
        <v>52</v>
      </c>
      <c r="D27" s="10" t="s">
        <v>27</v>
      </c>
      <c r="E27" s="11">
        <v>4</v>
      </c>
      <c r="F27" s="3"/>
      <c r="G27" s="11">
        <f t="shared" si="1"/>
        <v>0</v>
      </c>
    </row>
    <row r="28" spans="1:7" ht="36" x14ac:dyDescent="0.2">
      <c r="A28" s="7">
        <v>190</v>
      </c>
      <c r="B28" s="8" t="s">
        <v>53</v>
      </c>
      <c r="C28" s="9" t="s">
        <v>54</v>
      </c>
      <c r="D28" s="10" t="s">
        <v>27</v>
      </c>
      <c r="E28" s="11">
        <v>13.34</v>
      </c>
      <c r="F28" s="3"/>
      <c r="G28" s="11">
        <f t="shared" si="1"/>
        <v>0</v>
      </c>
    </row>
    <row r="29" spans="1:7" ht="24" x14ac:dyDescent="0.2">
      <c r="A29" s="7">
        <v>200</v>
      </c>
      <c r="B29" s="8" t="s">
        <v>55</v>
      </c>
      <c r="C29" s="9" t="s">
        <v>56</v>
      </c>
      <c r="D29" s="10" t="s">
        <v>57</v>
      </c>
      <c r="E29" s="11">
        <v>0.28000000000000003</v>
      </c>
      <c r="F29" s="3"/>
      <c r="G29" s="11">
        <f t="shared" si="1"/>
        <v>0</v>
      </c>
    </row>
    <row r="30" spans="1:7" ht="24" x14ac:dyDescent="0.2">
      <c r="A30" s="7">
        <v>210</v>
      </c>
      <c r="B30" s="8" t="s">
        <v>58</v>
      </c>
      <c r="C30" s="9" t="s">
        <v>59</v>
      </c>
      <c r="D30" s="10" t="s">
        <v>57</v>
      </c>
      <c r="E30" s="11">
        <v>0.16</v>
      </c>
      <c r="F30" s="3"/>
      <c r="G30" s="11">
        <f t="shared" si="1"/>
        <v>0</v>
      </c>
    </row>
    <row r="31" spans="1:7" ht="24" x14ac:dyDescent="0.2">
      <c r="A31" s="7">
        <v>220</v>
      </c>
      <c r="B31" s="8" t="s">
        <v>60</v>
      </c>
      <c r="C31" s="9" t="s">
        <v>61</v>
      </c>
      <c r="D31" s="10" t="s">
        <v>27</v>
      </c>
      <c r="E31" s="11">
        <v>9.61</v>
      </c>
      <c r="F31" s="3"/>
      <c r="G31" s="11">
        <f t="shared" si="1"/>
        <v>0</v>
      </c>
    </row>
    <row r="32" spans="1:7" ht="24" x14ac:dyDescent="0.2">
      <c r="A32" s="7">
        <v>230</v>
      </c>
      <c r="B32" s="8" t="s">
        <v>62</v>
      </c>
      <c r="C32" s="9" t="s">
        <v>63</v>
      </c>
      <c r="D32" s="10" t="s">
        <v>13</v>
      </c>
      <c r="E32" s="11">
        <v>22.01</v>
      </c>
      <c r="F32" s="3"/>
      <c r="G32" s="11">
        <f t="shared" si="1"/>
        <v>0</v>
      </c>
    </row>
    <row r="33" spans="1:7" ht="24" x14ac:dyDescent="0.2">
      <c r="A33" s="7">
        <v>240</v>
      </c>
      <c r="B33" s="8" t="s">
        <v>64</v>
      </c>
      <c r="C33" s="9" t="s">
        <v>65</v>
      </c>
      <c r="D33" s="10" t="s">
        <v>27</v>
      </c>
      <c r="E33" s="11">
        <v>0.24</v>
      </c>
      <c r="F33" s="3"/>
      <c r="G33" s="11">
        <f t="shared" si="1"/>
        <v>0</v>
      </c>
    </row>
    <row r="34" spans="1:7" ht="24" x14ac:dyDescent="0.2">
      <c r="A34" s="7">
        <v>250</v>
      </c>
      <c r="B34" s="8" t="s">
        <v>55</v>
      </c>
      <c r="C34" s="9" t="s">
        <v>56</v>
      </c>
      <c r="D34" s="10" t="s">
        <v>57</v>
      </c>
      <c r="E34" s="11">
        <v>0.02</v>
      </c>
      <c r="F34" s="3"/>
      <c r="G34" s="11">
        <f t="shared" si="1"/>
        <v>0</v>
      </c>
    </row>
    <row r="35" spans="1:7" ht="24" x14ac:dyDescent="0.2">
      <c r="A35" s="7">
        <v>260</v>
      </c>
      <c r="B35" s="8" t="s">
        <v>58</v>
      </c>
      <c r="C35" s="9" t="s">
        <v>59</v>
      </c>
      <c r="D35" s="10" t="s">
        <v>57</v>
      </c>
      <c r="E35" s="11">
        <v>0.01</v>
      </c>
      <c r="F35" s="3"/>
      <c r="G35" s="11">
        <f t="shared" si="1"/>
        <v>0</v>
      </c>
    </row>
    <row r="36" spans="1:7" ht="36" x14ac:dyDescent="0.2">
      <c r="A36" s="7">
        <v>270</v>
      </c>
      <c r="B36" s="8" t="s">
        <v>66</v>
      </c>
      <c r="C36" s="9" t="s">
        <v>67</v>
      </c>
      <c r="D36" s="10" t="s">
        <v>13</v>
      </c>
      <c r="E36" s="11">
        <v>80.040000000000006</v>
      </c>
      <c r="F36" s="3"/>
      <c r="G36" s="11">
        <f t="shared" si="1"/>
        <v>0</v>
      </c>
    </row>
    <row r="37" spans="1:7" ht="36" x14ac:dyDescent="0.2">
      <c r="A37" s="7">
        <v>280</v>
      </c>
      <c r="B37" s="8" t="s">
        <v>68</v>
      </c>
      <c r="C37" s="9" t="s">
        <v>69</v>
      </c>
      <c r="D37" s="10" t="s">
        <v>13</v>
      </c>
      <c r="E37" s="11">
        <v>80.040000000000006</v>
      </c>
      <c r="F37" s="3"/>
      <c r="G37" s="11">
        <f t="shared" si="1"/>
        <v>0</v>
      </c>
    </row>
    <row r="38" spans="1:7" ht="36" x14ac:dyDescent="0.2">
      <c r="A38" s="7">
        <v>290</v>
      </c>
      <c r="B38" s="8" t="s">
        <v>70</v>
      </c>
      <c r="C38" s="9" t="s">
        <v>71</v>
      </c>
      <c r="D38" s="10" t="s">
        <v>13</v>
      </c>
      <c r="E38" s="11">
        <v>30.48</v>
      </c>
      <c r="F38" s="3"/>
      <c r="G38" s="11">
        <f t="shared" si="1"/>
        <v>0</v>
      </c>
    </row>
    <row r="39" spans="1:7" ht="36" x14ac:dyDescent="0.2">
      <c r="A39" s="7">
        <v>300</v>
      </c>
      <c r="B39" s="8" t="s">
        <v>72</v>
      </c>
      <c r="C39" s="9" t="s">
        <v>73</v>
      </c>
      <c r="D39" s="10" t="s">
        <v>27</v>
      </c>
      <c r="E39" s="11">
        <v>14.67</v>
      </c>
      <c r="F39" s="3"/>
      <c r="G39" s="11">
        <f t="shared" si="1"/>
        <v>0</v>
      </c>
    </row>
    <row r="40" spans="1:7" ht="24" x14ac:dyDescent="0.2">
      <c r="A40" s="7">
        <v>310</v>
      </c>
      <c r="B40" s="8" t="s">
        <v>49</v>
      </c>
      <c r="C40" s="9" t="s">
        <v>50</v>
      </c>
      <c r="D40" s="10" t="s">
        <v>27</v>
      </c>
      <c r="E40" s="11">
        <v>38.54</v>
      </c>
      <c r="F40" s="3"/>
      <c r="G40" s="11">
        <f>E40*F40</f>
        <v>0</v>
      </c>
    </row>
    <row r="41" spans="1:7" x14ac:dyDescent="0.2">
      <c r="A41" s="7">
        <v>320</v>
      </c>
      <c r="B41" s="8" t="s">
        <v>51</v>
      </c>
      <c r="C41" s="9" t="s">
        <v>52</v>
      </c>
      <c r="D41" s="10" t="s">
        <v>27</v>
      </c>
      <c r="E41" s="11">
        <v>12.85</v>
      </c>
      <c r="F41" s="3"/>
      <c r="G41" s="11">
        <f t="shared" si="1"/>
        <v>0</v>
      </c>
    </row>
    <row r="42" spans="1:7" s="72" customFormat="1" x14ac:dyDescent="0.2">
      <c r="A42" s="68"/>
      <c r="B42" s="69"/>
      <c r="C42" s="69"/>
      <c r="D42" s="129" t="s">
        <v>38</v>
      </c>
      <c r="E42" s="130"/>
      <c r="F42" s="70"/>
      <c r="G42" s="71">
        <f>SUM(G22:G41)</f>
        <v>0</v>
      </c>
    </row>
    <row r="43" spans="1:7" ht="19.5" customHeight="1" x14ac:dyDescent="0.25">
      <c r="A43" s="121" t="s">
        <v>74</v>
      </c>
      <c r="B43" s="122"/>
      <c r="C43" s="29" t="s">
        <v>75</v>
      </c>
      <c r="D43" s="30"/>
      <c r="E43" s="31"/>
      <c r="F43" s="32"/>
      <c r="G43" s="33">
        <f>G54</f>
        <v>0</v>
      </c>
    </row>
    <row r="44" spans="1:7" ht="36" x14ac:dyDescent="0.2">
      <c r="A44" s="7">
        <v>330</v>
      </c>
      <c r="B44" s="8" t="s">
        <v>76</v>
      </c>
      <c r="C44" s="9" t="s">
        <v>77</v>
      </c>
      <c r="D44" s="10" t="s">
        <v>13</v>
      </c>
      <c r="E44" s="11">
        <v>247.31</v>
      </c>
      <c r="F44" s="3"/>
      <c r="G44" s="11">
        <f>E44*F44</f>
        <v>0</v>
      </c>
    </row>
    <row r="45" spans="1:7" ht="24" x14ac:dyDescent="0.2">
      <c r="A45" s="7">
        <v>340</v>
      </c>
      <c r="B45" s="8" t="s">
        <v>78</v>
      </c>
      <c r="C45" s="9" t="s">
        <v>79</v>
      </c>
      <c r="D45" s="10" t="s">
        <v>80</v>
      </c>
      <c r="E45" s="11">
        <v>51.28</v>
      </c>
      <c r="F45" s="3"/>
      <c r="G45" s="11">
        <f t="shared" ref="G45:G53" si="2">E45*F45</f>
        <v>0</v>
      </c>
    </row>
    <row r="46" spans="1:7" ht="24" x14ac:dyDescent="0.2">
      <c r="A46" s="7">
        <v>350</v>
      </c>
      <c r="B46" s="8" t="s">
        <v>81</v>
      </c>
      <c r="C46" s="9" t="s">
        <v>82</v>
      </c>
      <c r="D46" s="10" t="s">
        <v>22</v>
      </c>
      <c r="E46" s="11">
        <v>7</v>
      </c>
      <c r="F46" s="3"/>
      <c r="G46" s="11">
        <f t="shared" si="2"/>
        <v>0</v>
      </c>
    </row>
    <row r="47" spans="1:7" ht="36" x14ac:dyDescent="0.2">
      <c r="A47" s="7">
        <v>360</v>
      </c>
      <c r="B47" s="8" t="s">
        <v>83</v>
      </c>
      <c r="C47" s="9" t="s">
        <v>84</v>
      </c>
      <c r="D47" s="10" t="s">
        <v>22</v>
      </c>
      <c r="E47" s="11">
        <v>3</v>
      </c>
      <c r="F47" s="3"/>
      <c r="G47" s="11">
        <f t="shared" si="2"/>
        <v>0</v>
      </c>
    </row>
    <row r="48" spans="1:7" ht="24" x14ac:dyDescent="0.2">
      <c r="A48" s="7">
        <v>370</v>
      </c>
      <c r="B48" s="8" t="s">
        <v>85</v>
      </c>
      <c r="C48" s="9" t="s">
        <v>86</v>
      </c>
      <c r="D48" s="10" t="s">
        <v>80</v>
      </c>
      <c r="E48" s="11">
        <v>30</v>
      </c>
      <c r="F48" s="3"/>
      <c r="G48" s="11">
        <f t="shared" si="2"/>
        <v>0</v>
      </c>
    </row>
    <row r="49" spans="1:7" ht="36" x14ac:dyDescent="0.2">
      <c r="A49" s="7">
        <v>380</v>
      </c>
      <c r="B49" s="8" t="s">
        <v>87</v>
      </c>
      <c r="C49" s="9" t="s">
        <v>88</v>
      </c>
      <c r="D49" s="10" t="s">
        <v>27</v>
      </c>
      <c r="E49" s="11">
        <v>5.37</v>
      </c>
      <c r="F49" s="3"/>
      <c r="G49" s="11">
        <f t="shared" si="2"/>
        <v>0</v>
      </c>
    </row>
    <row r="50" spans="1:7" ht="24" x14ac:dyDescent="0.2">
      <c r="A50" s="7">
        <v>390</v>
      </c>
      <c r="B50" s="8" t="s">
        <v>64</v>
      </c>
      <c r="C50" s="9" t="s">
        <v>65</v>
      </c>
      <c r="D50" s="10" t="s">
        <v>27</v>
      </c>
      <c r="E50" s="11">
        <v>2.76</v>
      </c>
      <c r="F50" s="3"/>
      <c r="G50" s="11">
        <f>E50*F50</f>
        <v>0</v>
      </c>
    </row>
    <row r="51" spans="1:7" ht="36" x14ac:dyDescent="0.2">
      <c r="A51" s="7">
        <v>400</v>
      </c>
      <c r="B51" s="8" t="s">
        <v>89</v>
      </c>
      <c r="C51" s="9" t="s">
        <v>90</v>
      </c>
      <c r="D51" s="10" t="s">
        <v>27</v>
      </c>
      <c r="E51" s="11">
        <v>0.34</v>
      </c>
      <c r="F51" s="3"/>
      <c r="G51" s="11">
        <f t="shared" si="2"/>
        <v>0</v>
      </c>
    </row>
    <row r="52" spans="1:7" ht="24" x14ac:dyDescent="0.2">
      <c r="A52" s="7">
        <v>410</v>
      </c>
      <c r="B52" s="8" t="s">
        <v>55</v>
      </c>
      <c r="C52" s="9" t="s">
        <v>56</v>
      </c>
      <c r="D52" s="10" t="s">
        <v>57</v>
      </c>
      <c r="E52" s="11">
        <v>0.59</v>
      </c>
      <c r="F52" s="3"/>
      <c r="G52" s="11">
        <f t="shared" si="2"/>
        <v>0</v>
      </c>
    </row>
    <row r="53" spans="1:7" ht="24" x14ac:dyDescent="0.2">
      <c r="A53" s="7">
        <v>420</v>
      </c>
      <c r="B53" s="8" t="s">
        <v>58</v>
      </c>
      <c r="C53" s="9" t="s">
        <v>59</v>
      </c>
      <c r="D53" s="10" t="s">
        <v>57</v>
      </c>
      <c r="E53" s="11">
        <v>0.31</v>
      </c>
      <c r="F53" s="3"/>
      <c r="G53" s="11">
        <f t="shared" si="2"/>
        <v>0</v>
      </c>
    </row>
    <row r="54" spans="1:7" s="72" customFormat="1" x14ac:dyDescent="0.2">
      <c r="A54" s="68"/>
      <c r="B54" s="69"/>
      <c r="C54" s="69"/>
      <c r="D54" s="129" t="s">
        <v>38</v>
      </c>
      <c r="E54" s="130"/>
      <c r="F54" s="70"/>
      <c r="G54" s="71">
        <f>SUM(G44:G53)</f>
        <v>0</v>
      </c>
    </row>
    <row r="55" spans="1:7" ht="16.5" customHeight="1" x14ac:dyDescent="0.25">
      <c r="A55" s="121" t="s">
        <v>91</v>
      </c>
      <c r="B55" s="122"/>
      <c r="C55" s="29" t="s">
        <v>92</v>
      </c>
      <c r="D55" s="30"/>
      <c r="E55" s="31"/>
      <c r="F55" s="32"/>
      <c r="G55" s="33">
        <f>G59</f>
        <v>0</v>
      </c>
    </row>
    <row r="56" spans="1:7" ht="24" x14ac:dyDescent="0.2">
      <c r="A56" s="7">
        <v>430</v>
      </c>
      <c r="B56" s="8" t="s">
        <v>93</v>
      </c>
      <c r="C56" s="9" t="s">
        <v>94</v>
      </c>
      <c r="D56" s="10" t="s">
        <v>22</v>
      </c>
      <c r="E56" s="11">
        <v>0.89</v>
      </c>
      <c r="F56" s="3"/>
      <c r="G56" s="11">
        <f>E56*F56</f>
        <v>0</v>
      </c>
    </row>
    <row r="57" spans="1:7" ht="36" x14ac:dyDescent="0.2">
      <c r="A57" s="7">
        <v>440</v>
      </c>
      <c r="B57" s="8" t="s">
        <v>95</v>
      </c>
      <c r="C57" s="9" t="s">
        <v>96</v>
      </c>
      <c r="D57" s="10" t="s">
        <v>27</v>
      </c>
      <c r="E57" s="11">
        <v>4.62</v>
      </c>
      <c r="F57" s="3"/>
      <c r="G57" s="11">
        <f>E57*F57</f>
        <v>0</v>
      </c>
    </row>
    <row r="58" spans="1:7" ht="24" x14ac:dyDescent="0.2">
      <c r="A58" s="7">
        <v>450</v>
      </c>
      <c r="B58" s="8" t="s">
        <v>97</v>
      </c>
      <c r="C58" s="9" t="s">
        <v>98</v>
      </c>
      <c r="D58" s="10" t="s">
        <v>27</v>
      </c>
      <c r="E58" s="11">
        <v>1.27</v>
      </c>
      <c r="F58" s="3"/>
      <c r="G58" s="11">
        <f>E58*F58</f>
        <v>0</v>
      </c>
    </row>
    <row r="59" spans="1:7" s="72" customFormat="1" x14ac:dyDescent="0.2">
      <c r="A59" s="68"/>
      <c r="B59" s="69"/>
      <c r="C59" s="69"/>
      <c r="D59" s="129" t="s">
        <v>38</v>
      </c>
      <c r="E59" s="130"/>
      <c r="F59" s="70"/>
      <c r="G59" s="71">
        <f>SUM(G56:G58)</f>
        <v>0</v>
      </c>
    </row>
    <row r="60" spans="1:7" ht="17.25" customHeight="1" x14ac:dyDescent="0.25">
      <c r="A60" s="121" t="s">
        <v>99</v>
      </c>
      <c r="B60" s="122"/>
      <c r="C60" s="29" t="s">
        <v>100</v>
      </c>
      <c r="D60" s="30"/>
      <c r="E60" s="31"/>
      <c r="F60" s="32"/>
      <c r="G60" s="33">
        <f>G71</f>
        <v>0</v>
      </c>
    </row>
    <row r="61" spans="1:7" ht="24" x14ac:dyDescent="0.2">
      <c r="A61" s="7">
        <v>460</v>
      </c>
      <c r="B61" s="8" t="s">
        <v>101</v>
      </c>
      <c r="C61" s="9" t="s">
        <v>102</v>
      </c>
      <c r="D61" s="10" t="s">
        <v>13</v>
      </c>
      <c r="E61" s="11">
        <v>171.22</v>
      </c>
      <c r="F61" s="3"/>
      <c r="G61" s="11">
        <f>E61*F61</f>
        <v>0</v>
      </c>
    </row>
    <row r="62" spans="1:7" ht="24" x14ac:dyDescent="0.2">
      <c r="A62" s="7">
        <v>470</v>
      </c>
      <c r="B62" s="8" t="s">
        <v>103</v>
      </c>
      <c r="C62" s="9" t="s">
        <v>104</v>
      </c>
      <c r="D62" s="10" t="s">
        <v>13</v>
      </c>
      <c r="E62" s="11">
        <v>171.22</v>
      </c>
      <c r="F62" s="3"/>
      <c r="G62" s="11">
        <f t="shared" ref="G62:G70" si="3">E62*F62</f>
        <v>0</v>
      </c>
    </row>
    <row r="63" spans="1:7" ht="36" x14ac:dyDescent="0.2">
      <c r="A63" s="7">
        <v>480</v>
      </c>
      <c r="B63" s="8" t="s">
        <v>105</v>
      </c>
      <c r="C63" s="9" t="s">
        <v>106</v>
      </c>
      <c r="D63" s="10" t="s">
        <v>13</v>
      </c>
      <c r="E63" s="11">
        <v>171.22</v>
      </c>
      <c r="F63" s="3"/>
      <c r="G63" s="11">
        <f t="shared" si="3"/>
        <v>0</v>
      </c>
    </row>
    <row r="64" spans="1:7" ht="24" x14ac:dyDescent="0.2">
      <c r="A64" s="7">
        <v>490</v>
      </c>
      <c r="B64" s="8" t="s">
        <v>107</v>
      </c>
      <c r="C64" s="9" t="s">
        <v>108</v>
      </c>
      <c r="D64" s="10" t="s">
        <v>80</v>
      </c>
      <c r="E64" s="11">
        <v>23.8</v>
      </c>
      <c r="F64" s="3"/>
      <c r="G64" s="11">
        <f t="shared" si="3"/>
        <v>0</v>
      </c>
    </row>
    <row r="65" spans="1:7" ht="24" x14ac:dyDescent="0.2">
      <c r="A65" s="7">
        <v>500</v>
      </c>
      <c r="B65" s="8" t="s">
        <v>109</v>
      </c>
      <c r="C65" s="9" t="s">
        <v>110</v>
      </c>
      <c r="D65" s="10" t="s">
        <v>22</v>
      </c>
      <c r="E65" s="11">
        <v>6</v>
      </c>
      <c r="F65" s="3"/>
      <c r="G65" s="11">
        <f t="shared" si="3"/>
        <v>0</v>
      </c>
    </row>
    <row r="66" spans="1:7" ht="24" x14ac:dyDescent="0.2">
      <c r="A66" s="7">
        <v>510</v>
      </c>
      <c r="B66" s="8" t="s">
        <v>111</v>
      </c>
      <c r="C66" s="9" t="s">
        <v>112</v>
      </c>
      <c r="D66" s="10" t="s">
        <v>13</v>
      </c>
      <c r="E66" s="11">
        <v>28.57</v>
      </c>
      <c r="F66" s="3"/>
      <c r="G66" s="11">
        <f t="shared" si="3"/>
        <v>0</v>
      </c>
    </row>
    <row r="67" spans="1:7" ht="24" x14ac:dyDescent="0.2">
      <c r="A67" s="7">
        <v>520</v>
      </c>
      <c r="B67" s="8" t="s">
        <v>113</v>
      </c>
      <c r="C67" s="9" t="s">
        <v>114</v>
      </c>
      <c r="D67" s="10" t="s">
        <v>80</v>
      </c>
      <c r="E67" s="11">
        <v>16.18</v>
      </c>
      <c r="F67" s="3"/>
      <c r="G67" s="11">
        <f t="shared" si="3"/>
        <v>0</v>
      </c>
    </row>
    <row r="68" spans="1:7" ht="24" x14ac:dyDescent="0.2">
      <c r="A68" s="7">
        <v>530</v>
      </c>
      <c r="B68" s="8" t="s">
        <v>115</v>
      </c>
      <c r="C68" s="9" t="s">
        <v>116</v>
      </c>
      <c r="D68" s="10" t="s">
        <v>80</v>
      </c>
      <c r="E68" s="11">
        <v>6.16</v>
      </c>
      <c r="F68" s="3"/>
      <c r="G68" s="11">
        <f t="shared" si="3"/>
        <v>0</v>
      </c>
    </row>
    <row r="69" spans="1:7" ht="24" x14ac:dyDescent="0.2">
      <c r="A69" s="7">
        <v>540</v>
      </c>
      <c r="B69" s="8" t="s">
        <v>117</v>
      </c>
      <c r="C69" s="9" t="s">
        <v>118</v>
      </c>
      <c r="D69" s="10" t="s">
        <v>22</v>
      </c>
      <c r="E69" s="11">
        <v>11</v>
      </c>
      <c r="F69" s="3"/>
      <c r="G69" s="11">
        <f t="shared" si="3"/>
        <v>0</v>
      </c>
    </row>
    <row r="70" spans="1:7" ht="24" x14ac:dyDescent="0.2">
      <c r="A70" s="7">
        <v>550</v>
      </c>
      <c r="B70" s="8" t="s">
        <v>119</v>
      </c>
      <c r="C70" s="9" t="s">
        <v>120</v>
      </c>
      <c r="D70" s="10" t="s">
        <v>22</v>
      </c>
      <c r="E70" s="11">
        <v>10</v>
      </c>
      <c r="F70" s="3"/>
      <c r="G70" s="11">
        <f t="shared" si="3"/>
        <v>0</v>
      </c>
    </row>
    <row r="71" spans="1:7" s="72" customFormat="1" x14ac:dyDescent="0.2">
      <c r="A71" s="68"/>
      <c r="B71" s="69"/>
      <c r="C71" s="69"/>
      <c r="D71" s="129" t="s">
        <v>38</v>
      </c>
      <c r="E71" s="130"/>
      <c r="F71" s="70"/>
      <c r="G71" s="71">
        <f>SUM(G61:G70)</f>
        <v>0</v>
      </c>
    </row>
    <row r="72" spans="1:7" ht="21" customHeight="1" x14ac:dyDescent="0.25">
      <c r="A72" s="121" t="s">
        <v>121</v>
      </c>
      <c r="B72" s="122"/>
      <c r="C72" s="29" t="s">
        <v>122</v>
      </c>
      <c r="D72" s="50"/>
      <c r="E72" s="51"/>
      <c r="F72" s="52"/>
      <c r="G72" s="33">
        <f>G75</f>
        <v>0</v>
      </c>
    </row>
    <row r="73" spans="1:7" ht="24" x14ac:dyDescent="0.2">
      <c r="A73" s="7">
        <v>560</v>
      </c>
      <c r="B73" s="8" t="s">
        <v>123</v>
      </c>
      <c r="C73" s="9" t="s">
        <v>124</v>
      </c>
      <c r="D73" s="10" t="s">
        <v>13</v>
      </c>
      <c r="E73" s="11">
        <v>66.900000000000006</v>
      </c>
      <c r="F73" s="3"/>
      <c r="G73" s="11">
        <f>E73*F73</f>
        <v>0</v>
      </c>
    </row>
    <row r="74" spans="1:7" ht="24" x14ac:dyDescent="0.2">
      <c r="A74" s="7">
        <v>570</v>
      </c>
      <c r="B74" s="8" t="s">
        <v>85</v>
      </c>
      <c r="C74" s="9" t="s">
        <v>86</v>
      </c>
      <c r="D74" s="10" t="s">
        <v>80</v>
      </c>
      <c r="E74" s="11">
        <v>3.6</v>
      </c>
      <c r="F74" s="3"/>
      <c r="G74" s="11">
        <f>E74*F74</f>
        <v>0</v>
      </c>
    </row>
    <row r="75" spans="1:7" s="72" customFormat="1" x14ac:dyDescent="0.2">
      <c r="A75" s="68"/>
      <c r="B75" s="69"/>
      <c r="C75" s="69"/>
      <c r="D75" s="129" t="s">
        <v>38</v>
      </c>
      <c r="E75" s="130"/>
      <c r="F75" s="70"/>
      <c r="G75" s="71">
        <f>SUM(G73:G74)</f>
        <v>0</v>
      </c>
    </row>
    <row r="76" spans="1:7" ht="21" customHeight="1" x14ac:dyDescent="0.25">
      <c r="A76" s="121" t="s">
        <v>125</v>
      </c>
      <c r="B76" s="122"/>
      <c r="C76" s="29" t="s">
        <v>126</v>
      </c>
      <c r="D76" s="30"/>
      <c r="E76" s="31"/>
      <c r="F76" s="32"/>
      <c r="G76" s="33">
        <f>G81</f>
        <v>0</v>
      </c>
    </row>
    <row r="77" spans="1:7" x14ac:dyDescent="0.2">
      <c r="A77" s="7">
        <v>580</v>
      </c>
      <c r="B77" s="8" t="s">
        <v>127</v>
      </c>
      <c r="C77" s="9" t="s">
        <v>128</v>
      </c>
      <c r="D77" s="10" t="s">
        <v>13</v>
      </c>
      <c r="E77" s="11">
        <v>2.99</v>
      </c>
      <c r="F77" s="3"/>
      <c r="G77" s="11">
        <f>E77*F77</f>
        <v>0</v>
      </c>
    </row>
    <row r="78" spans="1:7" ht="24" x14ac:dyDescent="0.2">
      <c r="A78" s="7">
        <v>590</v>
      </c>
      <c r="B78" s="8" t="s">
        <v>129</v>
      </c>
      <c r="C78" s="9" t="s">
        <v>130</v>
      </c>
      <c r="D78" s="10" t="s">
        <v>13</v>
      </c>
      <c r="E78" s="11">
        <v>8.82</v>
      </c>
      <c r="F78" s="3"/>
      <c r="G78" s="11">
        <f>E78*F78</f>
        <v>0</v>
      </c>
    </row>
    <row r="79" spans="1:7" ht="24" x14ac:dyDescent="0.2">
      <c r="A79" s="7">
        <v>600</v>
      </c>
      <c r="B79" s="8" t="s">
        <v>131</v>
      </c>
      <c r="C79" s="9" t="s">
        <v>132</v>
      </c>
      <c r="D79" s="10" t="s">
        <v>13</v>
      </c>
      <c r="E79" s="11">
        <v>13.3</v>
      </c>
      <c r="F79" s="3"/>
      <c r="G79" s="11">
        <f>E79*F79</f>
        <v>0</v>
      </c>
    </row>
    <row r="80" spans="1:7" ht="36" x14ac:dyDescent="0.2">
      <c r="A80" s="7">
        <v>610</v>
      </c>
      <c r="B80" s="8" t="s">
        <v>133</v>
      </c>
      <c r="C80" s="9" t="s">
        <v>134</v>
      </c>
      <c r="D80" s="10" t="s">
        <v>80</v>
      </c>
      <c r="E80" s="11">
        <v>7</v>
      </c>
      <c r="F80" s="3"/>
      <c r="G80" s="11">
        <f>E80*F80</f>
        <v>0</v>
      </c>
    </row>
    <row r="81" spans="1:7" s="72" customFormat="1" x14ac:dyDescent="0.2">
      <c r="A81" s="68"/>
      <c r="B81" s="69"/>
      <c r="C81" s="69"/>
      <c r="D81" s="129" t="s">
        <v>38</v>
      </c>
      <c r="E81" s="130"/>
      <c r="F81" s="70"/>
      <c r="G81" s="71">
        <f>SUM(G77:G80)</f>
        <v>0</v>
      </c>
    </row>
    <row r="82" spans="1:7" ht="18.75" customHeight="1" x14ac:dyDescent="0.25">
      <c r="A82" s="121" t="s">
        <v>135</v>
      </c>
      <c r="B82" s="122"/>
      <c r="C82" s="29" t="s">
        <v>136</v>
      </c>
      <c r="D82" s="30"/>
      <c r="E82" s="31"/>
      <c r="F82" s="32"/>
      <c r="G82" s="33">
        <f>G86</f>
        <v>0</v>
      </c>
    </row>
    <row r="83" spans="1:7" ht="24" x14ac:dyDescent="0.2">
      <c r="A83" s="7">
        <v>620</v>
      </c>
      <c r="B83" s="8" t="s">
        <v>137</v>
      </c>
      <c r="C83" s="9" t="s">
        <v>138</v>
      </c>
      <c r="D83" s="10" t="s">
        <v>13</v>
      </c>
      <c r="E83" s="11">
        <v>351.42</v>
      </c>
      <c r="F83" s="3"/>
      <c r="G83" s="11">
        <f>E83*F83</f>
        <v>0</v>
      </c>
    </row>
    <row r="84" spans="1:7" ht="36" x14ac:dyDescent="0.2">
      <c r="A84" s="7">
        <v>630</v>
      </c>
      <c r="B84" s="8" t="s">
        <v>139</v>
      </c>
      <c r="C84" s="9" t="s">
        <v>140</v>
      </c>
      <c r="D84" s="10" t="s">
        <v>13</v>
      </c>
      <c r="E84" s="11">
        <v>351.42</v>
      </c>
      <c r="F84" s="3"/>
      <c r="G84" s="11">
        <f>E84*F84</f>
        <v>0</v>
      </c>
    </row>
    <row r="85" spans="1:7" ht="24" x14ac:dyDescent="0.2">
      <c r="A85" s="7">
        <v>640</v>
      </c>
      <c r="B85" s="8" t="s">
        <v>141</v>
      </c>
      <c r="C85" s="9" t="s">
        <v>142</v>
      </c>
      <c r="D85" s="10" t="s">
        <v>22</v>
      </c>
      <c r="E85" s="11">
        <v>5</v>
      </c>
      <c r="F85" s="3"/>
      <c r="G85" s="11">
        <f>E85*F85</f>
        <v>0</v>
      </c>
    </row>
    <row r="86" spans="1:7" s="72" customFormat="1" x14ac:dyDescent="0.2">
      <c r="A86" s="68"/>
      <c r="B86" s="69"/>
      <c r="C86" s="69"/>
      <c r="D86" s="129" t="s">
        <v>38</v>
      </c>
      <c r="E86" s="130"/>
      <c r="F86" s="70"/>
      <c r="G86" s="71">
        <f>SUM(G83:G85)</f>
        <v>0</v>
      </c>
    </row>
    <row r="87" spans="1:7" ht="18.75" customHeight="1" x14ac:dyDescent="0.25">
      <c r="A87" s="121" t="s">
        <v>143</v>
      </c>
      <c r="B87" s="122"/>
      <c r="C87" s="29" t="s">
        <v>144</v>
      </c>
      <c r="D87" s="30"/>
      <c r="E87" s="31"/>
      <c r="F87" s="32"/>
      <c r="G87" s="33">
        <f>G93</f>
        <v>0</v>
      </c>
    </row>
    <row r="88" spans="1:7" ht="36" x14ac:dyDescent="0.2">
      <c r="A88" s="7">
        <v>650</v>
      </c>
      <c r="B88" s="8" t="s">
        <v>145</v>
      </c>
      <c r="C88" s="9" t="s">
        <v>146</v>
      </c>
      <c r="D88" s="10" t="s">
        <v>13</v>
      </c>
      <c r="E88" s="11">
        <v>45.24</v>
      </c>
      <c r="F88" s="3"/>
      <c r="G88" s="11">
        <f>E88*F88</f>
        <v>0</v>
      </c>
    </row>
    <row r="89" spans="1:7" ht="36" x14ac:dyDescent="0.2">
      <c r="A89" s="7">
        <v>660</v>
      </c>
      <c r="B89" s="8" t="s">
        <v>147</v>
      </c>
      <c r="C89" s="9" t="s">
        <v>148</v>
      </c>
      <c r="D89" s="10" t="s">
        <v>13</v>
      </c>
      <c r="E89" s="11">
        <v>81.239999999999995</v>
      </c>
      <c r="F89" s="3"/>
      <c r="G89" s="11">
        <f>E89*F89</f>
        <v>0</v>
      </c>
    </row>
    <row r="90" spans="1:7" x14ac:dyDescent="0.2">
      <c r="A90" s="7">
        <v>670</v>
      </c>
      <c r="B90" s="8" t="s">
        <v>149</v>
      </c>
      <c r="C90" s="9" t="s">
        <v>150</v>
      </c>
      <c r="D90" s="10" t="s">
        <v>13</v>
      </c>
      <c r="E90" s="11">
        <v>151.78</v>
      </c>
      <c r="F90" s="3"/>
      <c r="G90" s="11">
        <f>E90*F90</f>
        <v>0</v>
      </c>
    </row>
    <row r="91" spans="1:7" ht="36" x14ac:dyDescent="0.2">
      <c r="A91" s="7">
        <v>680</v>
      </c>
      <c r="B91" s="8" t="s">
        <v>151</v>
      </c>
      <c r="C91" s="9" t="s">
        <v>152</v>
      </c>
      <c r="D91" s="10" t="s">
        <v>13</v>
      </c>
      <c r="E91" s="11">
        <v>151.78</v>
      </c>
      <c r="F91" s="3"/>
      <c r="G91" s="11">
        <f>E91*F91</f>
        <v>0</v>
      </c>
    </row>
    <row r="92" spans="1:7" ht="60" x14ac:dyDescent="0.2">
      <c r="A92" s="7">
        <v>690</v>
      </c>
      <c r="B92" s="8" t="s">
        <v>151</v>
      </c>
      <c r="C92" s="9" t="s">
        <v>153</v>
      </c>
      <c r="D92" s="10" t="s">
        <v>13</v>
      </c>
      <c r="E92" s="11">
        <v>151.78</v>
      </c>
      <c r="F92" s="3"/>
      <c r="G92" s="11">
        <f>E92*F92</f>
        <v>0</v>
      </c>
    </row>
    <row r="93" spans="1:7" s="72" customFormat="1" x14ac:dyDescent="0.2">
      <c r="A93" s="68"/>
      <c r="B93" s="69"/>
      <c r="C93" s="69"/>
      <c r="D93" s="129" t="s">
        <v>38</v>
      </c>
      <c r="E93" s="130"/>
      <c r="F93" s="70"/>
      <c r="G93" s="71">
        <f>SUM(G88:G92)</f>
        <v>0</v>
      </c>
    </row>
    <row r="94" spans="1:7" ht="19.5" customHeight="1" x14ac:dyDescent="0.25">
      <c r="A94" s="121" t="s">
        <v>154</v>
      </c>
      <c r="B94" s="122"/>
      <c r="C94" s="29" t="s">
        <v>155</v>
      </c>
      <c r="D94" s="30"/>
      <c r="E94" s="31"/>
      <c r="F94" s="32"/>
      <c r="G94" s="33">
        <f>G102</f>
        <v>0</v>
      </c>
    </row>
    <row r="95" spans="1:7" ht="24" x14ac:dyDescent="0.2">
      <c r="A95" s="7">
        <v>700</v>
      </c>
      <c r="B95" s="8" t="s">
        <v>156</v>
      </c>
      <c r="C95" s="9" t="s">
        <v>157</v>
      </c>
      <c r="D95" s="10" t="s">
        <v>13</v>
      </c>
      <c r="E95" s="11">
        <v>126.48</v>
      </c>
      <c r="F95" s="3"/>
      <c r="G95" s="11">
        <f>E95*F95</f>
        <v>0</v>
      </c>
    </row>
    <row r="96" spans="1:7" ht="36" x14ac:dyDescent="0.2">
      <c r="A96" s="7">
        <v>710</v>
      </c>
      <c r="B96" s="8" t="s">
        <v>158</v>
      </c>
      <c r="C96" s="9" t="s">
        <v>159</v>
      </c>
      <c r="D96" s="10" t="s">
        <v>13</v>
      </c>
      <c r="E96" s="11">
        <v>126.48</v>
      </c>
      <c r="F96" s="3"/>
      <c r="G96" s="11">
        <f t="shared" ref="G96:G101" si="4">E96*F96</f>
        <v>0</v>
      </c>
    </row>
    <row r="97" spans="1:7" ht="24" x14ac:dyDescent="0.2">
      <c r="A97" s="7">
        <v>720</v>
      </c>
      <c r="B97" s="8" t="s">
        <v>149</v>
      </c>
      <c r="C97" s="9" t="s">
        <v>160</v>
      </c>
      <c r="D97" s="10" t="s">
        <v>13</v>
      </c>
      <c r="E97" s="11">
        <v>126.48</v>
      </c>
      <c r="F97" s="3"/>
      <c r="G97" s="11">
        <f t="shared" si="4"/>
        <v>0</v>
      </c>
    </row>
    <row r="98" spans="1:7" ht="24" x14ac:dyDescent="0.2">
      <c r="A98" s="7">
        <v>730</v>
      </c>
      <c r="B98" s="8" t="s">
        <v>161</v>
      </c>
      <c r="C98" s="9" t="s">
        <v>162</v>
      </c>
      <c r="D98" s="10" t="s">
        <v>13</v>
      </c>
      <c r="E98" s="11">
        <v>126.48</v>
      </c>
      <c r="F98" s="3"/>
      <c r="G98" s="11">
        <f t="shared" si="4"/>
        <v>0</v>
      </c>
    </row>
    <row r="99" spans="1:7" x14ac:dyDescent="0.2">
      <c r="A99" s="7">
        <v>740</v>
      </c>
      <c r="B99" s="8" t="s">
        <v>163</v>
      </c>
      <c r="C99" s="9" t="s">
        <v>164</v>
      </c>
      <c r="D99" s="10" t="s">
        <v>13</v>
      </c>
      <c r="E99" s="11">
        <v>126.48</v>
      </c>
      <c r="F99" s="3"/>
      <c r="G99" s="11">
        <f t="shared" si="4"/>
        <v>0</v>
      </c>
    </row>
    <row r="100" spans="1:7" ht="48" x14ac:dyDescent="0.2">
      <c r="A100" s="7">
        <v>750</v>
      </c>
      <c r="B100" s="8" t="s">
        <v>165</v>
      </c>
      <c r="C100" s="9" t="s">
        <v>166</v>
      </c>
      <c r="D100" s="10" t="s">
        <v>13</v>
      </c>
      <c r="E100" s="11">
        <v>126.48</v>
      </c>
      <c r="F100" s="3"/>
      <c r="G100" s="11">
        <f t="shared" si="4"/>
        <v>0</v>
      </c>
    </row>
    <row r="101" spans="1:7" ht="36" x14ac:dyDescent="0.2">
      <c r="A101" s="7">
        <v>760</v>
      </c>
      <c r="B101" s="8" t="s">
        <v>167</v>
      </c>
      <c r="C101" s="9" t="s">
        <v>168</v>
      </c>
      <c r="D101" s="10" t="s">
        <v>80</v>
      </c>
      <c r="E101" s="11">
        <v>126.48</v>
      </c>
      <c r="F101" s="3"/>
      <c r="G101" s="11">
        <f t="shared" si="4"/>
        <v>0</v>
      </c>
    </row>
    <row r="102" spans="1:7" s="72" customFormat="1" x14ac:dyDescent="0.2">
      <c r="A102" s="68"/>
      <c r="B102" s="69"/>
      <c r="C102" s="69"/>
      <c r="D102" s="129" t="s">
        <v>38</v>
      </c>
      <c r="E102" s="130"/>
      <c r="F102" s="70"/>
      <c r="G102" s="71">
        <f>SUM(G95:G101)</f>
        <v>0</v>
      </c>
    </row>
    <row r="103" spans="1:7" ht="18" customHeight="1" x14ac:dyDescent="0.25">
      <c r="A103" s="121" t="s">
        <v>169</v>
      </c>
      <c r="B103" s="122"/>
      <c r="C103" s="29" t="s">
        <v>170</v>
      </c>
      <c r="D103" s="30"/>
      <c r="E103" s="31"/>
      <c r="F103" s="32"/>
      <c r="G103" s="33">
        <f>G107</f>
        <v>0</v>
      </c>
    </row>
    <row r="104" spans="1:7" ht="36" x14ac:dyDescent="0.2">
      <c r="A104" s="7">
        <v>770</v>
      </c>
      <c r="B104" s="8" t="s">
        <v>171</v>
      </c>
      <c r="C104" s="9" t="s">
        <v>172</v>
      </c>
      <c r="D104" s="10" t="s">
        <v>13</v>
      </c>
      <c r="E104" s="11">
        <v>23.6</v>
      </c>
      <c r="F104" s="3"/>
      <c r="G104" s="11">
        <f>E104*F104</f>
        <v>0</v>
      </c>
    </row>
    <row r="105" spans="1:7" ht="36" x14ac:dyDescent="0.2">
      <c r="A105" s="7">
        <v>780</v>
      </c>
      <c r="B105" s="8" t="s">
        <v>173</v>
      </c>
      <c r="C105" s="9" t="s">
        <v>174</v>
      </c>
      <c r="D105" s="10" t="s">
        <v>13</v>
      </c>
      <c r="E105" s="11">
        <v>126.48</v>
      </c>
      <c r="F105" s="3"/>
      <c r="G105" s="11">
        <f>E105*F105</f>
        <v>0</v>
      </c>
    </row>
    <row r="106" spans="1:7" ht="36" x14ac:dyDescent="0.2">
      <c r="A106" s="7">
        <v>790</v>
      </c>
      <c r="B106" s="8" t="s">
        <v>175</v>
      </c>
      <c r="C106" s="9" t="s">
        <v>176</v>
      </c>
      <c r="D106" s="10" t="s">
        <v>13</v>
      </c>
      <c r="E106" s="11">
        <v>327.82</v>
      </c>
      <c r="F106" s="3"/>
      <c r="G106" s="11">
        <f>E106*F106</f>
        <v>0</v>
      </c>
    </row>
    <row r="107" spans="1:7" s="72" customFormat="1" x14ac:dyDescent="0.2">
      <c r="A107" s="68"/>
      <c r="B107" s="69"/>
      <c r="C107" s="69"/>
      <c r="D107" s="129" t="s">
        <v>38</v>
      </c>
      <c r="E107" s="130"/>
      <c r="F107" s="70"/>
      <c r="G107" s="71">
        <f>SUM(G104:G106)</f>
        <v>0</v>
      </c>
    </row>
    <row r="108" spans="1:7" ht="18" customHeight="1" x14ac:dyDescent="0.25">
      <c r="A108" s="121" t="s">
        <v>177</v>
      </c>
      <c r="B108" s="122"/>
      <c r="C108" s="29" t="s">
        <v>178</v>
      </c>
      <c r="D108" s="30"/>
      <c r="E108" s="31"/>
      <c r="F108" s="32"/>
      <c r="G108" s="33">
        <f>G112</f>
        <v>0</v>
      </c>
    </row>
    <row r="109" spans="1:7" x14ac:dyDescent="0.2">
      <c r="A109" s="7">
        <v>800</v>
      </c>
      <c r="B109" s="8" t="s">
        <v>127</v>
      </c>
      <c r="C109" s="9" t="s">
        <v>179</v>
      </c>
      <c r="D109" s="10" t="s">
        <v>13</v>
      </c>
      <c r="E109" s="11">
        <v>2.99</v>
      </c>
      <c r="F109" s="3"/>
      <c r="G109" s="11">
        <f>E109*F109</f>
        <v>0</v>
      </c>
    </row>
    <row r="110" spans="1:7" ht="36" x14ac:dyDescent="0.2">
      <c r="A110" s="7">
        <v>810</v>
      </c>
      <c r="B110" s="8" t="s">
        <v>180</v>
      </c>
      <c r="C110" s="9" t="s">
        <v>181</v>
      </c>
      <c r="D110" s="10" t="s">
        <v>22</v>
      </c>
      <c r="E110" s="11">
        <v>8</v>
      </c>
      <c r="F110" s="3"/>
      <c r="G110" s="11">
        <f>E110*F110</f>
        <v>0</v>
      </c>
    </row>
    <row r="111" spans="1:7" ht="24" x14ac:dyDescent="0.2">
      <c r="A111" s="7">
        <v>820</v>
      </c>
      <c r="B111" s="8" t="s">
        <v>182</v>
      </c>
      <c r="C111" s="9" t="s">
        <v>183</v>
      </c>
      <c r="D111" s="10" t="s">
        <v>13</v>
      </c>
      <c r="E111" s="11">
        <v>5.8</v>
      </c>
      <c r="F111" s="3"/>
      <c r="G111" s="11">
        <f>E111*F111</f>
        <v>0</v>
      </c>
    </row>
    <row r="112" spans="1:7" s="72" customFormat="1" x14ac:dyDescent="0.2">
      <c r="A112" s="68"/>
      <c r="B112" s="69"/>
      <c r="C112" s="69"/>
      <c r="D112" s="129" t="s">
        <v>38</v>
      </c>
      <c r="E112" s="130"/>
      <c r="F112" s="70"/>
      <c r="G112" s="71">
        <f>SUM(G109:G111)</f>
        <v>0</v>
      </c>
    </row>
    <row r="113" spans="1:7" ht="18.75" customHeight="1" x14ac:dyDescent="0.25">
      <c r="A113" s="121" t="s">
        <v>184</v>
      </c>
      <c r="B113" s="122"/>
      <c r="C113" s="29" t="s">
        <v>185</v>
      </c>
      <c r="D113" s="30"/>
      <c r="E113" s="31"/>
      <c r="F113" s="32"/>
      <c r="G113" s="33">
        <f>G121</f>
        <v>0</v>
      </c>
    </row>
    <row r="114" spans="1:7" ht="48" x14ac:dyDescent="0.2">
      <c r="A114" s="7">
        <v>830</v>
      </c>
      <c r="B114" s="8" t="s">
        <v>186</v>
      </c>
      <c r="C114" s="9" t="s">
        <v>187</v>
      </c>
      <c r="D114" s="10" t="s">
        <v>13</v>
      </c>
      <c r="E114" s="11">
        <v>111.33</v>
      </c>
      <c r="F114" s="3"/>
      <c r="G114" s="11">
        <f t="shared" ref="G114:G120" si="5">E114*F114</f>
        <v>0</v>
      </c>
    </row>
    <row r="115" spans="1:7" ht="60" x14ac:dyDescent="0.2">
      <c r="A115" s="7">
        <v>840</v>
      </c>
      <c r="B115" s="8" t="s">
        <v>188</v>
      </c>
      <c r="C115" s="9" t="s">
        <v>189</v>
      </c>
      <c r="D115" s="10" t="s">
        <v>13</v>
      </c>
      <c r="E115" s="11">
        <v>120.64</v>
      </c>
      <c r="F115" s="3"/>
      <c r="G115" s="11">
        <f t="shared" si="5"/>
        <v>0</v>
      </c>
    </row>
    <row r="116" spans="1:7" ht="24" x14ac:dyDescent="0.2">
      <c r="A116" s="7">
        <v>850</v>
      </c>
      <c r="B116" s="8" t="s">
        <v>190</v>
      </c>
      <c r="C116" s="9" t="s">
        <v>191</v>
      </c>
      <c r="D116" s="10" t="s">
        <v>13</v>
      </c>
      <c r="E116" s="11">
        <v>231.97</v>
      </c>
      <c r="F116" s="3"/>
      <c r="G116" s="11">
        <f t="shared" si="5"/>
        <v>0</v>
      </c>
    </row>
    <row r="117" spans="1:7" ht="36" x14ac:dyDescent="0.2">
      <c r="A117" s="7">
        <v>860</v>
      </c>
      <c r="B117" s="8" t="s">
        <v>192</v>
      </c>
      <c r="C117" s="9" t="s">
        <v>193</v>
      </c>
      <c r="D117" s="10" t="s">
        <v>80</v>
      </c>
      <c r="E117" s="11">
        <v>42.98</v>
      </c>
      <c r="F117" s="3"/>
      <c r="G117" s="11">
        <f t="shared" si="5"/>
        <v>0</v>
      </c>
    </row>
    <row r="118" spans="1:7" ht="24" x14ac:dyDescent="0.2">
      <c r="A118" s="7">
        <v>870</v>
      </c>
      <c r="B118" s="8" t="s">
        <v>194</v>
      </c>
      <c r="C118" s="9" t="s">
        <v>195</v>
      </c>
      <c r="D118" s="10" t="s">
        <v>80</v>
      </c>
      <c r="E118" s="11">
        <v>51.68</v>
      </c>
      <c r="F118" s="3"/>
      <c r="G118" s="11">
        <f t="shared" si="5"/>
        <v>0</v>
      </c>
    </row>
    <row r="119" spans="1:7" ht="36" x14ac:dyDescent="0.2">
      <c r="A119" s="7">
        <v>880</v>
      </c>
      <c r="B119" s="8" t="s">
        <v>111</v>
      </c>
      <c r="C119" s="9" t="s">
        <v>196</v>
      </c>
      <c r="D119" s="10" t="s">
        <v>13</v>
      </c>
      <c r="E119" s="11">
        <v>2.1</v>
      </c>
      <c r="F119" s="3"/>
      <c r="G119" s="11">
        <f t="shared" si="5"/>
        <v>0</v>
      </c>
    </row>
    <row r="120" spans="1:7" x14ac:dyDescent="0.2">
      <c r="A120" s="7">
        <v>890</v>
      </c>
      <c r="B120" s="8" t="s">
        <v>36</v>
      </c>
      <c r="C120" s="9" t="s">
        <v>197</v>
      </c>
      <c r="D120" s="10" t="s">
        <v>198</v>
      </c>
      <c r="E120" s="11">
        <v>1</v>
      </c>
      <c r="F120" s="3"/>
      <c r="G120" s="11">
        <f t="shared" si="5"/>
        <v>0</v>
      </c>
    </row>
    <row r="121" spans="1:7" s="72" customFormat="1" x14ac:dyDescent="0.2">
      <c r="A121" s="68"/>
      <c r="B121" s="69"/>
      <c r="C121" s="69"/>
      <c r="D121" s="129" t="s">
        <v>38</v>
      </c>
      <c r="E121" s="130"/>
      <c r="F121" s="70"/>
      <c r="G121" s="71">
        <f>SUM(G114:G120)</f>
        <v>0</v>
      </c>
    </row>
    <row r="122" spans="1:7" ht="21" customHeight="1" x14ac:dyDescent="0.25">
      <c r="A122" s="131" t="s">
        <v>199</v>
      </c>
      <c r="B122" s="132"/>
      <c r="C122" s="45" t="s">
        <v>200</v>
      </c>
      <c r="D122" s="46"/>
      <c r="E122" s="47"/>
      <c r="F122" s="48"/>
      <c r="G122" s="49">
        <f>G136</f>
        <v>0</v>
      </c>
    </row>
    <row r="123" spans="1:7" ht="36" x14ac:dyDescent="0.2">
      <c r="A123" s="7">
        <v>900</v>
      </c>
      <c r="B123" s="8" t="s">
        <v>201</v>
      </c>
      <c r="C123" s="9" t="s">
        <v>202</v>
      </c>
      <c r="D123" s="10" t="s">
        <v>13</v>
      </c>
      <c r="E123" s="11">
        <v>131.25</v>
      </c>
      <c r="F123" s="3"/>
      <c r="G123" s="11">
        <f>E123*F123</f>
        <v>0</v>
      </c>
    </row>
    <row r="124" spans="1:7" ht="36" x14ac:dyDescent="0.2">
      <c r="A124" s="7">
        <v>910</v>
      </c>
      <c r="B124" s="8" t="s">
        <v>203</v>
      </c>
      <c r="C124" s="9" t="s">
        <v>204</v>
      </c>
      <c r="D124" s="10" t="s">
        <v>13</v>
      </c>
      <c r="E124" s="11">
        <v>131.25</v>
      </c>
      <c r="F124" s="3"/>
      <c r="G124" s="11">
        <f t="shared" ref="G124:G134" si="6">E124*F124</f>
        <v>0</v>
      </c>
    </row>
    <row r="125" spans="1:7" ht="60" x14ac:dyDescent="0.2">
      <c r="A125" s="7">
        <v>920</v>
      </c>
      <c r="B125" s="8" t="s">
        <v>205</v>
      </c>
      <c r="C125" s="9" t="s">
        <v>206</v>
      </c>
      <c r="D125" s="10" t="s">
        <v>27</v>
      </c>
      <c r="E125" s="11">
        <v>39.380000000000003</v>
      </c>
      <c r="F125" s="3"/>
      <c r="G125" s="11">
        <f t="shared" si="6"/>
        <v>0</v>
      </c>
    </row>
    <row r="126" spans="1:7" ht="24" x14ac:dyDescent="0.2">
      <c r="A126" s="7">
        <v>930</v>
      </c>
      <c r="B126" s="8" t="s">
        <v>207</v>
      </c>
      <c r="C126" s="9" t="s">
        <v>208</v>
      </c>
      <c r="D126" s="10" t="s">
        <v>13</v>
      </c>
      <c r="E126" s="11">
        <v>131.25</v>
      </c>
      <c r="F126" s="3"/>
      <c r="G126" s="11">
        <f t="shared" si="6"/>
        <v>0</v>
      </c>
    </row>
    <row r="127" spans="1:7" ht="24" x14ac:dyDescent="0.2">
      <c r="A127" s="7">
        <v>940</v>
      </c>
      <c r="B127" s="8" t="s">
        <v>209</v>
      </c>
      <c r="C127" s="9" t="s">
        <v>210</v>
      </c>
      <c r="D127" s="10" t="s">
        <v>13</v>
      </c>
      <c r="E127" s="11">
        <v>131.25</v>
      </c>
      <c r="F127" s="3"/>
      <c r="G127" s="11">
        <f t="shared" si="6"/>
        <v>0</v>
      </c>
    </row>
    <row r="128" spans="1:7" ht="24" x14ac:dyDescent="0.2">
      <c r="A128" s="7">
        <v>950</v>
      </c>
      <c r="B128" s="8" t="s">
        <v>211</v>
      </c>
      <c r="C128" s="9" t="s">
        <v>212</v>
      </c>
      <c r="D128" s="10" t="s">
        <v>13</v>
      </c>
      <c r="E128" s="11">
        <v>131.25</v>
      </c>
      <c r="F128" s="3"/>
      <c r="G128" s="11">
        <f t="shared" si="6"/>
        <v>0</v>
      </c>
    </row>
    <row r="129" spans="1:7" ht="24" x14ac:dyDescent="0.2">
      <c r="A129" s="7">
        <v>960</v>
      </c>
      <c r="B129" s="8" t="s">
        <v>213</v>
      </c>
      <c r="C129" s="9" t="s">
        <v>214</v>
      </c>
      <c r="D129" s="10" t="s">
        <v>80</v>
      </c>
      <c r="E129" s="11">
        <v>69.22</v>
      </c>
      <c r="F129" s="3"/>
      <c r="G129" s="11">
        <f t="shared" si="6"/>
        <v>0</v>
      </c>
    </row>
    <row r="130" spans="1:7" ht="36" x14ac:dyDescent="0.2">
      <c r="A130" s="7">
        <v>970</v>
      </c>
      <c r="B130" s="8" t="s">
        <v>215</v>
      </c>
      <c r="C130" s="9" t="s">
        <v>216</v>
      </c>
      <c r="D130" s="10" t="s">
        <v>80</v>
      </c>
      <c r="E130" s="11">
        <v>16.739999999999998</v>
      </c>
      <c r="F130" s="3"/>
      <c r="G130" s="11">
        <f t="shared" si="6"/>
        <v>0</v>
      </c>
    </row>
    <row r="131" spans="1:7" ht="24" x14ac:dyDescent="0.2">
      <c r="A131" s="7">
        <v>980</v>
      </c>
      <c r="B131" s="8" t="s">
        <v>217</v>
      </c>
      <c r="C131" s="9" t="s">
        <v>218</v>
      </c>
      <c r="D131" s="10" t="s">
        <v>219</v>
      </c>
      <c r="E131" s="11">
        <v>0.02</v>
      </c>
      <c r="F131" s="3"/>
      <c r="G131" s="11">
        <f t="shared" si="6"/>
        <v>0</v>
      </c>
    </row>
    <row r="132" spans="1:7" ht="24" x14ac:dyDescent="0.2">
      <c r="A132" s="7">
        <v>990</v>
      </c>
      <c r="B132" s="8" t="s">
        <v>220</v>
      </c>
      <c r="C132" s="9" t="s">
        <v>221</v>
      </c>
      <c r="D132" s="10" t="s">
        <v>219</v>
      </c>
      <c r="E132" s="11">
        <v>0.02</v>
      </c>
      <c r="F132" s="3"/>
      <c r="G132" s="11">
        <f t="shared" si="6"/>
        <v>0</v>
      </c>
    </row>
    <row r="133" spans="1:7" ht="24" x14ac:dyDescent="0.2">
      <c r="A133" s="7">
        <v>1000</v>
      </c>
      <c r="B133" s="8" t="s">
        <v>222</v>
      </c>
      <c r="C133" s="9" t="s">
        <v>223</v>
      </c>
      <c r="D133" s="10" t="s">
        <v>13</v>
      </c>
      <c r="E133" s="11">
        <v>149</v>
      </c>
      <c r="F133" s="3"/>
      <c r="G133" s="11">
        <f t="shared" si="6"/>
        <v>0</v>
      </c>
    </row>
    <row r="134" spans="1:7" ht="36" x14ac:dyDescent="0.2">
      <c r="A134" s="7">
        <v>1010</v>
      </c>
      <c r="B134" s="8" t="s">
        <v>224</v>
      </c>
      <c r="C134" s="9" t="s">
        <v>225</v>
      </c>
      <c r="D134" s="10" t="s">
        <v>22</v>
      </c>
      <c r="E134" s="11">
        <v>6</v>
      </c>
      <c r="F134" s="3"/>
      <c r="G134" s="11">
        <f t="shared" si="6"/>
        <v>0</v>
      </c>
    </row>
    <row r="135" spans="1:7" ht="24" x14ac:dyDescent="0.2">
      <c r="A135" s="7">
        <v>1020</v>
      </c>
      <c r="B135" s="8" t="s">
        <v>36</v>
      </c>
      <c r="C135" s="9" t="s">
        <v>226</v>
      </c>
      <c r="D135" s="10" t="s">
        <v>198</v>
      </c>
      <c r="E135" s="11">
        <v>1</v>
      </c>
      <c r="F135" s="3"/>
      <c r="G135" s="11">
        <f>E135*F135</f>
        <v>0</v>
      </c>
    </row>
    <row r="136" spans="1:7" s="72" customFormat="1" x14ac:dyDescent="0.2">
      <c r="A136" s="68"/>
      <c r="B136" s="69"/>
      <c r="C136" s="69"/>
      <c r="D136" s="129" t="s">
        <v>38</v>
      </c>
      <c r="E136" s="130"/>
      <c r="F136" s="70"/>
      <c r="G136" s="71">
        <f>SUM(G123:G135)</f>
        <v>0</v>
      </c>
    </row>
    <row r="137" spans="1:7" ht="17.25" customHeight="1" x14ac:dyDescent="0.25">
      <c r="A137" s="131" t="s">
        <v>227</v>
      </c>
      <c r="B137" s="132"/>
      <c r="C137" s="45" t="s">
        <v>228</v>
      </c>
      <c r="D137" s="46"/>
      <c r="E137" s="47"/>
      <c r="F137" s="48"/>
      <c r="G137" s="49">
        <f>G138+G164+G194+G226+G252+G269+G292+G305+G330</f>
        <v>0</v>
      </c>
    </row>
    <row r="138" spans="1:7" ht="17.25" customHeight="1" x14ac:dyDescent="0.25">
      <c r="A138" s="121" t="s">
        <v>229</v>
      </c>
      <c r="B138" s="122"/>
      <c r="C138" s="29" t="s">
        <v>230</v>
      </c>
      <c r="D138" s="30"/>
      <c r="E138" s="31"/>
      <c r="F138" s="32"/>
      <c r="G138" s="33">
        <f>G163</f>
        <v>0</v>
      </c>
    </row>
    <row r="139" spans="1:7" ht="24" x14ac:dyDescent="0.2">
      <c r="A139" s="7">
        <v>1030</v>
      </c>
      <c r="B139" s="8" t="s">
        <v>231</v>
      </c>
      <c r="C139" s="9" t="s">
        <v>232</v>
      </c>
      <c r="D139" s="10" t="s">
        <v>80</v>
      </c>
      <c r="E139" s="11">
        <v>50</v>
      </c>
      <c r="F139" s="3"/>
      <c r="G139" s="11">
        <f>E139*F139</f>
        <v>0</v>
      </c>
    </row>
    <row r="140" spans="1:7" ht="24" x14ac:dyDescent="0.2">
      <c r="A140" s="7">
        <v>1040</v>
      </c>
      <c r="B140" s="8" t="s">
        <v>233</v>
      </c>
      <c r="C140" s="9" t="s">
        <v>234</v>
      </c>
      <c r="D140" s="10" t="s">
        <v>80</v>
      </c>
      <c r="E140" s="11">
        <v>18</v>
      </c>
      <c r="F140" s="3"/>
      <c r="G140" s="11">
        <f t="shared" ref="G140:G162" si="7">E140*F140</f>
        <v>0</v>
      </c>
    </row>
    <row r="141" spans="1:7" ht="24" x14ac:dyDescent="0.2">
      <c r="A141" s="7">
        <v>1050</v>
      </c>
      <c r="B141" s="8" t="s">
        <v>235</v>
      </c>
      <c r="C141" s="9" t="s">
        <v>236</v>
      </c>
      <c r="D141" s="10" t="s">
        <v>80</v>
      </c>
      <c r="E141" s="11">
        <v>20</v>
      </c>
      <c r="F141" s="3"/>
      <c r="G141" s="11">
        <f t="shared" si="7"/>
        <v>0</v>
      </c>
    </row>
    <row r="142" spans="1:7" ht="24" x14ac:dyDescent="0.2">
      <c r="A142" s="7">
        <v>1060</v>
      </c>
      <c r="B142" s="8" t="s">
        <v>237</v>
      </c>
      <c r="C142" s="9" t="s">
        <v>238</v>
      </c>
      <c r="D142" s="10" t="s">
        <v>80</v>
      </c>
      <c r="E142" s="11">
        <v>22</v>
      </c>
      <c r="F142" s="3"/>
      <c r="G142" s="11">
        <f t="shared" si="7"/>
        <v>0</v>
      </c>
    </row>
    <row r="143" spans="1:7" x14ac:dyDescent="0.2">
      <c r="A143" s="7">
        <v>1070</v>
      </c>
      <c r="B143" s="8" t="s">
        <v>239</v>
      </c>
      <c r="C143" s="9" t="s">
        <v>240</v>
      </c>
      <c r="D143" s="10" t="s">
        <v>80</v>
      </c>
      <c r="E143" s="11">
        <v>50</v>
      </c>
      <c r="F143" s="3"/>
      <c r="G143" s="11">
        <f t="shared" si="7"/>
        <v>0</v>
      </c>
    </row>
    <row r="144" spans="1:7" x14ac:dyDescent="0.2">
      <c r="A144" s="7">
        <v>1080</v>
      </c>
      <c r="B144" s="8" t="s">
        <v>241</v>
      </c>
      <c r="C144" s="9" t="s">
        <v>242</v>
      </c>
      <c r="D144" s="10" t="s">
        <v>80</v>
      </c>
      <c r="E144" s="11">
        <v>18</v>
      </c>
      <c r="F144" s="3"/>
      <c r="G144" s="11">
        <f t="shared" si="7"/>
        <v>0</v>
      </c>
    </row>
    <row r="145" spans="1:7" x14ac:dyDescent="0.2">
      <c r="A145" s="7">
        <v>1090</v>
      </c>
      <c r="B145" s="8" t="s">
        <v>243</v>
      </c>
      <c r="C145" s="9" t="s">
        <v>244</v>
      </c>
      <c r="D145" s="10" t="s">
        <v>80</v>
      </c>
      <c r="E145" s="11">
        <v>20</v>
      </c>
      <c r="F145" s="3"/>
      <c r="G145" s="11">
        <f t="shared" si="7"/>
        <v>0</v>
      </c>
    </row>
    <row r="146" spans="1:7" x14ac:dyDescent="0.2">
      <c r="A146" s="7">
        <v>1100</v>
      </c>
      <c r="B146" s="8" t="s">
        <v>243</v>
      </c>
      <c r="C146" s="9" t="s">
        <v>245</v>
      </c>
      <c r="D146" s="10" t="s">
        <v>80</v>
      </c>
      <c r="E146" s="11">
        <v>22</v>
      </c>
      <c r="F146" s="3"/>
      <c r="G146" s="11">
        <f t="shared" si="7"/>
        <v>0</v>
      </c>
    </row>
    <row r="147" spans="1:7" x14ac:dyDescent="0.2">
      <c r="A147" s="7">
        <v>1110</v>
      </c>
      <c r="B147" s="8" t="s">
        <v>246</v>
      </c>
      <c r="C147" s="9" t="s">
        <v>247</v>
      </c>
      <c r="D147" s="10" t="s">
        <v>22</v>
      </c>
      <c r="E147" s="11">
        <v>2</v>
      </c>
      <c r="F147" s="3"/>
      <c r="G147" s="11">
        <f t="shared" si="7"/>
        <v>0</v>
      </c>
    </row>
    <row r="148" spans="1:7" x14ac:dyDescent="0.2">
      <c r="A148" s="7">
        <v>1120</v>
      </c>
      <c r="B148" s="8" t="s">
        <v>248</v>
      </c>
      <c r="C148" s="9" t="s">
        <v>249</v>
      </c>
      <c r="D148" s="10" t="s">
        <v>22</v>
      </c>
      <c r="E148" s="11">
        <v>2</v>
      </c>
      <c r="F148" s="3"/>
      <c r="G148" s="11">
        <f t="shared" si="7"/>
        <v>0</v>
      </c>
    </row>
    <row r="149" spans="1:7" x14ac:dyDescent="0.2">
      <c r="A149" s="7">
        <v>1130</v>
      </c>
      <c r="B149" s="8" t="s">
        <v>250</v>
      </c>
      <c r="C149" s="9" t="s">
        <v>251</v>
      </c>
      <c r="D149" s="10" t="s">
        <v>22</v>
      </c>
      <c r="E149" s="11">
        <v>2</v>
      </c>
      <c r="F149" s="3"/>
      <c r="G149" s="11">
        <f t="shared" si="7"/>
        <v>0</v>
      </c>
    </row>
    <row r="150" spans="1:7" x14ac:dyDescent="0.2">
      <c r="A150" s="7">
        <v>1140</v>
      </c>
      <c r="B150" s="8" t="s">
        <v>252</v>
      </c>
      <c r="C150" s="9" t="s">
        <v>253</v>
      </c>
      <c r="D150" s="10" t="s">
        <v>22</v>
      </c>
      <c r="E150" s="11">
        <v>1</v>
      </c>
      <c r="F150" s="3"/>
      <c r="G150" s="11">
        <f t="shared" si="7"/>
        <v>0</v>
      </c>
    </row>
    <row r="151" spans="1:7" x14ac:dyDescent="0.2">
      <c r="A151" s="7">
        <v>1150</v>
      </c>
      <c r="B151" s="8" t="s">
        <v>254</v>
      </c>
      <c r="C151" s="9" t="s">
        <v>255</v>
      </c>
      <c r="D151" s="10" t="s">
        <v>22</v>
      </c>
      <c r="E151" s="11">
        <v>2</v>
      </c>
      <c r="F151" s="3"/>
      <c r="G151" s="11">
        <f t="shared" si="7"/>
        <v>0</v>
      </c>
    </row>
    <row r="152" spans="1:7" x14ac:dyDescent="0.2">
      <c r="A152" s="7">
        <v>1160</v>
      </c>
      <c r="B152" s="8" t="s">
        <v>256</v>
      </c>
      <c r="C152" s="9" t="s">
        <v>257</v>
      </c>
      <c r="D152" s="10" t="s">
        <v>198</v>
      </c>
      <c r="E152" s="11">
        <v>1</v>
      </c>
      <c r="F152" s="3"/>
      <c r="G152" s="11">
        <f>E152*F152</f>
        <v>0</v>
      </c>
    </row>
    <row r="153" spans="1:7" x14ac:dyDescent="0.2">
      <c r="A153" s="7">
        <v>1170</v>
      </c>
      <c r="B153" s="8" t="s">
        <v>258</v>
      </c>
      <c r="C153" s="9" t="s">
        <v>259</v>
      </c>
      <c r="D153" s="10" t="s">
        <v>22</v>
      </c>
      <c r="E153" s="11">
        <v>1</v>
      </c>
      <c r="F153" s="3"/>
      <c r="G153" s="11">
        <f t="shared" si="7"/>
        <v>0</v>
      </c>
    </row>
    <row r="154" spans="1:7" x14ac:dyDescent="0.2">
      <c r="A154" s="7">
        <v>1180</v>
      </c>
      <c r="B154" s="8" t="s">
        <v>260</v>
      </c>
      <c r="C154" s="9" t="s">
        <v>261</v>
      </c>
      <c r="D154" s="10" t="s">
        <v>22</v>
      </c>
      <c r="E154" s="11">
        <v>6</v>
      </c>
      <c r="F154" s="3"/>
      <c r="G154" s="11">
        <f t="shared" si="7"/>
        <v>0</v>
      </c>
    </row>
    <row r="155" spans="1:7" ht="36" x14ac:dyDescent="0.2">
      <c r="A155" s="7">
        <v>1190</v>
      </c>
      <c r="B155" s="8" t="s">
        <v>262</v>
      </c>
      <c r="C155" s="9" t="s">
        <v>263</v>
      </c>
      <c r="D155" s="10" t="s">
        <v>80</v>
      </c>
      <c r="E155" s="11">
        <v>110</v>
      </c>
      <c r="F155" s="3"/>
      <c r="G155" s="11">
        <f t="shared" si="7"/>
        <v>0</v>
      </c>
    </row>
    <row r="156" spans="1:7" ht="24" x14ac:dyDescent="0.2">
      <c r="A156" s="7">
        <v>1200</v>
      </c>
      <c r="B156" s="8" t="s">
        <v>264</v>
      </c>
      <c r="C156" s="9" t="s">
        <v>265</v>
      </c>
      <c r="D156" s="10" t="s">
        <v>80</v>
      </c>
      <c r="E156" s="11">
        <v>110</v>
      </c>
      <c r="F156" s="3"/>
      <c r="G156" s="11">
        <f t="shared" si="7"/>
        <v>0</v>
      </c>
    </row>
    <row r="157" spans="1:7" ht="36" x14ac:dyDescent="0.2">
      <c r="A157" s="7">
        <v>1210</v>
      </c>
      <c r="B157" s="8" t="s">
        <v>266</v>
      </c>
      <c r="C157" s="9" t="s">
        <v>267</v>
      </c>
      <c r="D157" s="10" t="s">
        <v>80</v>
      </c>
      <c r="E157" s="11">
        <v>30</v>
      </c>
      <c r="F157" s="3"/>
      <c r="G157" s="11">
        <f t="shared" si="7"/>
        <v>0</v>
      </c>
    </row>
    <row r="158" spans="1:7" x14ac:dyDescent="0.2">
      <c r="A158" s="7">
        <v>1220</v>
      </c>
      <c r="B158" s="8" t="s">
        <v>268</v>
      </c>
      <c r="C158" s="9" t="s">
        <v>269</v>
      </c>
      <c r="D158" s="10" t="s">
        <v>80</v>
      </c>
      <c r="E158" s="11">
        <v>30</v>
      </c>
      <c r="F158" s="3"/>
      <c r="G158" s="11">
        <f t="shared" si="7"/>
        <v>0</v>
      </c>
    </row>
    <row r="159" spans="1:7" ht="24" x14ac:dyDescent="0.2">
      <c r="A159" s="7">
        <v>1230</v>
      </c>
      <c r="B159" s="8" t="s">
        <v>270</v>
      </c>
      <c r="C159" s="9" t="s">
        <v>271</v>
      </c>
      <c r="D159" s="10" t="s">
        <v>80</v>
      </c>
      <c r="E159" s="11">
        <v>20</v>
      </c>
      <c r="F159" s="3"/>
      <c r="G159" s="11">
        <f t="shared" si="7"/>
        <v>0</v>
      </c>
    </row>
    <row r="160" spans="1:7" ht="24" x14ac:dyDescent="0.2">
      <c r="A160" s="7">
        <v>1240</v>
      </c>
      <c r="B160" s="8" t="s">
        <v>272</v>
      </c>
      <c r="C160" s="9" t="s">
        <v>273</v>
      </c>
      <c r="D160" s="10" t="s">
        <v>80</v>
      </c>
      <c r="E160" s="11">
        <v>20</v>
      </c>
      <c r="F160" s="3"/>
      <c r="G160" s="11">
        <f>E160*F160</f>
        <v>0</v>
      </c>
    </row>
    <row r="161" spans="1:7" ht="24" x14ac:dyDescent="0.2">
      <c r="A161" s="7">
        <v>1250</v>
      </c>
      <c r="B161" s="8" t="s">
        <v>274</v>
      </c>
      <c r="C161" s="9" t="s">
        <v>275</v>
      </c>
      <c r="D161" s="10" t="s">
        <v>22</v>
      </c>
      <c r="E161" s="11">
        <v>10</v>
      </c>
      <c r="F161" s="3"/>
      <c r="G161" s="11">
        <f t="shared" si="7"/>
        <v>0</v>
      </c>
    </row>
    <row r="162" spans="1:7" ht="24" x14ac:dyDescent="0.2">
      <c r="A162" s="7">
        <v>1260</v>
      </c>
      <c r="B162" s="8" t="s">
        <v>276</v>
      </c>
      <c r="C162" s="9" t="s">
        <v>277</v>
      </c>
      <c r="D162" s="10" t="s">
        <v>22</v>
      </c>
      <c r="E162" s="11">
        <v>10</v>
      </c>
      <c r="F162" s="3"/>
      <c r="G162" s="11">
        <f t="shared" si="7"/>
        <v>0</v>
      </c>
    </row>
    <row r="163" spans="1:7" s="72" customFormat="1" x14ac:dyDescent="0.2">
      <c r="A163" s="68"/>
      <c r="B163" s="69"/>
      <c r="C163" s="69"/>
      <c r="D163" s="129" t="s">
        <v>38</v>
      </c>
      <c r="E163" s="130"/>
      <c r="F163" s="70"/>
      <c r="G163" s="71">
        <f>SUM(G139:G162)</f>
        <v>0</v>
      </c>
    </row>
    <row r="164" spans="1:7" s="4" customFormat="1" ht="18" customHeight="1" x14ac:dyDescent="0.25">
      <c r="A164" s="121" t="s">
        <v>278</v>
      </c>
      <c r="B164" s="122"/>
      <c r="C164" s="29" t="s">
        <v>279</v>
      </c>
      <c r="D164" s="30"/>
      <c r="E164" s="31"/>
      <c r="F164" s="32"/>
      <c r="G164" s="33">
        <f>G193</f>
        <v>0</v>
      </c>
    </row>
    <row r="165" spans="1:7" ht="24" x14ac:dyDescent="0.2">
      <c r="A165" s="7">
        <v>1270</v>
      </c>
      <c r="B165" s="8" t="s">
        <v>280</v>
      </c>
      <c r="C165" s="9" t="s">
        <v>281</v>
      </c>
      <c r="D165" s="10" t="s">
        <v>80</v>
      </c>
      <c r="E165" s="11">
        <v>3</v>
      </c>
      <c r="F165" s="3"/>
      <c r="G165" s="11">
        <f>E165*F165</f>
        <v>0</v>
      </c>
    </row>
    <row r="166" spans="1:7" ht="24" x14ac:dyDescent="0.2">
      <c r="A166" s="7">
        <v>1280</v>
      </c>
      <c r="B166" s="8" t="s">
        <v>282</v>
      </c>
      <c r="C166" s="9" t="s">
        <v>283</v>
      </c>
      <c r="D166" s="10" t="s">
        <v>80</v>
      </c>
      <c r="E166" s="11">
        <v>6</v>
      </c>
      <c r="F166" s="3"/>
      <c r="G166" s="11">
        <f t="shared" ref="G166:G192" si="8">E166*F166</f>
        <v>0</v>
      </c>
    </row>
    <row r="167" spans="1:7" ht="24" x14ac:dyDescent="0.2">
      <c r="A167" s="7">
        <v>1290</v>
      </c>
      <c r="B167" s="8" t="s">
        <v>284</v>
      </c>
      <c r="C167" s="9" t="s">
        <v>285</v>
      </c>
      <c r="D167" s="10" t="s">
        <v>80</v>
      </c>
      <c r="E167" s="11">
        <v>2</v>
      </c>
      <c r="F167" s="3"/>
      <c r="G167" s="11">
        <f t="shared" si="8"/>
        <v>0</v>
      </c>
    </row>
    <row r="168" spans="1:7" ht="24" x14ac:dyDescent="0.2">
      <c r="A168" s="7">
        <v>1300</v>
      </c>
      <c r="B168" s="8" t="s">
        <v>286</v>
      </c>
      <c r="C168" s="9" t="s">
        <v>287</v>
      </c>
      <c r="D168" s="10" t="s">
        <v>80</v>
      </c>
      <c r="E168" s="11">
        <v>3</v>
      </c>
      <c r="F168" s="3"/>
      <c r="G168" s="11">
        <f t="shared" si="8"/>
        <v>0</v>
      </c>
    </row>
    <row r="169" spans="1:7" ht="24" x14ac:dyDescent="0.2">
      <c r="A169" s="7">
        <v>1310</v>
      </c>
      <c r="B169" s="8" t="s">
        <v>288</v>
      </c>
      <c r="C169" s="9" t="s">
        <v>289</v>
      </c>
      <c r="D169" s="10" t="s">
        <v>80</v>
      </c>
      <c r="E169" s="11">
        <v>15</v>
      </c>
      <c r="F169" s="3"/>
      <c r="G169" s="11">
        <f t="shared" si="8"/>
        <v>0</v>
      </c>
    </row>
    <row r="170" spans="1:7" ht="24" x14ac:dyDescent="0.2">
      <c r="A170" s="7">
        <v>1320</v>
      </c>
      <c r="B170" s="8" t="s">
        <v>290</v>
      </c>
      <c r="C170" s="9" t="s">
        <v>291</v>
      </c>
      <c r="D170" s="10" t="s">
        <v>80</v>
      </c>
      <c r="E170" s="11">
        <v>2</v>
      </c>
      <c r="F170" s="3"/>
      <c r="G170" s="11">
        <f t="shared" si="8"/>
        <v>0</v>
      </c>
    </row>
    <row r="171" spans="1:7" ht="24" x14ac:dyDescent="0.2">
      <c r="A171" s="7">
        <v>1330</v>
      </c>
      <c r="B171" s="8" t="s">
        <v>292</v>
      </c>
      <c r="C171" s="9" t="s">
        <v>293</v>
      </c>
      <c r="D171" s="10" t="s">
        <v>80</v>
      </c>
      <c r="E171" s="11">
        <v>17</v>
      </c>
      <c r="F171" s="3"/>
      <c r="G171" s="11">
        <f t="shared" si="8"/>
        <v>0</v>
      </c>
    </row>
    <row r="172" spans="1:7" ht="24" x14ac:dyDescent="0.2">
      <c r="A172" s="7">
        <v>1340</v>
      </c>
      <c r="B172" s="8" t="s">
        <v>294</v>
      </c>
      <c r="C172" s="9" t="s">
        <v>295</v>
      </c>
      <c r="D172" s="10" t="s">
        <v>22</v>
      </c>
      <c r="E172" s="11">
        <v>2</v>
      </c>
      <c r="F172" s="3"/>
      <c r="G172" s="11">
        <f t="shared" si="8"/>
        <v>0</v>
      </c>
    </row>
    <row r="173" spans="1:7" ht="24" x14ac:dyDescent="0.2">
      <c r="A173" s="7">
        <v>1350</v>
      </c>
      <c r="B173" s="8" t="s">
        <v>296</v>
      </c>
      <c r="C173" s="9" t="s">
        <v>297</v>
      </c>
      <c r="D173" s="10" t="s">
        <v>22</v>
      </c>
      <c r="E173" s="11">
        <v>2</v>
      </c>
      <c r="F173" s="3"/>
      <c r="G173" s="11">
        <f t="shared" si="8"/>
        <v>0</v>
      </c>
    </row>
    <row r="174" spans="1:7" ht="24" x14ac:dyDescent="0.2">
      <c r="A174" s="7">
        <v>1360</v>
      </c>
      <c r="B174" s="8" t="s">
        <v>296</v>
      </c>
      <c r="C174" s="9" t="s">
        <v>298</v>
      </c>
      <c r="D174" s="10" t="s">
        <v>22</v>
      </c>
      <c r="E174" s="11">
        <v>2</v>
      </c>
      <c r="F174" s="3"/>
      <c r="G174" s="11">
        <f t="shared" si="8"/>
        <v>0</v>
      </c>
    </row>
    <row r="175" spans="1:7" ht="24" x14ac:dyDescent="0.2">
      <c r="A175" s="7">
        <v>1370</v>
      </c>
      <c r="B175" s="8" t="s">
        <v>299</v>
      </c>
      <c r="C175" s="9" t="s">
        <v>300</v>
      </c>
      <c r="D175" s="10" t="s">
        <v>22</v>
      </c>
      <c r="E175" s="11">
        <v>1</v>
      </c>
      <c r="F175" s="3"/>
      <c r="G175" s="11">
        <f t="shared" si="8"/>
        <v>0</v>
      </c>
    </row>
    <row r="176" spans="1:7" ht="24" x14ac:dyDescent="0.2">
      <c r="A176" s="7">
        <v>1380</v>
      </c>
      <c r="B176" s="8" t="s">
        <v>301</v>
      </c>
      <c r="C176" s="9" t="s">
        <v>302</v>
      </c>
      <c r="D176" s="10" t="s">
        <v>198</v>
      </c>
      <c r="E176" s="11">
        <v>2</v>
      </c>
      <c r="F176" s="3"/>
      <c r="G176" s="11">
        <f t="shared" si="8"/>
        <v>0</v>
      </c>
    </row>
    <row r="177" spans="1:7" x14ac:dyDescent="0.2">
      <c r="A177" s="7">
        <v>1390</v>
      </c>
      <c r="B177" s="8" t="s">
        <v>303</v>
      </c>
      <c r="C177" s="9" t="s">
        <v>304</v>
      </c>
      <c r="D177" s="10" t="s">
        <v>198</v>
      </c>
      <c r="E177" s="11">
        <v>2</v>
      </c>
      <c r="F177" s="3"/>
      <c r="G177" s="11">
        <f t="shared" si="8"/>
        <v>0</v>
      </c>
    </row>
    <row r="178" spans="1:7" ht="24" x14ac:dyDescent="0.2">
      <c r="A178" s="7">
        <v>1400</v>
      </c>
      <c r="B178" s="8" t="s">
        <v>305</v>
      </c>
      <c r="C178" s="9" t="s">
        <v>306</v>
      </c>
      <c r="D178" s="10" t="s">
        <v>22</v>
      </c>
      <c r="E178" s="11">
        <v>2</v>
      </c>
      <c r="F178" s="3"/>
      <c r="G178" s="11">
        <f t="shared" si="8"/>
        <v>0</v>
      </c>
    </row>
    <row r="179" spans="1:7" ht="24" x14ac:dyDescent="0.2">
      <c r="A179" s="7">
        <v>1410</v>
      </c>
      <c r="B179" s="8" t="s">
        <v>307</v>
      </c>
      <c r="C179" s="9" t="s">
        <v>308</v>
      </c>
      <c r="D179" s="10" t="s">
        <v>198</v>
      </c>
      <c r="E179" s="11">
        <v>2</v>
      </c>
      <c r="F179" s="3"/>
      <c r="G179" s="11">
        <f t="shared" si="8"/>
        <v>0</v>
      </c>
    </row>
    <row r="180" spans="1:7" x14ac:dyDescent="0.2">
      <c r="A180" s="7">
        <v>1420</v>
      </c>
      <c r="B180" s="8" t="s">
        <v>309</v>
      </c>
      <c r="C180" s="9" t="s">
        <v>310</v>
      </c>
      <c r="D180" s="10" t="s">
        <v>198</v>
      </c>
      <c r="E180" s="11">
        <v>1</v>
      </c>
      <c r="F180" s="3"/>
      <c r="G180" s="11">
        <f t="shared" si="8"/>
        <v>0</v>
      </c>
    </row>
    <row r="181" spans="1:7" x14ac:dyDescent="0.2">
      <c r="A181" s="7">
        <v>1430</v>
      </c>
      <c r="B181" s="8" t="s">
        <v>311</v>
      </c>
      <c r="C181" s="9" t="s">
        <v>312</v>
      </c>
      <c r="D181" s="10" t="s">
        <v>198</v>
      </c>
      <c r="E181" s="11">
        <v>1</v>
      </c>
      <c r="F181" s="3"/>
      <c r="G181" s="11">
        <f t="shared" si="8"/>
        <v>0</v>
      </c>
    </row>
    <row r="182" spans="1:7" x14ac:dyDescent="0.2">
      <c r="A182" s="7">
        <v>1440</v>
      </c>
      <c r="B182" s="8" t="s">
        <v>313</v>
      </c>
      <c r="C182" s="9" t="s">
        <v>314</v>
      </c>
      <c r="D182" s="10" t="s">
        <v>22</v>
      </c>
      <c r="E182" s="11">
        <v>1</v>
      </c>
      <c r="F182" s="3"/>
      <c r="G182" s="11">
        <f t="shared" si="8"/>
        <v>0</v>
      </c>
    </row>
    <row r="183" spans="1:7" x14ac:dyDescent="0.2">
      <c r="A183" s="7">
        <v>1450</v>
      </c>
      <c r="B183" s="8" t="s">
        <v>315</v>
      </c>
      <c r="C183" s="9" t="s">
        <v>316</v>
      </c>
      <c r="D183" s="10" t="s">
        <v>22</v>
      </c>
      <c r="E183" s="11">
        <v>2</v>
      </c>
      <c r="F183" s="3"/>
      <c r="G183" s="11">
        <f t="shared" si="8"/>
        <v>0</v>
      </c>
    </row>
    <row r="184" spans="1:7" x14ac:dyDescent="0.2">
      <c r="A184" s="7">
        <v>1460</v>
      </c>
      <c r="B184" s="8" t="s">
        <v>317</v>
      </c>
      <c r="C184" s="9" t="s">
        <v>318</v>
      </c>
      <c r="D184" s="10" t="s">
        <v>22</v>
      </c>
      <c r="E184" s="11">
        <v>1</v>
      </c>
      <c r="F184" s="3"/>
      <c r="G184" s="11">
        <f t="shared" si="8"/>
        <v>0</v>
      </c>
    </row>
    <row r="185" spans="1:7" ht="36" x14ac:dyDescent="0.2">
      <c r="A185" s="7">
        <v>1470</v>
      </c>
      <c r="B185" s="8" t="s">
        <v>266</v>
      </c>
      <c r="C185" s="9" t="s">
        <v>267</v>
      </c>
      <c r="D185" s="10" t="s">
        <v>80</v>
      </c>
      <c r="E185" s="11">
        <v>25</v>
      </c>
      <c r="F185" s="3"/>
      <c r="G185" s="11">
        <f t="shared" si="8"/>
        <v>0</v>
      </c>
    </row>
    <row r="186" spans="1:7" x14ac:dyDescent="0.2">
      <c r="A186" s="7">
        <v>1480</v>
      </c>
      <c r="B186" s="8" t="s">
        <v>268</v>
      </c>
      <c r="C186" s="9" t="s">
        <v>269</v>
      </c>
      <c r="D186" s="10" t="s">
        <v>80</v>
      </c>
      <c r="E186" s="11">
        <v>25</v>
      </c>
      <c r="F186" s="3"/>
      <c r="G186" s="11">
        <f t="shared" si="8"/>
        <v>0</v>
      </c>
    </row>
    <row r="187" spans="1:7" ht="24" x14ac:dyDescent="0.2">
      <c r="A187" s="7">
        <v>1490</v>
      </c>
      <c r="B187" s="8" t="s">
        <v>270</v>
      </c>
      <c r="C187" s="9" t="s">
        <v>271</v>
      </c>
      <c r="D187" s="10" t="s">
        <v>80</v>
      </c>
      <c r="E187" s="11">
        <v>15</v>
      </c>
      <c r="F187" s="3"/>
      <c r="G187" s="11">
        <f t="shared" si="8"/>
        <v>0</v>
      </c>
    </row>
    <row r="188" spans="1:7" ht="24" x14ac:dyDescent="0.2">
      <c r="A188" s="7">
        <v>1500</v>
      </c>
      <c r="B188" s="8" t="s">
        <v>272</v>
      </c>
      <c r="C188" s="9" t="s">
        <v>273</v>
      </c>
      <c r="D188" s="10" t="s">
        <v>80</v>
      </c>
      <c r="E188" s="11">
        <v>15</v>
      </c>
      <c r="F188" s="3"/>
      <c r="G188" s="11">
        <f t="shared" si="8"/>
        <v>0</v>
      </c>
    </row>
    <row r="189" spans="1:7" ht="24" x14ac:dyDescent="0.2">
      <c r="A189" s="7">
        <v>1510</v>
      </c>
      <c r="B189" s="8" t="s">
        <v>274</v>
      </c>
      <c r="C189" s="9" t="s">
        <v>275</v>
      </c>
      <c r="D189" s="10" t="s">
        <v>22</v>
      </c>
      <c r="E189" s="11">
        <v>10</v>
      </c>
      <c r="F189" s="3"/>
      <c r="G189" s="11">
        <f>E189*F189</f>
        <v>0</v>
      </c>
    </row>
    <row r="190" spans="1:7" ht="24" x14ac:dyDescent="0.2">
      <c r="A190" s="7">
        <v>1520</v>
      </c>
      <c r="B190" s="8" t="s">
        <v>276</v>
      </c>
      <c r="C190" s="9" t="s">
        <v>277</v>
      </c>
      <c r="D190" s="10" t="s">
        <v>22</v>
      </c>
      <c r="E190" s="11">
        <v>10</v>
      </c>
      <c r="F190" s="3"/>
      <c r="G190" s="11">
        <f t="shared" si="8"/>
        <v>0</v>
      </c>
    </row>
    <row r="191" spans="1:7" ht="24" x14ac:dyDescent="0.2">
      <c r="A191" s="7">
        <v>1530</v>
      </c>
      <c r="B191" s="8" t="s">
        <v>270</v>
      </c>
      <c r="C191" s="9" t="s">
        <v>319</v>
      </c>
      <c r="D191" s="10" t="s">
        <v>80</v>
      </c>
      <c r="E191" s="11">
        <v>14</v>
      </c>
      <c r="F191" s="3"/>
      <c r="G191" s="11">
        <f t="shared" si="8"/>
        <v>0</v>
      </c>
    </row>
    <row r="192" spans="1:7" x14ac:dyDescent="0.2">
      <c r="A192" s="7">
        <v>1540</v>
      </c>
      <c r="B192" s="8" t="s">
        <v>272</v>
      </c>
      <c r="C192" s="9" t="s">
        <v>320</v>
      </c>
      <c r="D192" s="10" t="s">
        <v>80</v>
      </c>
      <c r="E192" s="11">
        <v>14</v>
      </c>
      <c r="F192" s="3"/>
      <c r="G192" s="11">
        <f t="shared" si="8"/>
        <v>0</v>
      </c>
    </row>
    <row r="193" spans="1:7" s="72" customFormat="1" x14ac:dyDescent="0.2">
      <c r="A193" s="68"/>
      <c r="B193" s="69"/>
      <c r="C193" s="69"/>
      <c r="D193" s="129" t="s">
        <v>38</v>
      </c>
      <c r="E193" s="130"/>
      <c r="F193" s="70"/>
      <c r="G193" s="71">
        <f>SUM(G165:G192)</f>
        <v>0</v>
      </c>
    </row>
    <row r="194" spans="1:7" ht="22.5" customHeight="1" x14ac:dyDescent="0.25">
      <c r="A194" s="121" t="s">
        <v>321</v>
      </c>
      <c r="B194" s="122"/>
      <c r="C194" s="29" t="s">
        <v>322</v>
      </c>
      <c r="D194" s="34"/>
      <c r="E194" s="35"/>
      <c r="F194" s="36"/>
      <c r="G194" s="33">
        <f>G225</f>
        <v>0</v>
      </c>
    </row>
    <row r="195" spans="1:7" x14ac:dyDescent="0.2">
      <c r="A195" s="7">
        <v>1550</v>
      </c>
      <c r="B195" s="8" t="s">
        <v>323</v>
      </c>
      <c r="C195" s="9" t="s">
        <v>324</v>
      </c>
      <c r="D195" s="10" t="s">
        <v>80</v>
      </c>
      <c r="E195" s="11">
        <v>65</v>
      </c>
      <c r="F195" s="3"/>
      <c r="G195" s="11">
        <f>E195*F195</f>
        <v>0</v>
      </c>
    </row>
    <row r="196" spans="1:7" x14ac:dyDescent="0.2">
      <c r="A196" s="7">
        <v>1560</v>
      </c>
      <c r="B196" s="8" t="s">
        <v>323</v>
      </c>
      <c r="C196" s="9" t="s">
        <v>325</v>
      </c>
      <c r="D196" s="10" t="s">
        <v>80</v>
      </c>
      <c r="E196" s="11">
        <v>19</v>
      </c>
      <c r="F196" s="3"/>
      <c r="G196" s="11">
        <f t="shared" ref="G196:G224" si="9">E196*F196</f>
        <v>0</v>
      </c>
    </row>
    <row r="197" spans="1:7" x14ac:dyDescent="0.2">
      <c r="A197" s="7">
        <v>1570</v>
      </c>
      <c r="B197" s="8" t="s">
        <v>326</v>
      </c>
      <c r="C197" s="9" t="s">
        <v>327</v>
      </c>
      <c r="D197" s="10" t="s">
        <v>80</v>
      </c>
      <c r="E197" s="11">
        <v>24</v>
      </c>
      <c r="F197" s="3"/>
      <c r="G197" s="11">
        <f t="shared" si="9"/>
        <v>0</v>
      </c>
    </row>
    <row r="198" spans="1:7" x14ac:dyDescent="0.2">
      <c r="A198" s="7">
        <v>1580</v>
      </c>
      <c r="B198" s="8" t="s">
        <v>328</v>
      </c>
      <c r="C198" s="9" t="s">
        <v>329</v>
      </c>
      <c r="D198" s="10" t="s">
        <v>80</v>
      </c>
      <c r="E198" s="11">
        <v>5</v>
      </c>
      <c r="F198" s="3"/>
      <c r="G198" s="11">
        <f t="shared" si="9"/>
        <v>0</v>
      </c>
    </row>
    <row r="199" spans="1:7" x14ac:dyDescent="0.2">
      <c r="A199" s="7">
        <v>1590</v>
      </c>
      <c r="B199" s="8" t="s">
        <v>239</v>
      </c>
      <c r="C199" s="9" t="s">
        <v>240</v>
      </c>
      <c r="D199" s="10" t="s">
        <v>80</v>
      </c>
      <c r="E199" s="11">
        <v>65</v>
      </c>
      <c r="F199" s="3"/>
      <c r="G199" s="11">
        <f t="shared" si="9"/>
        <v>0</v>
      </c>
    </row>
    <row r="200" spans="1:7" x14ac:dyDescent="0.2">
      <c r="A200" s="7">
        <v>1600</v>
      </c>
      <c r="B200" s="8" t="s">
        <v>241</v>
      </c>
      <c r="C200" s="9" t="s">
        <v>242</v>
      </c>
      <c r="D200" s="10" t="s">
        <v>80</v>
      </c>
      <c r="E200" s="11">
        <v>19</v>
      </c>
      <c r="F200" s="3"/>
      <c r="G200" s="11">
        <f t="shared" si="9"/>
        <v>0</v>
      </c>
    </row>
    <row r="201" spans="1:7" x14ac:dyDescent="0.2">
      <c r="A201" s="7">
        <v>1610</v>
      </c>
      <c r="B201" s="8" t="s">
        <v>243</v>
      </c>
      <c r="C201" s="9" t="s">
        <v>244</v>
      </c>
      <c r="D201" s="10" t="s">
        <v>80</v>
      </c>
      <c r="E201" s="11">
        <v>24</v>
      </c>
      <c r="F201" s="3"/>
      <c r="G201" s="11">
        <f t="shared" si="9"/>
        <v>0</v>
      </c>
    </row>
    <row r="202" spans="1:7" x14ac:dyDescent="0.2">
      <c r="A202" s="7">
        <v>1620</v>
      </c>
      <c r="B202" s="8" t="s">
        <v>243</v>
      </c>
      <c r="C202" s="9" t="s">
        <v>330</v>
      </c>
      <c r="D202" s="10" t="s">
        <v>80</v>
      </c>
      <c r="E202" s="11">
        <v>5</v>
      </c>
      <c r="F202" s="3"/>
      <c r="G202" s="11">
        <f t="shared" si="9"/>
        <v>0</v>
      </c>
    </row>
    <row r="203" spans="1:7" x14ac:dyDescent="0.2">
      <c r="A203" s="7">
        <v>1630</v>
      </c>
      <c r="B203" s="8" t="s">
        <v>243</v>
      </c>
      <c r="C203" s="9" t="s">
        <v>331</v>
      </c>
      <c r="D203" s="10" t="s">
        <v>80</v>
      </c>
      <c r="E203" s="11">
        <v>2</v>
      </c>
      <c r="F203" s="3"/>
      <c r="G203" s="11">
        <f t="shared" si="9"/>
        <v>0</v>
      </c>
    </row>
    <row r="204" spans="1:7" x14ac:dyDescent="0.2">
      <c r="A204" s="7">
        <v>1640</v>
      </c>
      <c r="B204" s="8" t="s">
        <v>332</v>
      </c>
      <c r="C204" s="9" t="s">
        <v>333</v>
      </c>
      <c r="D204" s="10" t="s">
        <v>22</v>
      </c>
      <c r="E204" s="11">
        <v>1</v>
      </c>
      <c r="F204" s="3"/>
      <c r="G204" s="11">
        <f t="shared" si="9"/>
        <v>0</v>
      </c>
    </row>
    <row r="205" spans="1:7" x14ac:dyDescent="0.2">
      <c r="A205" s="7">
        <v>1650</v>
      </c>
      <c r="B205" s="8" t="s">
        <v>334</v>
      </c>
      <c r="C205" s="9" t="s">
        <v>335</v>
      </c>
      <c r="D205" s="10" t="s">
        <v>22</v>
      </c>
      <c r="E205" s="11">
        <v>1</v>
      </c>
      <c r="F205" s="3"/>
      <c r="G205" s="11">
        <f t="shared" si="9"/>
        <v>0</v>
      </c>
    </row>
    <row r="206" spans="1:7" x14ac:dyDescent="0.2">
      <c r="A206" s="7">
        <v>1660</v>
      </c>
      <c r="B206" s="8" t="s">
        <v>336</v>
      </c>
      <c r="C206" s="9" t="s">
        <v>337</v>
      </c>
      <c r="D206" s="10" t="s">
        <v>22</v>
      </c>
      <c r="E206" s="11">
        <v>2</v>
      </c>
      <c r="F206" s="3"/>
      <c r="G206" s="11">
        <f t="shared" si="9"/>
        <v>0</v>
      </c>
    </row>
    <row r="207" spans="1:7" x14ac:dyDescent="0.2">
      <c r="A207" s="7">
        <v>1670</v>
      </c>
      <c r="B207" s="8" t="s">
        <v>336</v>
      </c>
      <c r="C207" s="9" t="s">
        <v>338</v>
      </c>
      <c r="D207" s="10" t="s">
        <v>22</v>
      </c>
      <c r="E207" s="11">
        <v>4</v>
      </c>
      <c r="F207" s="3"/>
      <c r="G207" s="11">
        <f t="shared" si="9"/>
        <v>0</v>
      </c>
    </row>
    <row r="208" spans="1:7" x14ac:dyDescent="0.2">
      <c r="A208" s="7">
        <v>1680</v>
      </c>
      <c r="B208" s="8" t="s">
        <v>339</v>
      </c>
      <c r="C208" s="9" t="s">
        <v>340</v>
      </c>
      <c r="D208" s="10" t="s">
        <v>22</v>
      </c>
      <c r="E208" s="11">
        <v>3</v>
      </c>
      <c r="F208" s="3"/>
      <c r="G208" s="11">
        <f t="shared" si="9"/>
        <v>0</v>
      </c>
    </row>
    <row r="209" spans="1:7" x14ac:dyDescent="0.2">
      <c r="A209" s="7">
        <v>1690</v>
      </c>
      <c r="B209" s="8" t="s">
        <v>341</v>
      </c>
      <c r="C209" s="9" t="s">
        <v>342</v>
      </c>
      <c r="D209" s="10" t="s">
        <v>22</v>
      </c>
      <c r="E209" s="11">
        <v>1</v>
      </c>
      <c r="F209" s="3"/>
      <c r="G209" s="11">
        <f t="shared" si="9"/>
        <v>0</v>
      </c>
    </row>
    <row r="210" spans="1:7" x14ac:dyDescent="0.2">
      <c r="A210" s="7">
        <v>1700</v>
      </c>
      <c r="B210" s="8" t="s">
        <v>343</v>
      </c>
      <c r="C210" s="9" t="s">
        <v>344</v>
      </c>
      <c r="D210" s="10" t="s">
        <v>22</v>
      </c>
      <c r="E210" s="11">
        <v>12</v>
      </c>
      <c r="F210" s="3"/>
      <c r="G210" s="11">
        <f>E210*F210</f>
        <v>0</v>
      </c>
    </row>
    <row r="211" spans="1:7" x14ac:dyDescent="0.2">
      <c r="A211" s="7">
        <v>1710</v>
      </c>
      <c r="B211" s="8" t="s">
        <v>345</v>
      </c>
      <c r="C211" s="9" t="s">
        <v>346</v>
      </c>
      <c r="D211" s="10" t="s">
        <v>198</v>
      </c>
      <c r="E211" s="11">
        <v>12</v>
      </c>
      <c r="F211" s="3"/>
      <c r="G211" s="11">
        <f t="shared" si="9"/>
        <v>0</v>
      </c>
    </row>
    <row r="212" spans="1:7" ht="24" x14ac:dyDescent="0.2">
      <c r="A212" s="7">
        <v>1720</v>
      </c>
      <c r="B212" s="8" t="s">
        <v>347</v>
      </c>
      <c r="C212" s="9" t="s">
        <v>348</v>
      </c>
      <c r="D212" s="10" t="s">
        <v>198</v>
      </c>
      <c r="E212" s="11">
        <v>12</v>
      </c>
      <c r="F212" s="3"/>
      <c r="G212" s="11">
        <f t="shared" si="9"/>
        <v>0</v>
      </c>
    </row>
    <row r="213" spans="1:7" x14ac:dyDescent="0.2">
      <c r="A213" s="7">
        <v>1730</v>
      </c>
      <c r="B213" s="8" t="s">
        <v>349</v>
      </c>
      <c r="C213" s="9" t="s">
        <v>350</v>
      </c>
      <c r="D213" s="10" t="s">
        <v>22</v>
      </c>
      <c r="E213" s="11">
        <v>2</v>
      </c>
      <c r="F213" s="3"/>
      <c r="G213" s="11">
        <f t="shared" si="9"/>
        <v>0</v>
      </c>
    </row>
    <row r="214" spans="1:7" ht="24" x14ac:dyDescent="0.2">
      <c r="A214" s="7">
        <v>1740</v>
      </c>
      <c r="B214" s="8" t="s">
        <v>351</v>
      </c>
      <c r="C214" s="9" t="s">
        <v>352</v>
      </c>
      <c r="D214" s="10" t="s">
        <v>22</v>
      </c>
      <c r="E214" s="11">
        <v>12</v>
      </c>
      <c r="F214" s="3"/>
      <c r="G214" s="11">
        <f t="shared" si="9"/>
        <v>0</v>
      </c>
    </row>
    <row r="215" spans="1:7" ht="24" x14ac:dyDescent="0.2">
      <c r="A215" s="7">
        <v>1750</v>
      </c>
      <c r="B215" s="8" t="s">
        <v>353</v>
      </c>
      <c r="C215" s="9" t="s">
        <v>354</v>
      </c>
      <c r="D215" s="10" t="s">
        <v>22</v>
      </c>
      <c r="E215" s="11">
        <v>12</v>
      </c>
      <c r="F215" s="3"/>
      <c r="G215" s="11">
        <f t="shared" si="9"/>
        <v>0</v>
      </c>
    </row>
    <row r="216" spans="1:7" ht="24" x14ac:dyDescent="0.2">
      <c r="A216" s="7">
        <v>1760</v>
      </c>
      <c r="B216" s="8" t="s">
        <v>355</v>
      </c>
      <c r="C216" s="9" t="s">
        <v>356</v>
      </c>
      <c r="D216" s="10" t="s">
        <v>80</v>
      </c>
      <c r="E216" s="11">
        <v>113</v>
      </c>
      <c r="F216" s="3"/>
      <c r="G216" s="11">
        <f t="shared" si="9"/>
        <v>0</v>
      </c>
    </row>
    <row r="217" spans="1:7" ht="36" x14ac:dyDescent="0.2">
      <c r="A217" s="7">
        <v>1770</v>
      </c>
      <c r="B217" s="8" t="s">
        <v>266</v>
      </c>
      <c r="C217" s="9" t="s">
        <v>267</v>
      </c>
      <c r="D217" s="10" t="s">
        <v>80</v>
      </c>
      <c r="E217" s="11">
        <v>20</v>
      </c>
      <c r="F217" s="3"/>
      <c r="G217" s="11">
        <f t="shared" si="9"/>
        <v>0</v>
      </c>
    </row>
    <row r="218" spans="1:7" x14ac:dyDescent="0.2">
      <c r="A218" s="7">
        <v>1780</v>
      </c>
      <c r="B218" s="8" t="s">
        <v>268</v>
      </c>
      <c r="C218" s="9" t="s">
        <v>269</v>
      </c>
      <c r="D218" s="10" t="s">
        <v>80</v>
      </c>
      <c r="E218" s="11">
        <v>20</v>
      </c>
      <c r="F218" s="3"/>
      <c r="G218" s="11">
        <f t="shared" si="9"/>
        <v>0</v>
      </c>
    </row>
    <row r="219" spans="1:7" ht="24" x14ac:dyDescent="0.2">
      <c r="A219" s="7">
        <v>1790</v>
      </c>
      <c r="B219" s="8" t="s">
        <v>270</v>
      </c>
      <c r="C219" s="9" t="s">
        <v>271</v>
      </c>
      <c r="D219" s="10" t="s">
        <v>80</v>
      </c>
      <c r="E219" s="11">
        <v>35</v>
      </c>
      <c r="F219" s="3"/>
      <c r="G219" s="11">
        <f t="shared" si="9"/>
        <v>0</v>
      </c>
    </row>
    <row r="220" spans="1:7" ht="24" x14ac:dyDescent="0.2">
      <c r="A220" s="7">
        <v>1800</v>
      </c>
      <c r="B220" s="8" t="s">
        <v>272</v>
      </c>
      <c r="C220" s="9" t="s">
        <v>273</v>
      </c>
      <c r="D220" s="10" t="s">
        <v>80</v>
      </c>
      <c r="E220" s="11">
        <v>35</v>
      </c>
      <c r="F220" s="3"/>
      <c r="G220" s="11">
        <f>E220*F220</f>
        <v>0</v>
      </c>
    </row>
    <row r="221" spans="1:7" ht="24" x14ac:dyDescent="0.2">
      <c r="A221" s="7">
        <v>1810</v>
      </c>
      <c r="B221" s="8" t="s">
        <v>274</v>
      </c>
      <c r="C221" s="9" t="s">
        <v>275</v>
      </c>
      <c r="D221" s="10" t="s">
        <v>22</v>
      </c>
      <c r="E221" s="11">
        <v>20</v>
      </c>
      <c r="F221" s="3"/>
      <c r="G221" s="11">
        <f t="shared" si="9"/>
        <v>0</v>
      </c>
    </row>
    <row r="222" spans="1:7" ht="24" x14ac:dyDescent="0.2">
      <c r="A222" s="7">
        <v>1820</v>
      </c>
      <c r="B222" s="8" t="s">
        <v>276</v>
      </c>
      <c r="C222" s="9" t="s">
        <v>277</v>
      </c>
      <c r="D222" s="10" t="s">
        <v>22</v>
      </c>
      <c r="E222" s="11">
        <v>20</v>
      </c>
      <c r="F222" s="3"/>
      <c r="G222" s="11">
        <f t="shared" si="9"/>
        <v>0</v>
      </c>
    </row>
    <row r="223" spans="1:7" ht="24" x14ac:dyDescent="0.2">
      <c r="A223" s="7">
        <v>1830</v>
      </c>
      <c r="B223" s="8" t="s">
        <v>270</v>
      </c>
      <c r="C223" s="9" t="s">
        <v>319</v>
      </c>
      <c r="D223" s="10" t="s">
        <v>80</v>
      </c>
      <c r="E223" s="11">
        <v>25</v>
      </c>
      <c r="F223" s="3"/>
      <c r="G223" s="11">
        <f t="shared" si="9"/>
        <v>0</v>
      </c>
    </row>
    <row r="224" spans="1:7" x14ac:dyDescent="0.2">
      <c r="A224" s="7">
        <v>1840</v>
      </c>
      <c r="B224" s="8" t="s">
        <v>272</v>
      </c>
      <c r="C224" s="9" t="s">
        <v>320</v>
      </c>
      <c r="D224" s="10" t="s">
        <v>80</v>
      </c>
      <c r="E224" s="11">
        <v>25</v>
      </c>
      <c r="F224" s="3"/>
      <c r="G224" s="11">
        <f t="shared" si="9"/>
        <v>0</v>
      </c>
    </row>
    <row r="225" spans="1:7" s="72" customFormat="1" x14ac:dyDescent="0.2">
      <c r="A225" s="68"/>
      <c r="B225" s="69"/>
      <c r="C225" s="69"/>
      <c r="D225" s="129" t="s">
        <v>38</v>
      </c>
      <c r="E225" s="130"/>
      <c r="F225" s="70"/>
      <c r="G225" s="71">
        <f>SUM(G195:G224)</f>
        <v>0</v>
      </c>
    </row>
    <row r="226" spans="1:7" s="4" customFormat="1" ht="20.25" customHeight="1" x14ac:dyDescent="0.25">
      <c r="A226" s="121" t="s">
        <v>357</v>
      </c>
      <c r="B226" s="122"/>
      <c r="C226" s="29" t="s">
        <v>358</v>
      </c>
      <c r="D226" s="30"/>
      <c r="E226" s="31"/>
      <c r="F226" s="32"/>
      <c r="G226" s="33">
        <f>G227+G247+G252+G269+G292+G305+G330</f>
        <v>0</v>
      </c>
    </row>
    <row r="227" spans="1:7" s="4" customFormat="1" ht="20.25" customHeight="1" x14ac:dyDescent="0.25">
      <c r="A227" s="135" t="s">
        <v>359</v>
      </c>
      <c r="B227" s="136"/>
      <c r="C227" s="37" t="s">
        <v>360</v>
      </c>
      <c r="D227" s="42"/>
      <c r="E227" s="41"/>
      <c r="F227" s="43"/>
      <c r="G227" s="44">
        <f>G246</f>
        <v>0</v>
      </c>
    </row>
    <row r="228" spans="1:7" ht="24" x14ac:dyDescent="0.2">
      <c r="A228" s="7">
        <v>1850</v>
      </c>
      <c r="B228" s="8" t="s">
        <v>361</v>
      </c>
      <c r="C228" s="9" t="s">
        <v>362</v>
      </c>
      <c r="D228" s="10" t="s">
        <v>22</v>
      </c>
      <c r="E228" s="11">
        <v>1</v>
      </c>
      <c r="F228" s="3"/>
      <c r="G228" s="11">
        <f>E228*F228</f>
        <v>0</v>
      </c>
    </row>
    <row r="229" spans="1:7" x14ac:dyDescent="0.2">
      <c r="A229" s="7">
        <v>1860</v>
      </c>
      <c r="B229" s="8" t="s">
        <v>363</v>
      </c>
      <c r="C229" s="9" t="s">
        <v>364</v>
      </c>
      <c r="D229" s="10" t="s">
        <v>198</v>
      </c>
      <c r="E229" s="11">
        <v>1</v>
      </c>
      <c r="F229" s="3"/>
      <c r="G229" s="11">
        <f t="shared" ref="G229:G245" si="10">E229*F229</f>
        <v>0</v>
      </c>
    </row>
    <row r="230" spans="1:7" x14ac:dyDescent="0.2">
      <c r="A230" s="7">
        <v>1870</v>
      </c>
      <c r="B230" s="8" t="s">
        <v>365</v>
      </c>
      <c r="C230" s="9" t="s">
        <v>366</v>
      </c>
      <c r="D230" s="10" t="s">
        <v>198</v>
      </c>
      <c r="E230" s="11">
        <v>1</v>
      </c>
      <c r="F230" s="3"/>
      <c r="G230" s="11">
        <f t="shared" si="10"/>
        <v>0</v>
      </c>
    </row>
    <row r="231" spans="1:7" x14ac:dyDescent="0.2">
      <c r="A231" s="7">
        <v>1880</v>
      </c>
      <c r="B231" s="8" t="s">
        <v>367</v>
      </c>
      <c r="C231" s="9" t="s">
        <v>368</v>
      </c>
      <c r="D231" s="10" t="s">
        <v>198</v>
      </c>
      <c r="E231" s="11">
        <v>2</v>
      </c>
      <c r="F231" s="3"/>
      <c r="G231" s="11">
        <f t="shared" si="10"/>
        <v>0</v>
      </c>
    </row>
    <row r="232" spans="1:7" x14ac:dyDescent="0.2">
      <c r="A232" s="7">
        <v>1890</v>
      </c>
      <c r="B232" s="8" t="s">
        <v>369</v>
      </c>
      <c r="C232" s="9" t="s">
        <v>370</v>
      </c>
      <c r="D232" s="10" t="s">
        <v>22</v>
      </c>
      <c r="E232" s="11">
        <v>1</v>
      </c>
      <c r="F232" s="3"/>
      <c r="G232" s="11">
        <f t="shared" si="10"/>
        <v>0</v>
      </c>
    </row>
    <row r="233" spans="1:7" x14ac:dyDescent="0.2">
      <c r="A233" s="7">
        <v>1900</v>
      </c>
      <c r="B233" s="8" t="s">
        <v>369</v>
      </c>
      <c r="C233" s="9" t="s">
        <v>371</v>
      </c>
      <c r="D233" s="10" t="s">
        <v>22</v>
      </c>
      <c r="E233" s="11">
        <v>1</v>
      </c>
      <c r="F233" s="3"/>
      <c r="G233" s="11">
        <f t="shared" si="10"/>
        <v>0</v>
      </c>
    </row>
    <row r="234" spans="1:7" x14ac:dyDescent="0.2">
      <c r="A234" s="7">
        <v>1910</v>
      </c>
      <c r="B234" s="8" t="s">
        <v>372</v>
      </c>
      <c r="C234" s="9" t="s">
        <v>373</v>
      </c>
      <c r="D234" s="10" t="s">
        <v>22</v>
      </c>
      <c r="E234" s="11">
        <v>2</v>
      </c>
      <c r="F234" s="3"/>
      <c r="G234" s="11">
        <f t="shared" si="10"/>
        <v>0</v>
      </c>
    </row>
    <row r="235" spans="1:7" x14ac:dyDescent="0.2">
      <c r="A235" s="7">
        <v>1920</v>
      </c>
      <c r="B235" s="8" t="s">
        <v>374</v>
      </c>
      <c r="C235" s="9" t="s">
        <v>375</v>
      </c>
      <c r="D235" s="10" t="s">
        <v>22</v>
      </c>
      <c r="E235" s="11">
        <v>2</v>
      </c>
      <c r="F235" s="3"/>
      <c r="G235" s="11">
        <f t="shared" si="10"/>
        <v>0</v>
      </c>
    </row>
    <row r="236" spans="1:7" x14ac:dyDescent="0.2">
      <c r="A236" s="7">
        <v>1930</v>
      </c>
      <c r="B236" s="8" t="s">
        <v>376</v>
      </c>
      <c r="C236" s="9" t="s">
        <v>377</v>
      </c>
      <c r="D236" s="10" t="s">
        <v>22</v>
      </c>
      <c r="E236" s="11">
        <v>2</v>
      </c>
      <c r="F236" s="3"/>
      <c r="G236" s="11">
        <f t="shared" si="10"/>
        <v>0</v>
      </c>
    </row>
    <row r="237" spans="1:7" x14ac:dyDescent="0.2">
      <c r="A237" s="7">
        <v>1940</v>
      </c>
      <c r="B237" s="8" t="s">
        <v>378</v>
      </c>
      <c r="C237" s="9" t="s">
        <v>379</v>
      </c>
      <c r="D237" s="10" t="s">
        <v>22</v>
      </c>
      <c r="E237" s="11">
        <v>2</v>
      </c>
      <c r="F237" s="3"/>
      <c r="G237" s="11">
        <f t="shared" si="10"/>
        <v>0</v>
      </c>
    </row>
    <row r="238" spans="1:7" x14ac:dyDescent="0.2">
      <c r="A238" s="7">
        <v>1950</v>
      </c>
      <c r="B238" s="8" t="s">
        <v>372</v>
      </c>
      <c r="C238" s="9" t="s">
        <v>380</v>
      </c>
      <c r="D238" s="10" t="s">
        <v>22</v>
      </c>
      <c r="E238" s="11">
        <v>2</v>
      </c>
      <c r="F238" s="3"/>
      <c r="G238" s="11">
        <f t="shared" si="10"/>
        <v>0</v>
      </c>
    </row>
    <row r="239" spans="1:7" x14ac:dyDescent="0.2">
      <c r="A239" s="7">
        <v>1960</v>
      </c>
      <c r="B239" s="8" t="s">
        <v>372</v>
      </c>
      <c r="C239" s="9" t="s">
        <v>381</v>
      </c>
      <c r="D239" s="10" t="s">
        <v>22</v>
      </c>
      <c r="E239" s="11">
        <v>1</v>
      </c>
      <c r="F239" s="3"/>
      <c r="G239" s="11">
        <f t="shared" si="10"/>
        <v>0</v>
      </c>
    </row>
    <row r="240" spans="1:7" ht="24" x14ac:dyDescent="0.2">
      <c r="A240" s="7">
        <v>1970</v>
      </c>
      <c r="B240" s="8" t="s">
        <v>382</v>
      </c>
      <c r="C240" s="9" t="s">
        <v>383</v>
      </c>
      <c r="D240" s="10" t="s">
        <v>80</v>
      </c>
      <c r="E240" s="11">
        <v>12</v>
      </c>
      <c r="F240" s="3"/>
      <c r="G240" s="11">
        <f t="shared" si="10"/>
        <v>0</v>
      </c>
    </row>
    <row r="241" spans="1:7" ht="36" x14ac:dyDescent="0.2">
      <c r="A241" s="7">
        <v>1980</v>
      </c>
      <c r="B241" s="8" t="s">
        <v>384</v>
      </c>
      <c r="C241" s="9" t="s">
        <v>385</v>
      </c>
      <c r="D241" s="10" t="s">
        <v>13</v>
      </c>
      <c r="E241" s="11">
        <v>2</v>
      </c>
      <c r="F241" s="3"/>
      <c r="G241" s="11">
        <f t="shared" si="10"/>
        <v>0</v>
      </c>
    </row>
    <row r="242" spans="1:7" ht="24" x14ac:dyDescent="0.2">
      <c r="A242" s="7">
        <v>1990</v>
      </c>
      <c r="B242" s="8" t="s">
        <v>386</v>
      </c>
      <c r="C242" s="9" t="s">
        <v>387</v>
      </c>
      <c r="D242" s="10" t="s">
        <v>13</v>
      </c>
      <c r="E242" s="11">
        <v>2</v>
      </c>
      <c r="F242" s="3"/>
      <c r="G242" s="11">
        <f>E242*F242</f>
        <v>0</v>
      </c>
    </row>
    <row r="243" spans="1:7" ht="36" x14ac:dyDescent="0.2">
      <c r="A243" s="7">
        <v>2000</v>
      </c>
      <c r="B243" s="8" t="s">
        <v>388</v>
      </c>
      <c r="C243" s="9" t="s">
        <v>389</v>
      </c>
      <c r="D243" s="10" t="s">
        <v>13</v>
      </c>
      <c r="E243" s="11">
        <v>2</v>
      </c>
      <c r="F243" s="3"/>
      <c r="G243" s="11">
        <f t="shared" si="10"/>
        <v>0</v>
      </c>
    </row>
    <row r="244" spans="1:7" ht="24" x14ac:dyDescent="0.2">
      <c r="A244" s="7">
        <v>2010</v>
      </c>
      <c r="B244" s="8" t="s">
        <v>390</v>
      </c>
      <c r="C244" s="9" t="s">
        <v>391</v>
      </c>
      <c r="D244" s="10" t="s">
        <v>22</v>
      </c>
      <c r="E244" s="11">
        <v>2</v>
      </c>
      <c r="F244" s="3"/>
      <c r="G244" s="11">
        <f t="shared" si="10"/>
        <v>0</v>
      </c>
    </row>
    <row r="245" spans="1:7" x14ac:dyDescent="0.2">
      <c r="A245" s="7">
        <v>2020</v>
      </c>
      <c r="B245" s="8" t="s">
        <v>392</v>
      </c>
      <c r="C245" s="9" t="s">
        <v>393</v>
      </c>
      <c r="D245" s="10" t="s">
        <v>22</v>
      </c>
      <c r="E245" s="11">
        <v>1</v>
      </c>
      <c r="F245" s="3"/>
      <c r="G245" s="11">
        <f t="shared" si="10"/>
        <v>0</v>
      </c>
    </row>
    <row r="246" spans="1:7" s="72" customFormat="1" x14ac:dyDescent="0.2">
      <c r="A246" s="68"/>
      <c r="B246" s="69"/>
      <c r="C246" s="69"/>
      <c r="D246" s="129" t="s">
        <v>38</v>
      </c>
      <c r="E246" s="130"/>
      <c r="F246" s="70"/>
      <c r="G246" s="71">
        <f>SUM(G228:G245)</f>
        <v>0</v>
      </c>
    </row>
    <row r="247" spans="1:7" ht="21" customHeight="1" x14ac:dyDescent="0.25">
      <c r="A247" s="135" t="s">
        <v>394</v>
      </c>
      <c r="B247" s="136"/>
      <c r="C247" s="37" t="s">
        <v>395</v>
      </c>
      <c r="D247" s="38"/>
      <c r="E247" s="39"/>
      <c r="F247" s="40"/>
      <c r="G247" s="39">
        <f>G251</f>
        <v>0</v>
      </c>
    </row>
    <row r="248" spans="1:7" x14ac:dyDescent="0.2">
      <c r="A248" s="7">
        <v>2030</v>
      </c>
      <c r="B248" s="8" t="s">
        <v>396</v>
      </c>
      <c r="C248" s="9" t="s">
        <v>397</v>
      </c>
      <c r="D248" s="10" t="s">
        <v>22</v>
      </c>
      <c r="E248" s="11">
        <v>1</v>
      </c>
      <c r="F248" s="3"/>
      <c r="G248" s="11">
        <f>E248*F248</f>
        <v>0</v>
      </c>
    </row>
    <row r="249" spans="1:7" x14ac:dyDescent="0.2">
      <c r="A249" s="7">
        <v>2040</v>
      </c>
      <c r="B249" s="8" t="s">
        <v>396</v>
      </c>
      <c r="C249" s="9" t="s">
        <v>398</v>
      </c>
      <c r="D249" s="10" t="s">
        <v>22</v>
      </c>
      <c r="E249" s="11">
        <v>1</v>
      </c>
      <c r="F249" s="3"/>
      <c r="G249" s="11">
        <f>E249*F249</f>
        <v>0</v>
      </c>
    </row>
    <row r="250" spans="1:7" x14ac:dyDescent="0.2">
      <c r="A250" s="7">
        <v>2050</v>
      </c>
      <c r="B250" s="8" t="s">
        <v>399</v>
      </c>
      <c r="C250" s="9" t="s">
        <v>400</v>
      </c>
      <c r="D250" s="10" t="s">
        <v>22</v>
      </c>
      <c r="E250" s="11">
        <v>1</v>
      </c>
      <c r="F250" s="3"/>
      <c r="G250" s="11">
        <f>E250*F250</f>
        <v>0</v>
      </c>
    </row>
    <row r="251" spans="1:7" s="72" customFormat="1" x14ac:dyDescent="0.2">
      <c r="A251" s="68"/>
      <c r="B251" s="69"/>
      <c r="C251" s="69"/>
      <c r="D251" s="129" t="s">
        <v>38</v>
      </c>
      <c r="E251" s="130"/>
      <c r="F251" s="70"/>
      <c r="G251" s="71">
        <f>SUM(G248:G250)</f>
        <v>0</v>
      </c>
    </row>
    <row r="252" spans="1:7" s="4" customFormat="1" ht="18.75" customHeight="1" x14ac:dyDescent="0.25">
      <c r="A252" s="121" t="s">
        <v>401</v>
      </c>
      <c r="B252" s="122"/>
      <c r="C252" s="29" t="s">
        <v>402</v>
      </c>
      <c r="D252" s="30"/>
      <c r="E252" s="31"/>
      <c r="F252" s="32"/>
      <c r="G252" s="33">
        <f>G253+G265</f>
        <v>0</v>
      </c>
    </row>
    <row r="253" spans="1:7" s="4" customFormat="1" ht="18.75" customHeight="1" x14ac:dyDescent="0.25">
      <c r="A253" s="133" t="s">
        <v>403</v>
      </c>
      <c r="B253" s="134"/>
      <c r="C253" s="54" t="s">
        <v>404</v>
      </c>
      <c r="D253" s="55"/>
      <c r="E253" s="56"/>
      <c r="F253" s="57"/>
      <c r="G253" s="58">
        <f>G264</f>
        <v>0</v>
      </c>
    </row>
    <row r="254" spans="1:7" ht="24" x14ac:dyDescent="0.2">
      <c r="A254" s="7">
        <v>2060</v>
      </c>
      <c r="B254" s="8" t="s">
        <v>405</v>
      </c>
      <c r="C254" s="9" t="s">
        <v>406</v>
      </c>
      <c r="D254" s="10" t="s">
        <v>13</v>
      </c>
      <c r="E254" s="11">
        <v>1.01</v>
      </c>
      <c r="F254" s="3"/>
      <c r="G254" s="11">
        <f>E254*F254</f>
        <v>0</v>
      </c>
    </row>
    <row r="255" spans="1:7" ht="24" x14ac:dyDescent="0.2">
      <c r="A255" s="7">
        <v>2070</v>
      </c>
      <c r="B255" s="8" t="s">
        <v>405</v>
      </c>
      <c r="C255" s="9" t="s">
        <v>407</v>
      </c>
      <c r="D255" s="10" t="s">
        <v>13</v>
      </c>
      <c r="E255" s="11">
        <v>0.63</v>
      </c>
      <c r="F255" s="3"/>
      <c r="G255" s="11">
        <f t="shared" ref="G255:G263" si="11">E255*F255</f>
        <v>0</v>
      </c>
    </row>
    <row r="256" spans="1:7" x14ac:dyDescent="0.2">
      <c r="A256" s="7">
        <v>2080</v>
      </c>
      <c r="B256" s="8" t="s">
        <v>408</v>
      </c>
      <c r="C256" s="9" t="s">
        <v>409</v>
      </c>
      <c r="D256" s="10" t="s">
        <v>22</v>
      </c>
      <c r="E256" s="11">
        <v>2</v>
      </c>
      <c r="F256" s="3"/>
      <c r="G256" s="11">
        <f t="shared" si="11"/>
        <v>0</v>
      </c>
    </row>
    <row r="257" spans="1:7" ht="24" x14ac:dyDescent="0.2">
      <c r="A257" s="7">
        <v>2090</v>
      </c>
      <c r="B257" s="8" t="s">
        <v>390</v>
      </c>
      <c r="C257" s="9" t="s">
        <v>391</v>
      </c>
      <c r="D257" s="10" t="s">
        <v>22</v>
      </c>
      <c r="E257" s="11">
        <v>2</v>
      </c>
      <c r="F257" s="3"/>
      <c r="G257" s="11">
        <f t="shared" si="11"/>
        <v>0</v>
      </c>
    </row>
    <row r="258" spans="1:7" ht="24" x14ac:dyDescent="0.2">
      <c r="A258" s="7">
        <v>2100</v>
      </c>
      <c r="B258" s="8" t="s">
        <v>408</v>
      </c>
      <c r="C258" s="9" t="s">
        <v>410</v>
      </c>
      <c r="D258" s="10" t="s">
        <v>22</v>
      </c>
      <c r="E258" s="11">
        <v>1</v>
      </c>
      <c r="F258" s="3"/>
      <c r="G258" s="11">
        <f t="shared" si="11"/>
        <v>0</v>
      </c>
    </row>
    <row r="259" spans="1:7" x14ac:dyDescent="0.2">
      <c r="A259" s="7">
        <v>2110</v>
      </c>
      <c r="B259" s="8" t="s">
        <v>411</v>
      </c>
      <c r="C259" s="9" t="s">
        <v>412</v>
      </c>
      <c r="D259" s="10" t="s">
        <v>22</v>
      </c>
      <c r="E259" s="11">
        <v>1</v>
      </c>
      <c r="F259" s="3"/>
      <c r="G259" s="11">
        <f t="shared" si="11"/>
        <v>0</v>
      </c>
    </row>
    <row r="260" spans="1:7" x14ac:dyDescent="0.2">
      <c r="A260" s="7">
        <v>2120</v>
      </c>
      <c r="B260" s="8" t="s">
        <v>413</v>
      </c>
      <c r="C260" s="9" t="s">
        <v>414</v>
      </c>
      <c r="D260" s="10" t="s">
        <v>13</v>
      </c>
      <c r="E260" s="11">
        <v>5</v>
      </c>
      <c r="F260" s="3"/>
      <c r="G260" s="11">
        <f t="shared" si="11"/>
        <v>0</v>
      </c>
    </row>
    <row r="261" spans="1:7" ht="24" x14ac:dyDescent="0.2">
      <c r="A261" s="7">
        <v>2130</v>
      </c>
      <c r="B261" s="8" t="s">
        <v>415</v>
      </c>
      <c r="C261" s="9" t="s">
        <v>416</v>
      </c>
      <c r="D261" s="10" t="s">
        <v>22</v>
      </c>
      <c r="E261" s="11">
        <v>2</v>
      </c>
      <c r="F261" s="3"/>
      <c r="G261" s="11">
        <f t="shared" si="11"/>
        <v>0</v>
      </c>
    </row>
    <row r="262" spans="1:7" x14ac:dyDescent="0.2">
      <c r="A262" s="7">
        <v>2140</v>
      </c>
      <c r="B262" s="8" t="s">
        <v>417</v>
      </c>
      <c r="C262" s="9" t="s">
        <v>418</v>
      </c>
      <c r="D262" s="10" t="s">
        <v>22</v>
      </c>
      <c r="E262" s="11">
        <v>2</v>
      </c>
      <c r="F262" s="3"/>
      <c r="G262" s="11">
        <f t="shared" si="11"/>
        <v>0</v>
      </c>
    </row>
    <row r="263" spans="1:7" ht="24" x14ac:dyDescent="0.2">
      <c r="A263" s="7">
        <v>2150</v>
      </c>
      <c r="B263" s="8" t="s">
        <v>390</v>
      </c>
      <c r="C263" s="9" t="s">
        <v>391</v>
      </c>
      <c r="D263" s="10" t="s">
        <v>22</v>
      </c>
      <c r="E263" s="11">
        <v>3</v>
      </c>
      <c r="F263" s="3"/>
      <c r="G263" s="11">
        <f t="shared" si="11"/>
        <v>0</v>
      </c>
    </row>
    <row r="264" spans="1:7" s="83" customFormat="1" ht="12.75" x14ac:dyDescent="0.2">
      <c r="A264" s="79"/>
      <c r="B264" s="80"/>
      <c r="C264" s="80"/>
      <c r="D264" s="139" t="s">
        <v>38</v>
      </c>
      <c r="E264" s="140"/>
      <c r="F264" s="81"/>
      <c r="G264" s="82">
        <f>SUM(G254:G263)</f>
        <v>0</v>
      </c>
    </row>
    <row r="265" spans="1:7" s="4" customFormat="1" ht="21.75" customHeight="1" x14ac:dyDescent="0.25">
      <c r="A265" s="133" t="s">
        <v>419</v>
      </c>
      <c r="B265" s="137"/>
      <c r="C265" s="54" t="s">
        <v>420</v>
      </c>
      <c r="D265" s="59"/>
      <c r="E265" s="58"/>
      <c r="F265" s="60"/>
      <c r="G265" s="58">
        <f>G268</f>
        <v>0</v>
      </c>
    </row>
    <row r="266" spans="1:7" x14ac:dyDescent="0.2">
      <c r="A266" s="7">
        <v>2160</v>
      </c>
      <c r="B266" s="8" t="s">
        <v>421</v>
      </c>
      <c r="C266" s="9" t="s">
        <v>422</v>
      </c>
      <c r="D266" s="10" t="s">
        <v>22</v>
      </c>
      <c r="E266" s="11">
        <v>2</v>
      </c>
      <c r="F266" s="3"/>
      <c r="G266" s="11">
        <f>E266*F266</f>
        <v>0</v>
      </c>
    </row>
    <row r="267" spans="1:7" ht="24" x14ac:dyDescent="0.2">
      <c r="A267" s="7">
        <v>2170</v>
      </c>
      <c r="B267" s="8" t="s">
        <v>390</v>
      </c>
      <c r="C267" s="9" t="s">
        <v>391</v>
      </c>
      <c r="D267" s="10" t="s">
        <v>22</v>
      </c>
      <c r="E267" s="11">
        <v>2</v>
      </c>
      <c r="F267" s="3"/>
      <c r="G267" s="11">
        <f>E267*F267</f>
        <v>0</v>
      </c>
    </row>
    <row r="268" spans="1:7" s="72" customFormat="1" x14ac:dyDescent="0.2">
      <c r="A268" s="68"/>
      <c r="B268" s="69"/>
      <c r="C268" s="69"/>
      <c r="D268" s="129" t="s">
        <v>38</v>
      </c>
      <c r="E268" s="130"/>
      <c r="F268" s="70"/>
      <c r="G268" s="71">
        <f>SUM(G266:G267)</f>
        <v>0</v>
      </c>
    </row>
    <row r="269" spans="1:7" s="4" customFormat="1" ht="21" customHeight="1" x14ac:dyDescent="0.25">
      <c r="A269" s="125" t="s">
        <v>423</v>
      </c>
      <c r="B269" s="138"/>
      <c r="C269" s="19" t="s">
        <v>424</v>
      </c>
      <c r="D269" s="53"/>
      <c r="E269" s="33"/>
      <c r="F269" s="61"/>
      <c r="G269" s="33">
        <f>G270+G278</f>
        <v>0</v>
      </c>
    </row>
    <row r="270" spans="1:7" s="4" customFormat="1" ht="21" customHeight="1" x14ac:dyDescent="0.25">
      <c r="A270" s="133" t="s">
        <v>425</v>
      </c>
      <c r="B270" s="137"/>
      <c r="C270" s="54" t="s">
        <v>426</v>
      </c>
      <c r="D270" s="59"/>
      <c r="E270" s="58"/>
      <c r="F270" s="60"/>
      <c r="G270" s="58">
        <f>G277</f>
        <v>0</v>
      </c>
    </row>
    <row r="271" spans="1:7" ht="24" x14ac:dyDescent="0.2">
      <c r="A271" s="7">
        <v>2180</v>
      </c>
      <c r="B271" s="8" t="s">
        <v>427</v>
      </c>
      <c r="C271" s="9" t="s">
        <v>428</v>
      </c>
      <c r="D271" s="10" t="s">
        <v>22</v>
      </c>
      <c r="E271" s="11">
        <v>2</v>
      </c>
      <c r="F271" s="3"/>
      <c r="G271" s="11">
        <f t="shared" ref="G271:G276" si="12">E271*F271</f>
        <v>0</v>
      </c>
    </row>
    <row r="272" spans="1:7" ht="24" x14ac:dyDescent="0.2">
      <c r="A272" s="7">
        <v>2190</v>
      </c>
      <c r="B272" s="8" t="s">
        <v>429</v>
      </c>
      <c r="C272" s="9" t="s">
        <v>430</v>
      </c>
      <c r="D272" s="10" t="s">
        <v>22</v>
      </c>
      <c r="E272" s="11">
        <v>2</v>
      </c>
      <c r="F272" s="3"/>
      <c r="G272" s="11">
        <f t="shared" si="12"/>
        <v>0</v>
      </c>
    </row>
    <row r="273" spans="1:7" ht="24" x14ac:dyDescent="0.2">
      <c r="A273" s="7">
        <v>2200</v>
      </c>
      <c r="B273" s="8" t="s">
        <v>431</v>
      </c>
      <c r="C273" s="9" t="s">
        <v>432</v>
      </c>
      <c r="D273" s="10" t="s">
        <v>80</v>
      </c>
      <c r="E273" s="11">
        <v>1</v>
      </c>
      <c r="F273" s="3"/>
      <c r="G273" s="11">
        <f t="shared" si="12"/>
        <v>0</v>
      </c>
    </row>
    <row r="274" spans="1:7" ht="24" x14ac:dyDescent="0.2">
      <c r="A274" s="7">
        <v>2210</v>
      </c>
      <c r="B274" s="8" t="s">
        <v>433</v>
      </c>
      <c r="C274" s="9" t="s">
        <v>434</v>
      </c>
      <c r="D274" s="10" t="s">
        <v>80</v>
      </c>
      <c r="E274" s="11">
        <v>24</v>
      </c>
      <c r="F274" s="3"/>
      <c r="G274" s="11">
        <f t="shared" si="12"/>
        <v>0</v>
      </c>
    </row>
    <row r="275" spans="1:7" x14ac:dyDescent="0.2">
      <c r="A275" s="7">
        <v>2220</v>
      </c>
      <c r="B275" s="8" t="s">
        <v>435</v>
      </c>
      <c r="C275" s="9" t="s">
        <v>436</v>
      </c>
      <c r="D275" s="10" t="s">
        <v>22</v>
      </c>
      <c r="E275" s="11">
        <v>1</v>
      </c>
      <c r="F275" s="3"/>
      <c r="G275" s="11">
        <f t="shared" si="12"/>
        <v>0</v>
      </c>
    </row>
    <row r="276" spans="1:7" x14ac:dyDescent="0.2">
      <c r="A276" s="7">
        <v>2230</v>
      </c>
      <c r="B276" s="8" t="s">
        <v>437</v>
      </c>
      <c r="C276" s="9" t="s">
        <v>438</v>
      </c>
      <c r="D276" s="10" t="s">
        <v>22</v>
      </c>
      <c r="E276" s="11">
        <v>1</v>
      </c>
      <c r="F276" s="3"/>
      <c r="G276" s="11">
        <f t="shared" si="12"/>
        <v>0</v>
      </c>
    </row>
    <row r="277" spans="1:7" s="72" customFormat="1" x14ac:dyDescent="0.2">
      <c r="A277" s="68"/>
      <c r="B277" s="69"/>
      <c r="C277" s="69"/>
      <c r="D277" s="129" t="s">
        <v>38</v>
      </c>
      <c r="E277" s="130"/>
      <c r="F277" s="70"/>
      <c r="G277" s="71">
        <f>SUM(G271:G276)</f>
        <v>0</v>
      </c>
    </row>
    <row r="278" spans="1:7" ht="21" customHeight="1" x14ac:dyDescent="0.25">
      <c r="A278" s="133" t="s">
        <v>439</v>
      </c>
      <c r="B278" s="137"/>
      <c r="C278" s="54" t="s">
        <v>440</v>
      </c>
      <c r="D278" s="65"/>
      <c r="E278" s="66"/>
      <c r="F278" s="67"/>
      <c r="G278" s="58">
        <f>G291</f>
        <v>0</v>
      </c>
    </row>
    <row r="279" spans="1:7" ht="24" x14ac:dyDescent="0.2">
      <c r="A279" s="7">
        <v>2240</v>
      </c>
      <c r="B279" s="8" t="s">
        <v>441</v>
      </c>
      <c r="C279" s="9" t="s">
        <v>442</v>
      </c>
      <c r="D279" s="10" t="s">
        <v>443</v>
      </c>
      <c r="E279" s="11">
        <v>0.09</v>
      </c>
      <c r="F279" s="3"/>
      <c r="G279" s="11">
        <f>E279*F279</f>
        <v>0</v>
      </c>
    </row>
    <row r="280" spans="1:7" ht="36" x14ac:dyDescent="0.2">
      <c r="A280" s="7">
        <v>2250</v>
      </c>
      <c r="B280" s="8" t="s">
        <v>444</v>
      </c>
      <c r="C280" s="9" t="s">
        <v>445</v>
      </c>
      <c r="D280" s="10" t="s">
        <v>27</v>
      </c>
      <c r="E280" s="11">
        <v>8.1</v>
      </c>
      <c r="F280" s="3"/>
      <c r="G280" s="11">
        <f t="shared" ref="G280:G290" si="13">E280*F280</f>
        <v>0</v>
      </c>
    </row>
    <row r="281" spans="1:7" ht="36" x14ac:dyDescent="0.2">
      <c r="A281" s="7">
        <v>2260</v>
      </c>
      <c r="B281" s="8" t="s">
        <v>446</v>
      </c>
      <c r="C281" s="9" t="s">
        <v>447</v>
      </c>
      <c r="D281" s="10" t="s">
        <v>27</v>
      </c>
      <c r="E281" s="11">
        <v>8.1</v>
      </c>
      <c r="F281" s="3"/>
      <c r="G281" s="11">
        <f t="shared" si="13"/>
        <v>0</v>
      </c>
    </row>
    <row r="282" spans="1:7" ht="36" x14ac:dyDescent="0.2">
      <c r="A282" s="7">
        <v>2270</v>
      </c>
      <c r="B282" s="8" t="s">
        <v>47</v>
      </c>
      <c r="C282" s="9" t="s">
        <v>448</v>
      </c>
      <c r="D282" s="10" t="s">
        <v>27</v>
      </c>
      <c r="E282" s="11">
        <v>2.7</v>
      </c>
      <c r="F282" s="3"/>
      <c r="G282" s="11">
        <f t="shared" si="13"/>
        <v>0</v>
      </c>
    </row>
    <row r="283" spans="1:7" x14ac:dyDescent="0.2">
      <c r="A283" s="7">
        <v>2280</v>
      </c>
      <c r="B283" s="8" t="s">
        <v>449</v>
      </c>
      <c r="C283" s="9" t="s">
        <v>450</v>
      </c>
      <c r="D283" s="10" t="s">
        <v>13</v>
      </c>
      <c r="E283" s="11">
        <v>1.1000000000000001</v>
      </c>
      <c r="F283" s="3"/>
      <c r="G283" s="11">
        <f t="shared" si="13"/>
        <v>0</v>
      </c>
    </row>
    <row r="284" spans="1:7" ht="24" x14ac:dyDescent="0.2">
      <c r="A284" s="7">
        <v>2290</v>
      </c>
      <c r="B284" s="8" t="s">
        <v>451</v>
      </c>
      <c r="C284" s="9" t="s">
        <v>452</v>
      </c>
      <c r="D284" s="10" t="s">
        <v>80</v>
      </c>
      <c r="E284" s="11">
        <v>9</v>
      </c>
      <c r="F284" s="3"/>
      <c r="G284" s="11">
        <f t="shared" si="13"/>
        <v>0</v>
      </c>
    </row>
    <row r="285" spans="1:7" x14ac:dyDescent="0.2">
      <c r="A285" s="7">
        <v>2300</v>
      </c>
      <c r="B285" s="8" t="s">
        <v>453</v>
      </c>
      <c r="C285" s="9" t="s">
        <v>454</v>
      </c>
      <c r="D285" s="10" t="s">
        <v>22</v>
      </c>
      <c r="E285" s="11">
        <v>2</v>
      </c>
      <c r="F285" s="3"/>
      <c r="G285" s="11">
        <f>E285*F285</f>
        <v>0</v>
      </c>
    </row>
    <row r="286" spans="1:7" ht="24" x14ac:dyDescent="0.2">
      <c r="A286" s="7">
        <v>2310</v>
      </c>
      <c r="B286" s="8" t="s">
        <v>455</v>
      </c>
      <c r="C286" s="9" t="s">
        <v>456</v>
      </c>
      <c r="D286" s="10" t="s">
        <v>22</v>
      </c>
      <c r="E286" s="11">
        <v>1</v>
      </c>
      <c r="F286" s="3"/>
      <c r="G286" s="11">
        <f t="shared" si="13"/>
        <v>0</v>
      </c>
    </row>
    <row r="287" spans="1:7" ht="24" x14ac:dyDescent="0.2">
      <c r="A287" s="7">
        <v>2320</v>
      </c>
      <c r="B287" s="8" t="s">
        <v>457</v>
      </c>
      <c r="C287" s="9" t="s">
        <v>458</v>
      </c>
      <c r="D287" s="10" t="s">
        <v>27</v>
      </c>
      <c r="E287" s="11">
        <v>5</v>
      </c>
      <c r="F287" s="3"/>
      <c r="G287" s="11">
        <f t="shared" si="13"/>
        <v>0</v>
      </c>
    </row>
    <row r="288" spans="1:7" x14ac:dyDescent="0.2">
      <c r="A288" s="7">
        <v>2330</v>
      </c>
      <c r="B288" s="8" t="s">
        <v>459</v>
      </c>
      <c r="C288" s="9" t="s">
        <v>460</v>
      </c>
      <c r="D288" s="10" t="s">
        <v>27</v>
      </c>
      <c r="E288" s="11">
        <v>5</v>
      </c>
      <c r="F288" s="3"/>
      <c r="G288" s="11">
        <f t="shared" si="13"/>
        <v>0</v>
      </c>
    </row>
    <row r="289" spans="1:7" ht="36" x14ac:dyDescent="0.2">
      <c r="A289" s="7">
        <v>2340</v>
      </c>
      <c r="B289" s="8" t="s">
        <v>461</v>
      </c>
      <c r="C289" s="9" t="s">
        <v>462</v>
      </c>
      <c r="D289" s="10" t="s">
        <v>27</v>
      </c>
      <c r="E289" s="11">
        <v>10.65</v>
      </c>
      <c r="F289" s="3"/>
      <c r="G289" s="11">
        <f t="shared" si="13"/>
        <v>0</v>
      </c>
    </row>
    <row r="290" spans="1:7" ht="24" x14ac:dyDescent="0.2">
      <c r="A290" s="7">
        <v>2350</v>
      </c>
      <c r="B290" s="8" t="s">
        <v>463</v>
      </c>
      <c r="C290" s="9" t="s">
        <v>464</v>
      </c>
      <c r="D290" s="10" t="s">
        <v>27</v>
      </c>
      <c r="E290" s="11">
        <v>13.5</v>
      </c>
      <c r="F290" s="3"/>
      <c r="G290" s="11">
        <f t="shared" si="13"/>
        <v>0</v>
      </c>
    </row>
    <row r="291" spans="1:7" s="72" customFormat="1" x14ac:dyDescent="0.2">
      <c r="A291" s="68"/>
      <c r="B291" s="69"/>
      <c r="C291" s="69"/>
      <c r="D291" s="129" t="s">
        <v>38</v>
      </c>
      <c r="E291" s="130"/>
      <c r="F291" s="70"/>
      <c r="G291" s="71">
        <f>SUM(G279:G290)</f>
        <v>0</v>
      </c>
    </row>
    <row r="292" spans="1:7" ht="30.75" customHeight="1" x14ac:dyDescent="0.25">
      <c r="A292" s="121" t="s">
        <v>465</v>
      </c>
      <c r="B292" s="122"/>
      <c r="C292" s="29" t="s">
        <v>466</v>
      </c>
      <c r="D292" s="34"/>
      <c r="E292" s="35"/>
      <c r="F292" s="36"/>
      <c r="G292" s="33">
        <f>G304</f>
        <v>0</v>
      </c>
    </row>
    <row r="293" spans="1:7" ht="24" x14ac:dyDescent="0.2">
      <c r="A293" s="7">
        <v>2360</v>
      </c>
      <c r="B293" s="8" t="s">
        <v>441</v>
      </c>
      <c r="C293" s="9" t="s">
        <v>442</v>
      </c>
      <c r="D293" s="10" t="s">
        <v>443</v>
      </c>
      <c r="E293" s="11">
        <v>7.0000000000000007E-2</v>
      </c>
      <c r="F293" s="3"/>
      <c r="G293" s="11">
        <f>E293*F293</f>
        <v>0</v>
      </c>
    </row>
    <row r="294" spans="1:7" ht="36" x14ac:dyDescent="0.2">
      <c r="A294" s="7">
        <v>2370</v>
      </c>
      <c r="B294" s="8" t="s">
        <v>444</v>
      </c>
      <c r="C294" s="9" t="s">
        <v>445</v>
      </c>
      <c r="D294" s="10" t="s">
        <v>27</v>
      </c>
      <c r="E294" s="11">
        <v>7.87</v>
      </c>
      <c r="F294" s="3"/>
      <c r="G294" s="11">
        <f t="shared" ref="G294:G303" si="14">E294*F294</f>
        <v>0</v>
      </c>
    </row>
    <row r="295" spans="1:7" ht="36" x14ac:dyDescent="0.2">
      <c r="A295" s="7">
        <v>2380</v>
      </c>
      <c r="B295" s="8" t="s">
        <v>446</v>
      </c>
      <c r="C295" s="9" t="s">
        <v>447</v>
      </c>
      <c r="D295" s="10" t="s">
        <v>27</v>
      </c>
      <c r="E295" s="11">
        <v>7.87</v>
      </c>
      <c r="F295" s="3"/>
      <c r="G295" s="11">
        <f t="shared" si="14"/>
        <v>0</v>
      </c>
    </row>
    <row r="296" spans="1:7" ht="36" x14ac:dyDescent="0.2">
      <c r="A296" s="7">
        <v>2390</v>
      </c>
      <c r="B296" s="8" t="s">
        <v>47</v>
      </c>
      <c r="C296" s="9" t="s">
        <v>448</v>
      </c>
      <c r="D296" s="10" t="s">
        <v>27</v>
      </c>
      <c r="E296" s="11">
        <v>2.62</v>
      </c>
      <c r="F296" s="3"/>
      <c r="G296" s="11">
        <f t="shared" si="14"/>
        <v>0</v>
      </c>
    </row>
    <row r="297" spans="1:7" x14ac:dyDescent="0.2">
      <c r="A297" s="7">
        <v>2400</v>
      </c>
      <c r="B297" s="8" t="s">
        <v>449</v>
      </c>
      <c r="C297" s="9" t="s">
        <v>450</v>
      </c>
      <c r="D297" s="10" t="s">
        <v>13</v>
      </c>
      <c r="E297" s="11">
        <v>1.2</v>
      </c>
      <c r="F297" s="3"/>
      <c r="G297" s="11">
        <f t="shared" si="14"/>
        <v>0</v>
      </c>
    </row>
    <row r="298" spans="1:7" ht="24" x14ac:dyDescent="0.2">
      <c r="A298" s="7">
        <v>2410</v>
      </c>
      <c r="B298" s="8" t="s">
        <v>467</v>
      </c>
      <c r="C298" s="9" t="s">
        <v>468</v>
      </c>
      <c r="D298" s="10" t="s">
        <v>80</v>
      </c>
      <c r="E298" s="11">
        <v>7</v>
      </c>
      <c r="F298" s="3"/>
      <c r="G298" s="11">
        <f t="shared" si="14"/>
        <v>0</v>
      </c>
    </row>
    <row r="299" spans="1:7" ht="24" x14ac:dyDescent="0.2">
      <c r="A299" s="7">
        <v>2420</v>
      </c>
      <c r="B299" s="8" t="s">
        <v>457</v>
      </c>
      <c r="C299" s="9" t="s">
        <v>458</v>
      </c>
      <c r="D299" s="10" t="s">
        <v>27</v>
      </c>
      <c r="E299" s="11">
        <v>6</v>
      </c>
      <c r="F299" s="3"/>
      <c r="G299" s="11">
        <f t="shared" si="14"/>
        <v>0</v>
      </c>
    </row>
    <row r="300" spans="1:7" x14ac:dyDescent="0.2">
      <c r="A300" s="7">
        <v>2430</v>
      </c>
      <c r="B300" s="8" t="s">
        <v>459</v>
      </c>
      <c r="C300" s="9" t="s">
        <v>460</v>
      </c>
      <c r="D300" s="10" t="s">
        <v>27</v>
      </c>
      <c r="E300" s="11">
        <v>6</v>
      </c>
      <c r="F300" s="3"/>
      <c r="G300" s="11">
        <f t="shared" si="14"/>
        <v>0</v>
      </c>
    </row>
    <row r="301" spans="1:7" ht="36" x14ac:dyDescent="0.2">
      <c r="A301" s="7">
        <v>2440</v>
      </c>
      <c r="B301" s="8" t="s">
        <v>461</v>
      </c>
      <c r="C301" s="9" t="s">
        <v>462</v>
      </c>
      <c r="D301" s="10" t="s">
        <v>27</v>
      </c>
      <c r="E301" s="11">
        <v>10.6</v>
      </c>
      <c r="F301" s="3"/>
      <c r="G301" s="11">
        <f t="shared" si="14"/>
        <v>0</v>
      </c>
    </row>
    <row r="302" spans="1:7" ht="24" x14ac:dyDescent="0.2">
      <c r="A302" s="7">
        <v>2450</v>
      </c>
      <c r="B302" s="8" t="s">
        <v>463</v>
      </c>
      <c r="C302" s="9" t="s">
        <v>464</v>
      </c>
      <c r="D302" s="10" t="s">
        <v>27</v>
      </c>
      <c r="E302" s="11">
        <v>3</v>
      </c>
      <c r="F302" s="3"/>
      <c r="G302" s="11">
        <f t="shared" si="14"/>
        <v>0</v>
      </c>
    </row>
    <row r="303" spans="1:7" ht="24" x14ac:dyDescent="0.2">
      <c r="A303" s="7">
        <v>2460</v>
      </c>
      <c r="B303" s="8" t="s">
        <v>469</v>
      </c>
      <c r="C303" s="9" t="s">
        <v>470</v>
      </c>
      <c r="D303" s="10" t="s">
        <v>13</v>
      </c>
      <c r="E303" s="11">
        <v>10.5</v>
      </c>
      <c r="F303" s="3"/>
      <c r="G303" s="11">
        <f t="shared" si="14"/>
        <v>0</v>
      </c>
    </row>
    <row r="304" spans="1:7" s="72" customFormat="1" x14ac:dyDescent="0.2">
      <c r="A304" s="68"/>
      <c r="B304" s="69"/>
      <c r="C304" s="69"/>
      <c r="D304" s="129" t="s">
        <v>38</v>
      </c>
      <c r="E304" s="130"/>
      <c r="F304" s="70"/>
      <c r="G304" s="71">
        <f>SUM(G293:G303)</f>
        <v>0</v>
      </c>
    </row>
    <row r="305" spans="1:7" s="4" customFormat="1" ht="36" customHeight="1" x14ac:dyDescent="0.25">
      <c r="A305" s="121" t="s">
        <v>471</v>
      </c>
      <c r="B305" s="122"/>
      <c r="C305" s="29" t="s">
        <v>472</v>
      </c>
      <c r="D305" s="30"/>
      <c r="E305" s="31"/>
      <c r="F305" s="32"/>
      <c r="G305" s="33">
        <f>G306+G316</f>
        <v>0</v>
      </c>
    </row>
    <row r="306" spans="1:7" s="4" customFormat="1" ht="24" customHeight="1" x14ac:dyDescent="0.25">
      <c r="A306" s="133" t="s">
        <v>473</v>
      </c>
      <c r="B306" s="137"/>
      <c r="C306" s="54" t="s">
        <v>474</v>
      </c>
      <c r="D306" s="59"/>
      <c r="E306" s="58"/>
      <c r="F306" s="60"/>
      <c r="G306" s="58">
        <f>G315</f>
        <v>0</v>
      </c>
    </row>
    <row r="307" spans="1:7" ht="24" x14ac:dyDescent="0.2">
      <c r="A307" s="7">
        <v>2470</v>
      </c>
      <c r="B307" s="8" t="s">
        <v>475</v>
      </c>
      <c r="C307" s="9" t="s">
        <v>476</v>
      </c>
      <c r="D307" s="10" t="s">
        <v>80</v>
      </c>
      <c r="E307" s="11">
        <v>10</v>
      </c>
      <c r="F307" s="3"/>
      <c r="G307" s="11">
        <f>E307*F307</f>
        <v>0</v>
      </c>
    </row>
    <row r="308" spans="1:7" ht="24" x14ac:dyDescent="0.2">
      <c r="A308" s="7">
        <v>2480</v>
      </c>
      <c r="B308" s="8" t="s">
        <v>477</v>
      </c>
      <c r="C308" s="9" t="s">
        <v>478</v>
      </c>
      <c r="D308" s="10" t="s">
        <v>13</v>
      </c>
      <c r="E308" s="11">
        <v>5</v>
      </c>
      <c r="F308" s="3"/>
      <c r="G308" s="11">
        <f t="shared" ref="G308:G314" si="15">E308*F308</f>
        <v>0</v>
      </c>
    </row>
    <row r="309" spans="1:7" ht="24" x14ac:dyDescent="0.2">
      <c r="A309" s="7">
        <v>2490</v>
      </c>
      <c r="B309" s="8" t="s">
        <v>479</v>
      </c>
      <c r="C309" s="9" t="s">
        <v>480</v>
      </c>
      <c r="D309" s="10" t="s">
        <v>13</v>
      </c>
      <c r="E309" s="11">
        <v>20</v>
      </c>
      <c r="F309" s="3"/>
      <c r="G309" s="11">
        <f t="shared" si="15"/>
        <v>0</v>
      </c>
    </row>
    <row r="310" spans="1:7" ht="24" x14ac:dyDescent="0.2">
      <c r="A310" s="7">
        <v>2500</v>
      </c>
      <c r="B310" s="8" t="s">
        <v>481</v>
      </c>
      <c r="C310" s="9" t="s">
        <v>482</v>
      </c>
      <c r="D310" s="10" t="s">
        <v>13</v>
      </c>
      <c r="E310" s="11">
        <v>20</v>
      </c>
      <c r="F310" s="3"/>
      <c r="G310" s="11">
        <f t="shared" si="15"/>
        <v>0</v>
      </c>
    </row>
    <row r="311" spans="1:7" ht="24" x14ac:dyDescent="0.2">
      <c r="A311" s="7">
        <v>2510</v>
      </c>
      <c r="B311" s="8" t="s">
        <v>483</v>
      </c>
      <c r="C311" s="9" t="s">
        <v>484</v>
      </c>
      <c r="D311" s="10" t="s">
        <v>80</v>
      </c>
      <c r="E311" s="11">
        <v>10</v>
      </c>
      <c r="F311" s="3"/>
      <c r="G311" s="11">
        <f t="shared" si="15"/>
        <v>0</v>
      </c>
    </row>
    <row r="312" spans="1:7" ht="24" x14ac:dyDescent="0.2">
      <c r="A312" s="7">
        <v>2520</v>
      </c>
      <c r="B312" s="8" t="s">
        <v>485</v>
      </c>
      <c r="C312" s="9" t="s">
        <v>486</v>
      </c>
      <c r="D312" s="10" t="s">
        <v>13</v>
      </c>
      <c r="E312" s="11">
        <v>20</v>
      </c>
      <c r="F312" s="3"/>
      <c r="G312" s="11">
        <f>E312*F312</f>
        <v>0</v>
      </c>
    </row>
    <row r="313" spans="1:7" ht="24" x14ac:dyDescent="0.2">
      <c r="A313" s="7">
        <v>2530</v>
      </c>
      <c r="B313" s="8" t="s">
        <v>487</v>
      </c>
      <c r="C313" s="9" t="s">
        <v>488</v>
      </c>
      <c r="D313" s="10" t="s">
        <v>13</v>
      </c>
      <c r="E313" s="11">
        <v>20</v>
      </c>
      <c r="F313" s="3"/>
      <c r="G313" s="11">
        <f t="shared" si="15"/>
        <v>0</v>
      </c>
    </row>
    <row r="314" spans="1:7" ht="24" x14ac:dyDescent="0.2">
      <c r="A314" s="7">
        <v>2540</v>
      </c>
      <c r="B314" s="8" t="s">
        <v>489</v>
      </c>
      <c r="C314" s="9" t="s">
        <v>490</v>
      </c>
      <c r="D314" s="10" t="s">
        <v>13</v>
      </c>
      <c r="E314" s="11">
        <v>20</v>
      </c>
      <c r="F314" s="3"/>
      <c r="G314" s="11">
        <f t="shared" si="15"/>
        <v>0</v>
      </c>
    </row>
    <row r="315" spans="1:7" s="72" customFormat="1" x14ac:dyDescent="0.2">
      <c r="A315" s="68"/>
      <c r="B315" s="69"/>
      <c r="C315" s="69"/>
      <c r="D315" s="129" t="s">
        <v>38</v>
      </c>
      <c r="E315" s="130"/>
      <c r="F315" s="70"/>
      <c r="G315" s="71">
        <f>SUM(G307:G314)</f>
        <v>0</v>
      </c>
    </row>
    <row r="316" spans="1:7" ht="21" customHeight="1" x14ac:dyDescent="0.25">
      <c r="A316" s="133" t="s">
        <v>491</v>
      </c>
      <c r="B316" s="134"/>
      <c r="C316" s="54" t="s">
        <v>492</v>
      </c>
      <c r="D316" s="62"/>
      <c r="E316" s="63"/>
      <c r="F316" s="64"/>
      <c r="G316" s="58">
        <f>G329</f>
        <v>0</v>
      </c>
    </row>
    <row r="317" spans="1:7" ht="24" x14ac:dyDescent="0.2">
      <c r="A317" s="7">
        <v>2550</v>
      </c>
      <c r="B317" s="8" t="s">
        <v>441</v>
      </c>
      <c r="C317" s="9" t="s">
        <v>442</v>
      </c>
      <c r="D317" s="10" t="s">
        <v>443</v>
      </c>
      <c r="E317" s="11">
        <v>0.01</v>
      </c>
      <c r="F317" s="3"/>
      <c r="G317" s="11">
        <f>E317*F317</f>
        <v>0</v>
      </c>
    </row>
    <row r="318" spans="1:7" ht="36" x14ac:dyDescent="0.2">
      <c r="A318" s="7">
        <v>2560</v>
      </c>
      <c r="B318" s="8" t="s">
        <v>444</v>
      </c>
      <c r="C318" s="9" t="s">
        <v>445</v>
      </c>
      <c r="D318" s="10" t="s">
        <v>27</v>
      </c>
      <c r="E318" s="11">
        <v>15.3</v>
      </c>
      <c r="F318" s="3"/>
      <c r="G318" s="11">
        <f t="shared" ref="G318:G328" si="16">E318*F318</f>
        <v>0</v>
      </c>
    </row>
    <row r="319" spans="1:7" ht="36" x14ac:dyDescent="0.2">
      <c r="A319" s="7">
        <v>2570</v>
      </c>
      <c r="B319" s="8" t="s">
        <v>446</v>
      </c>
      <c r="C319" s="9" t="s">
        <v>447</v>
      </c>
      <c r="D319" s="10" t="s">
        <v>27</v>
      </c>
      <c r="E319" s="11">
        <v>15.3</v>
      </c>
      <c r="F319" s="3"/>
      <c r="G319" s="11">
        <f t="shared" si="16"/>
        <v>0</v>
      </c>
    </row>
    <row r="320" spans="1:7" ht="36" x14ac:dyDescent="0.2">
      <c r="A320" s="7">
        <v>2580</v>
      </c>
      <c r="B320" s="8" t="s">
        <v>47</v>
      </c>
      <c r="C320" s="9" t="s">
        <v>448</v>
      </c>
      <c r="D320" s="10" t="s">
        <v>27</v>
      </c>
      <c r="E320" s="11">
        <v>5.0999999999999996</v>
      </c>
      <c r="F320" s="3"/>
      <c r="G320" s="11">
        <f t="shared" si="16"/>
        <v>0</v>
      </c>
    </row>
    <row r="321" spans="1:7" ht="24" x14ac:dyDescent="0.2">
      <c r="A321" s="7">
        <v>2590</v>
      </c>
      <c r="B321" s="8" t="s">
        <v>493</v>
      </c>
      <c r="C321" s="9" t="s">
        <v>494</v>
      </c>
      <c r="D321" s="10" t="s">
        <v>22</v>
      </c>
      <c r="E321" s="11">
        <v>1</v>
      </c>
      <c r="F321" s="3"/>
      <c r="G321" s="11">
        <f t="shared" si="16"/>
        <v>0</v>
      </c>
    </row>
    <row r="322" spans="1:7" x14ac:dyDescent="0.2">
      <c r="A322" s="7">
        <v>2600</v>
      </c>
      <c r="B322" s="8" t="s">
        <v>449</v>
      </c>
      <c r="C322" s="9" t="s">
        <v>450</v>
      </c>
      <c r="D322" s="10" t="s">
        <v>13</v>
      </c>
      <c r="E322" s="11">
        <v>6</v>
      </c>
      <c r="F322" s="3"/>
      <c r="G322" s="11">
        <f t="shared" si="16"/>
        <v>0</v>
      </c>
    </row>
    <row r="323" spans="1:7" ht="24" x14ac:dyDescent="0.2">
      <c r="A323" s="7">
        <v>2610</v>
      </c>
      <c r="B323" s="8" t="s">
        <v>467</v>
      </c>
      <c r="C323" s="9" t="s">
        <v>468</v>
      </c>
      <c r="D323" s="10" t="s">
        <v>80</v>
      </c>
      <c r="E323" s="11">
        <v>12</v>
      </c>
      <c r="F323" s="3"/>
      <c r="G323" s="11">
        <f t="shared" si="16"/>
        <v>0</v>
      </c>
    </row>
    <row r="324" spans="1:7" ht="24" x14ac:dyDescent="0.2">
      <c r="A324" s="7">
        <v>2620</v>
      </c>
      <c r="B324" s="8" t="s">
        <v>457</v>
      </c>
      <c r="C324" s="9" t="s">
        <v>458</v>
      </c>
      <c r="D324" s="10" t="s">
        <v>27</v>
      </c>
      <c r="E324" s="11">
        <v>5</v>
      </c>
      <c r="F324" s="3"/>
      <c r="G324" s="11">
        <f t="shared" si="16"/>
        <v>0</v>
      </c>
    </row>
    <row r="325" spans="1:7" x14ac:dyDescent="0.2">
      <c r="A325" s="7">
        <v>2630</v>
      </c>
      <c r="B325" s="8" t="s">
        <v>459</v>
      </c>
      <c r="C325" s="9" t="s">
        <v>460</v>
      </c>
      <c r="D325" s="10" t="s">
        <v>27</v>
      </c>
      <c r="E325" s="11">
        <v>5</v>
      </c>
      <c r="F325" s="3"/>
      <c r="G325" s="11">
        <f>E325*F325</f>
        <v>0</v>
      </c>
    </row>
    <row r="326" spans="1:7" ht="36" x14ac:dyDescent="0.2">
      <c r="A326" s="7">
        <v>2640</v>
      </c>
      <c r="B326" s="8" t="s">
        <v>461</v>
      </c>
      <c r="C326" s="9" t="s">
        <v>462</v>
      </c>
      <c r="D326" s="10" t="s">
        <v>27</v>
      </c>
      <c r="E326" s="11">
        <v>20.2</v>
      </c>
      <c r="F326" s="3"/>
      <c r="G326" s="11">
        <f t="shared" si="16"/>
        <v>0</v>
      </c>
    </row>
    <row r="327" spans="1:7" ht="24" x14ac:dyDescent="0.2">
      <c r="A327" s="7">
        <v>2650</v>
      </c>
      <c r="B327" s="8" t="s">
        <v>463</v>
      </c>
      <c r="C327" s="9" t="s">
        <v>464</v>
      </c>
      <c r="D327" s="10" t="s">
        <v>27</v>
      </c>
      <c r="E327" s="11">
        <v>1</v>
      </c>
      <c r="F327" s="3"/>
      <c r="G327" s="11">
        <f t="shared" si="16"/>
        <v>0</v>
      </c>
    </row>
    <row r="328" spans="1:7" ht="24" x14ac:dyDescent="0.2">
      <c r="A328" s="7">
        <v>2660</v>
      </c>
      <c r="B328" s="8" t="s">
        <v>469</v>
      </c>
      <c r="C328" s="9" t="s">
        <v>470</v>
      </c>
      <c r="D328" s="10" t="s">
        <v>13</v>
      </c>
      <c r="E328" s="11">
        <v>3</v>
      </c>
      <c r="F328" s="3"/>
      <c r="G328" s="11">
        <f t="shared" si="16"/>
        <v>0</v>
      </c>
    </row>
    <row r="329" spans="1:7" s="72" customFormat="1" x14ac:dyDescent="0.2">
      <c r="A329" s="68"/>
      <c r="B329" s="69"/>
      <c r="C329" s="69"/>
      <c r="D329" s="129" t="s">
        <v>38</v>
      </c>
      <c r="E329" s="130"/>
      <c r="F329" s="70"/>
      <c r="G329" s="71">
        <f>SUM(G317:G328)</f>
        <v>0</v>
      </c>
    </row>
    <row r="330" spans="1:7" ht="36.75" customHeight="1" x14ac:dyDescent="0.25">
      <c r="A330" s="121" t="s">
        <v>495</v>
      </c>
      <c r="B330" s="122"/>
      <c r="C330" s="29" t="s">
        <v>496</v>
      </c>
      <c r="D330" s="34"/>
      <c r="E330" s="35"/>
      <c r="F330" s="36"/>
      <c r="G330" s="33">
        <f>G331+G347+G356</f>
        <v>0</v>
      </c>
    </row>
    <row r="331" spans="1:7" ht="37.5" customHeight="1" x14ac:dyDescent="0.25">
      <c r="A331" s="133" t="s">
        <v>497</v>
      </c>
      <c r="B331" s="137"/>
      <c r="C331" s="54" t="s">
        <v>498</v>
      </c>
      <c r="D331" s="65"/>
      <c r="E331" s="66"/>
      <c r="F331" s="67"/>
      <c r="G331" s="58">
        <f>G346</f>
        <v>0</v>
      </c>
    </row>
    <row r="332" spans="1:7" ht="24" x14ac:dyDescent="0.2">
      <c r="A332" s="7">
        <v>2670</v>
      </c>
      <c r="B332" s="8" t="s">
        <v>441</v>
      </c>
      <c r="C332" s="9" t="s">
        <v>442</v>
      </c>
      <c r="D332" s="10" t="s">
        <v>443</v>
      </c>
      <c r="E332" s="11">
        <v>0.01</v>
      </c>
      <c r="F332" s="3"/>
      <c r="G332" s="11">
        <f>E332*F332</f>
        <v>0</v>
      </c>
    </row>
    <row r="333" spans="1:7" ht="36" x14ac:dyDescent="0.2">
      <c r="A333" s="7">
        <v>2680</v>
      </c>
      <c r="B333" s="8" t="s">
        <v>444</v>
      </c>
      <c r="C333" s="9" t="s">
        <v>445</v>
      </c>
      <c r="D333" s="10" t="s">
        <v>27</v>
      </c>
      <c r="E333" s="11">
        <v>15.6</v>
      </c>
      <c r="F333" s="3"/>
      <c r="G333" s="11">
        <f t="shared" ref="G333:G345" si="17">E333*F333</f>
        <v>0</v>
      </c>
    </row>
    <row r="334" spans="1:7" ht="36" x14ac:dyDescent="0.2">
      <c r="A334" s="7">
        <v>2690</v>
      </c>
      <c r="B334" s="8" t="s">
        <v>446</v>
      </c>
      <c r="C334" s="9" t="s">
        <v>447</v>
      </c>
      <c r="D334" s="10" t="s">
        <v>27</v>
      </c>
      <c r="E334" s="11">
        <v>15.6</v>
      </c>
      <c r="F334" s="3"/>
      <c r="G334" s="11">
        <f t="shared" si="17"/>
        <v>0</v>
      </c>
    </row>
    <row r="335" spans="1:7" ht="36" x14ac:dyDescent="0.2">
      <c r="A335" s="7">
        <v>2700</v>
      </c>
      <c r="B335" s="8" t="s">
        <v>47</v>
      </c>
      <c r="C335" s="9" t="s">
        <v>448</v>
      </c>
      <c r="D335" s="10" t="s">
        <v>27</v>
      </c>
      <c r="E335" s="11">
        <v>5.2</v>
      </c>
      <c r="F335" s="3"/>
      <c r="G335" s="11">
        <f t="shared" si="17"/>
        <v>0</v>
      </c>
    </row>
    <row r="336" spans="1:7" x14ac:dyDescent="0.2">
      <c r="A336" s="7">
        <v>2710</v>
      </c>
      <c r="B336" s="8" t="s">
        <v>449</v>
      </c>
      <c r="C336" s="9" t="s">
        <v>450</v>
      </c>
      <c r="D336" s="10" t="s">
        <v>13</v>
      </c>
      <c r="E336" s="11">
        <v>8</v>
      </c>
      <c r="F336" s="3"/>
      <c r="G336" s="11">
        <f t="shared" si="17"/>
        <v>0</v>
      </c>
    </row>
    <row r="337" spans="1:7" x14ac:dyDescent="0.2">
      <c r="A337" s="7">
        <v>2720</v>
      </c>
      <c r="B337" s="8" t="s">
        <v>499</v>
      </c>
      <c r="C337" s="9" t="s">
        <v>500</v>
      </c>
      <c r="D337" s="10" t="s">
        <v>80</v>
      </c>
      <c r="E337" s="11">
        <v>13</v>
      </c>
      <c r="F337" s="3"/>
      <c r="G337" s="11">
        <f t="shared" si="17"/>
        <v>0</v>
      </c>
    </row>
    <row r="338" spans="1:7" ht="24" x14ac:dyDescent="0.2">
      <c r="A338" s="7">
        <v>2730</v>
      </c>
      <c r="B338" s="8" t="s">
        <v>501</v>
      </c>
      <c r="C338" s="9" t="s">
        <v>502</v>
      </c>
      <c r="D338" s="10" t="s">
        <v>198</v>
      </c>
      <c r="E338" s="11">
        <v>1</v>
      </c>
      <c r="F338" s="3"/>
      <c r="G338" s="11">
        <f t="shared" si="17"/>
        <v>0</v>
      </c>
    </row>
    <row r="339" spans="1:7" ht="24" x14ac:dyDescent="0.2">
      <c r="A339" s="7">
        <v>2740</v>
      </c>
      <c r="B339" s="8" t="s">
        <v>503</v>
      </c>
      <c r="C339" s="9" t="s">
        <v>504</v>
      </c>
      <c r="D339" s="10" t="s">
        <v>22</v>
      </c>
      <c r="E339" s="11">
        <v>2</v>
      </c>
      <c r="F339" s="3"/>
      <c r="G339" s="11">
        <f t="shared" si="17"/>
        <v>0</v>
      </c>
    </row>
    <row r="340" spans="1:7" ht="24" x14ac:dyDescent="0.2">
      <c r="A340" s="7">
        <v>2750</v>
      </c>
      <c r="B340" s="8" t="s">
        <v>505</v>
      </c>
      <c r="C340" s="9" t="s">
        <v>506</v>
      </c>
      <c r="D340" s="10" t="s">
        <v>22</v>
      </c>
      <c r="E340" s="11">
        <v>1</v>
      </c>
      <c r="F340" s="3"/>
      <c r="G340" s="11">
        <f t="shared" si="17"/>
        <v>0</v>
      </c>
    </row>
    <row r="341" spans="1:7" ht="24" x14ac:dyDescent="0.2">
      <c r="A341" s="7">
        <v>2760</v>
      </c>
      <c r="B341" s="8" t="s">
        <v>457</v>
      </c>
      <c r="C341" s="9" t="s">
        <v>458</v>
      </c>
      <c r="D341" s="10" t="s">
        <v>27</v>
      </c>
      <c r="E341" s="11">
        <v>4</v>
      </c>
      <c r="F341" s="3"/>
      <c r="G341" s="11">
        <f t="shared" si="17"/>
        <v>0</v>
      </c>
    </row>
    <row r="342" spans="1:7" x14ac:dyDescent="0.2">
      <c r="A342" s="7">
        <v>2770</v>
      </c>
      <c r="B342" s="8" t="s">
        <v>459</v>
      </c>
      <c r="C342" s="9" t="s">
        <v>460</v>
      </c>
      <c r="D342" s="10" t="s">
        <v>27</v>
      </c>
      <c r="E342" s="11">
        <v>4</v>
      </c>
      <c r="F342" s="3"/>
      <c r="G342" s="11">
        <f>E342*F342</f>
        <v>0</v>
      </c>
    </row>
    <row r="343" spans="1:7" ht="36" x14ac:dyDescent="0.2">
      <c r="A343" s="7">
        <v>2780</v>
      </c>
      <c r="B343" s="8" t="s">
        <v>461</v>
      </c>
      <c r="C343" s="9" t="s">
        <v>462</v>
      </c>
      <c r="D343" s="10" t="s">
        <v>27</v>
      </c>
      <c r="E343" s="11">
        <v>20.6</v>
      </c>
      <c r="F343" s="3"/>
      <c r="G343" s="11">
        <f t="shared" si="17"/>
        <v>0</v>
      </c>
    </row>
    <row r="344" spans="1:7" ht="24" x14ac:dyDescent="0.2">
      <c r="A344" s="7">
        <v>2790</v>
      </c>
      <c r="B344" s="8" t="s">
        <v>463</v>
      </c>
      <c r="C344" s="9" t="s">
        <v>507</v>
      </c>
      <c r="D344" s="10" t="s">
        <v>27</v>
      </c>
      <c r="E344" s="11">
        <v>3</v>
      </c>
      <c r="F344" s="3"/>
      <c r="G344" s="11">
        <f t="shared" si="17"/>
        <v>0</v>
      </c>
    </row>
    <row r="345" spans="1:7" ht="24" x14ac:dyDescent="0.2">
      <c r="A345" s="7">
        <v>2800</v>
      </c>
      <c r="B345" s="8" t="s">
        <v>469</v>
      </c>
      <c r="C345" s="9" t="s">
        <v>470</v>
      </c>
      <c r="D345" s="10" t="s">
        <v>13</v>
      </c>
      <c r="E345" s="11">
        <v>19.5</v>
      </c>
      <c r="F345" s="3"/>
      <c r="G345" s="11">
        <f t="shared" si="17"/>
        <v>0</v>
      </c>
    </row>
    <row r="346" spans="1:7" s="72" customFormat="1" x14ac:dyDescent="0.2">
      <c r="A346" s="68"/>
      <c r="B346" s="69"/>
      <c r="C346" s="69"/>
      <c r="D346" s="129" t="s">
        <v>38</v>
      </c>
      <c r="E346" s="130"/>
      <c r="F346" s="70"/>
      <c r="G346" s="71">
        <f>SUM(G332:G345)</f>
        <v>0</v>
      </c>
    </row>
    <row r="347" spans="1:7" ht="24.75" customHeight="1" x14ac:dyDescent="0.25">
      <c r="A347" s="133" t="s">
        <v>508</v>
      </c>
      <c r="B347" s="137"/>
      <c r="C347" s="54" t="s">
        <v>509</v>
      </c>
      <c r="D347" s="59"/>
      <c r="E347" s="58"/>
      <c r="F347" s="60"/>
      <c r="G347" s="58">
        <f>G355</f>
        <v>0</v>
      </c>
    </row>
    <row r="348" spans="1:7" ht="24" x14ac:dyDescent="0.2">
      <c r="A348" s="7">
        <v>2810</v>
      </c>
      <c r="B348" s="8" t="s">
        <v>475</v>
      </c>
      <c r="C348" s="9" t="s">
        <v>476</v>
      </c>
      <c r="D348" s="10" t="s">
        <v>80</v>
      </c>
      <c r="E348" s="11">
        <v>3</v>
      </c>
      <c r="F348" s="3"/>
      <c r="G348" s="11">
        <f>E348*F348</f>
        <v>0</v>
      </c>
    </row>
    <row r="349" spans="1:7" ht="24" x14ac:dyDescent="0.2">
      <c r="A349" s="7">
        <v>2820</v>
      </c>
      <c r="B349" s="8" t="s">
        <v>477</v>
      </c>
      <c r="C349" s="9" t="s">
        <v>478</v>
      </c>
      <c r="D349" s="10" t="s">
        <v>13</v>
      </c>
      <c r="E349" s="11">
        <v>6</v>
      </c>
      <c r="F349" s="3"/>
      <c r="G349" s="11">
        <f t="shared" ref="G349:G354" si="18">E349*F349</f>
        <v>0</v>
      </c>
    </row>
    <row r="350" spans="1:7" ht="24" x14ac:dyDescent="0.2">
      <c r="A350" s="7">
        <v>2830</v>
      </c>
      <c r="B350" s="8" t="s">
        <v>479</v>
      </c>
      <c r="C350" s="9" t="s">
        <v>480</v>
      </c>
      <c r="D350" s="10" t="s">
        <v>13</v>
      </c>
      <c r="E350" s="11">
        <v>6</v>
      </c>
      <c r="F350" s="3"/>
      <c r="G350" s="11">
        <f t="shared" si="18"/>
        <v>0</v>
      </c>
    </row>
    <row r="351" spans="1:7" ht="24" x14ac:dyDescent="0.2">
      <c r="A351" s="7">
        <v>2840</v>
      </c>
      <c r="B351" s="8" t="s">
        <v>481</v>
      </c>
      <c r="C351" s="9" t="s">
        <v>482</v>
      </c>
      <c r="D351" s="10" t="s">
        <v>13</v>
      </c>
      <c r="E351" s="11">
        <v>6</v>
      </c>
      <c r="F351" s="3"/>
      <c r="G351" s="11">
        <f t="shared" si="18"/>
        <v>0</v>
      </c>
    </row>
    <row r="352" spans="1:7" ht="24" x14ac:dyDescent="0.2">
      <c r="A352" s="7">
        <v>2850</v>
      </c>
      <c r="B352" s="8" t="s">
        <v>483</v>
      </c>
      <c r="C352" s="9" t="s">
        <v>484</v>
      </c>
      <c r="D352" s="10" t="s">
        <v>80</v>
      </c>
      <c r="E352" s="11">
        <v>3</v>
      </c>
      <c r="F352" s="3"/>
      <c r="G352" s="11">
        <f t="shared" si="18"/>
        <v>0</v>
      </c>
    </row>
    <row r="353" spans="1:7" ht="24" x14ac:dyDescent="0.2">
      <c r="A353" s="7">
        <v>2860</v>
      </c>
      <c r="B353" s="8" t="s">
        <v>485</v>
      </c>
      <c r="C353" s="9" t="s">
        <v>486</v>
      </c>
      <c r="D353" s="10" t="s">
        <v>13</v>
      </c>
      <c r="E353" s="11">
        <v>6</v>
      </c>
      <c r="F353" s="3"/>
      <c r="G353" s="11">
        <f t="shared" si="18"/>
        <v>0</v>
      </c>
    </row>
    <row r="354" spans="1:7" ht="24" x14ac:dyDescent="0.2">
      <c r="A354" s="7">
        <v>2870</v>
      </c>
      <c r="B354" s="8" t="s">
        <v>487</v>
      </c>
      <c r="C354" s="9" t="s">
        <v>488</v>
      </c>
      <c r="D354" s="10" t="s">
        <v>13</v>
      </c>
      <c r="E354" s="11">
        <v>6</v>
      </c>
      <c r="F354" s="3"/>
      <c r="G354" s="11">
        <f t="shared" si="18"/>
        <v>0</v>
      </c>
    </row>
    <row r="355" spans="1:7" s="72" customFormat="1" x14ac:dyDescent="0.2">
      <c r="A355" s="68"/>
      <c r="B355" s="69"/>
      <c r="C355" s="69"/>
      <c r="D355" s="129" t="s">
        <v>38</v>
      </c>
      <c r="E355" s="130"/>
      <c r="F355" s="70"/>
      <c r="G355" s="71">
        <f>SUM(G348:G354)</f>
        <v>0</v>
      </c>
    </row>
    <row r="356" spans="1:7" ht="22.5" customHeight="1" x14ac:dyDescent="0.25">
      <c r="A356" s="133" t="s">
        <v>510</v>
      </c>
      <c r="B356" s="137"/>
      <c r="C356" s="54" t="s">
        <v>492</v>
      </c>
      <c r="D356" s="65"/>
      <c r="E356" s="66"/>
      <c r="F356" s="67"/>
      <c r="G356" s="58">
        <f>G371</f>
        <v>0</v>
      </c>
    </row>
    <row r="357" spans="1:7" ht="24" x14ac:dyDescent="0.2">
      <c r="A357" s="7">
        <v>2880</v>
      </c>
      <c r="B357" s="8" t="s">
        <v>441</v>
      </c>
      <c r="C357" s="9" t="s">
        <v>442</v>
      </c>
      <c r="D357" s="10" t="s">
        <v>443</v>
      </c>
      <c r="E357" s="11">
        <v>0.01</v>
      </c>
      <c r="F357" s="3"/>
      <c r="G357" s="11">
        <f>E357*F357</f>
        <v>0</v>
      </c>
    </row>
    <row r="358" spans="1:7" ht="36" x14ac:dyDescent="0.2">
      <c r="A358" s="7">
        <v>2890</v>
      </c>
      <c r="B358" s="8" t="s">
        <v>444</v>
      </c>
      <c r="C358" s="9" t="s">
        <v>445</v>
      </c>
      <c r="D358" s="10" t="s">
        <v>27</v>
      </c>
      <c r="E358" s="11">
        <v>15.6</v>
      </c>
      <c r="F358" s="3"/>
      <c r="G358" s="11">
        <f t="shared" ref="G358:G370" si="19">E358*F358</f>
        <v>0</v>
      </c>
    </row>
    <row r="359" spans="1:7" ht="36" x14ac:dyDescent="0.2">
      <c r="A359" s="7">
        <v>2900</v>
      </c>
      <c r="B359" s="8" t="s">
        <v>446</v>
      </c>
      <c r="C359" s="9" t="s">
        <v>447</v>
      </c>
      <c r="D359" s="10" t="s">
        <v>27</v>
      </c>
      <c r="E359" s="11">
        <v>15.6</v>
      </c>
      <c r="F359" s="3"/>
      <c r="G359" s="11">
        <f t="shared" si="19"/>
        <v>0</v>
      </c>
    </row>
    <row r="360" spans="1:7" ht="36" x14ac:dyDescent="0.2">
      <c r="A360" s="7">
        <v>2910</v>
      </c>
      <c r="B360" s="8" t="s">
        <v>47</v>
      </c>
      <c r="C360" s="9" t="s">
        <v>448</v>
      </c>
      <c r="D360" s="10" t="s">
        <v>27</v>
      </c>
      <c r="E360" s="11">
        <v>5.2</v>
      </c>
      <c r="F360" s="3"/>
      <c r="G360" s="11">
        <f t="shared" si="19"/>
        <v>0</v>
      </c>
    </row>
    <row r="361" spans="1:7" x14ac:dyDescent="0.2">
      <c r="A361" s="7">
        <v>2920</v>
      </c>
      <c r="B361" s="8" t="s">
        <v>449</v>
      </c>
      <c r="C361" s="9" t="s">
        <v>450</v>
      </c>
      <c r="D361" s="10" t="s">
        <v>13</v>
      </c>
      <c r="E361" s="11">
        <v>8</v>
      </c>
      <c r="F361" s="3"/>
      <c r="G361" s="11">
        <f t="shared" si="19"/>
        <v>0</v>
      </c>
    </row>
    <row r="362" spans="1:7" x14ac:dyDescent="0.2">
      <c r="A362" s="7">
        <v>2930</v>
      </c>
      <c r="B362" s="8" t="s">
        <v>499</v>
      </c>
      <c r="C362" s="9" t="s">
        <v>500</v>
      </c>
      <c r="D362" s="10" t="s">
        <v>80</v>
      </c>
      <c r="E362" s="11">
        <v>13</v>
      </c>
      <c r="F362" s="3"/>
      <c r="G362" s="11">
        <f t="shared" si="19"/>
        <v>0</v>
      </c>
    </row>
    <row r="363" spans="1:7" ht="24" x14ac:dyDescent="0.2">
      <c r="A363" s="7">
        <v>2940</v>
      </c>
      <c r="B363" s="8" t="s">
        <v>501</v>
      </c>
      <c r="C363" s="9" t="s">
        <v>502</v>
      </c>
      <c r="D363" s="10" t="s">
        <v>198</v>
      </c>
      <c r="E363" s="11">
        <v>1</v>
      </c>
      <c r="F363" s="3"/>
      <c r="G363" s="11">
        <f t="shared" si="19"/>
        <v>0</v>
      </c>
    </row>
    <row r="364" spans="1:7" ht="24" x14ac:dyDescent="0.2">
      <c r="A364" s="7">
        <v>2950</v>
      </c>
      <c r="B364" s="8" t="s">
        <v>503</v>
      </c>
      <c r="C364" s="9" t="s">
        <v>504</v>
      </c>
      <c r="D364" s="10" t="s">
        <v>22</v>
      </c>
      <c r="E364" s="11">
        <v>2</v>
      </c>
      <c r="F364" s="3"/>
      <c r="G364" s="11">
        <f t="shared" si="19"/>
        <v>0</v>
      </c>
    </row>
    <row r="365" spans="1:7" ht="24" x14ac:dyDescent="0.2">
      <c r="A365" s="7">
        <v>2960</v>
      </c>
      <c r="B365" s="8" t="s">
        <v>505</v>
      </c>
      <c r="C365" s="9" t="s">
        <v>506</v>
      </c>
      <c r="D365" s="10" t="s">
        <v>22</v>
      </c>
      <c r="E365" s="11">
        <v>1</v>
      </c>
      <c r="F365" s="3"/>
      <c r="G365" s="11">
        <f t="shared" si="19"/>
        <v>0</v>
      </c>
    </row>
    <row r="366" spans="1:7" ht="24" x14ac:dyDescent="0.2">
      <c r="A366" s="7">
        <v>2970</v>
      </c>
      <c r="B366" s="8" t="s">
        <v>457</v>
      </c>
      <c r="C366" s="9" t="s">
        <v>458</v>
      </c>
      <c r="D366" s="10" t="s">
        <v>27</v>
      </c>
      <c r="E366" s="11">
        <v>4</v>
      </c>
      <c r="F366" s="3"/>
      <c r="G366" s="11">
        <f t="shared" si="19"/>
        <v>0</v>
      </c>
    </row>
    <row r="367" spans="1:7" x14ac:dyDescent="0.2">
      <c r="A367" s="7">
        <v>2980</v>
      </c>
      <c r="B367" s="8" t="s">
        <v>459</v>
      </c>
      <c r="C367" s="9" t="s">
        <v>460</v>
      </c>
      <c r="D367" s="10" t="s">
        <v>27</v>
      </c>
      <c r="E367" s="11">
        <v>4</v>
      </c>
      <c r="F367" s="3"/>
      <c r="G367" s="11">
        <f t="shared" si="19"/>
        <v>0</v>
      </c>
    </row>
    <row r="368" spans="1:7" ht="36" x14ac:dyDescent="0.2">
      <c r="A368" s="7">
        <v>2990</v>
      </c>
      <c r="B368" s="8" t="s">
        <v>461</v>
      </c>
      <c r="C368" s="9" t="s">
        <v>462</v>
      </c>
      <c r="D368" s="10" t="s">
        <v>27</v>
      </c>
      <c r="E368" s="11">
        <v>20.6</v>
      </c>
      <c r="F368" s="3"/>
      <c r="G368" s="11">
        <f t="shared" si="19"/>
        <v>0</v>
      </c>
    </row>
    <row r="369" spans="1:7" ht="24" x14ac:dyDescent="0.2">
      <c r="A369" s="7">
        <v>3000</v>
      </c>
      <c r="B369" s="8" t="s">
        <v>463</v>
      </c>
      <c r="C369" s="9" t="s">
        <v>464</v>
      </c>
      <c r="D369" s="10" t="s">
        <v>27</v>
      </c>
      <c r="E369" s="11">
        <v>4</v>
      </c>
      <c r="F369" s="3"/>
      <c r="G369" s="11">
        <f t="shared" si="19"/>
        <v>0</v>
      </c>
    </row>
    <row r="370" spans="1:7" ht="24" x14ac:dyDescent="0.2">
      <c r="A370" s="7">
        <v>3010</v>
      </c>
      <c r="B370" s="8" t="s">
        <v>469</v>
      </c>
      <c r="C370" s="9" t="s">
        <v>470</v>
      </c>
      <c r="D370" s="10" t="s">
        <v>13</v>
      </c>
      <c r="E370" s="11">
        <v>15</v>
      </c>
      <c r="F370" s="3"/>
      <c r="G370" s="11">
        <f t="shared" si="19"/>
        <v>0</v>
      </c>
    </row>
    <row r="371" spans="1:7" s="76" customFormat="1" x14ac:dyDescent="0.2">
      <c r="A371" s="74"/>
      <c r="B371" s="75"/>
      <c r="C371" s="75"/>
      <c r="D371" s="141" t="s">
        <v>38</v>
      </c>
      <c r="E371" s="142"/>
      <c r="F371" s="77"/>
      <c r="G371" s="78">
        <f>SUM(G357:G370)</f>
        <v>0</v>
      </c>
    </row>
    <row r="372" spans="1:7" s="4" customFormat="1" ht="21.75" customHeight="1" x14ac:dyDescent="0.25">
      <c r="A372" s="131" t="s">
        <v>511</v>
      </c>
      <c r="B372" s="132"/>
      <c r="C372" s="45" t="s">
        <v>512</v>
      </c>
      <c r="D372" s="46"/>
      <c r="E372" s="47"/>
      <c r="F372" s="48"/>
      <c r="G372" s="49">
        <f>G373+G378+G383+G400+G408+G423</f>
        <v>0</v>
      </c>
    </row>
    <row r="373" spans="1:7" s="4" customFormat="1" ht="21.75" customHeight="1" x14ac:dyDescent="0.25">
      <c r="A373" s="121" t="s">
        <v>513</v>
      </c>
      <c r="B373" s="122"/>
      <c r="C373" s="29" t="s">
        <v>514</v>
      </c>
      <c r="D373" s="30"/>
      <c r="E373" s="31"/>
      <c r="F373" s="32"/>
      <c r="G373" s="33">
        <f>G377</f>
        <v>0</v>
      </c>
    </row>
    <row r="374" spans="1:7" ht="24" x14ac:dyDescent="0.2">
      <c r="A374" s="7">
        <v>3020</v>
      </c>
      <c r="B374" s="8" t="s">
        <v>515</v>
      </c>
      <c r="C374" s="9" t="s">
        <v>516</v>
      </c>
      <c r="D374" s="10" t="s">
        <v>22</v>
      </c>
      <c r="E374" s="11">
        <v>1</v>
      </c>
      <c r="F374" s="3"/>
      <c r="G374" s="11">
        <f>E374*F374</f>
        <v>0</v>
      </c>
    </row>
    <row r="375" spans="1:7" ht="24" x14ac:dyDescent="0.2">
      <c r="A375" s="7">
        <v>3030</v>
      </c>
      <c r="B375" s="8" t="s">
        <v>517</v>
      </c>
      <c r="C375" s="9" t="s">
        <v>518</v>
      </c>
      <c r="D375" s="10" t="s">
        <v>80</v>
      </c>
      <c r="E375" s="11">
        <v>20</v>
      </c>
      <c r="F375" s="3"/>
      <c r="G375" s="11">
        <f>E375*F375</f>
        <v>0</v>
      </c>
    </row>
    <row r="376" spans="1:7" ht="36" x14ac:dyDescent="0.2">
      <c r="A376" s="7">
        <v>3040</v>
      </c>
      <c r="B376" s="8" t="s">
        <v>519</v>
      </c>
      <c r="C376" s="9" t="s">
        <v>520</v>
      </c>
      <c r="D376" s="10" t="s">
        <v>22</v>
      </c>
      <c r="E376" s="11">
        <v>1</v>
      </c>
      <c r="F376" s="3"/>
      <c r="G376" s="11">
        <f>E376*F376</f>
        <v>0</v>
      </c>
    </row>
    <row r="377" spans="1:7" s="72" customFormat="1" x14ac:dyDescent="0.2">
      <c r="A377" s="68"/>
      <c r="B377" s="69"/>
      <c r="C377" s="69"/>
      <c r="D377" s="129" t="s">
        <v>38</v>
      </c>
      <c r="E377" s="130"/>
      <c r="F377" s="70"/>
      <c r="G377" s="71">
        <f>SUM(G374:G376)</f>
        <v>0</v>
      </c>
    </row>
    <row r="378" spans="1:7" ht="24" customHeight="1" x14ac:dyDescent="0.25">
      <c r="A378" s="121" t="s">
        <v>521</v>
      </c>
      <c r="B378" s="122"/>
      <c r="C378" s="29" t="s">
        <v>522</v>
      </c>
      <c r="D378" s="34"/>
      <c r="E378" s="35"/>
      <c r="F378" s="36"/>
      <c r="G378" s="33">
        <f>G382</f>
        <v>0</v>
      </c>
    </row>
    <row r="379" spans="1:7" ht="36" x14ac:dyDescent="0.2">
      <c r="A379" s="7">
        <v>3050</v>
      </c>
      <c r="B379" s="8" t="s">
        <v>523</v>
      </c>
      <c r="C379" s="9" t="s">
        <v>524</v>
      </c>
      <c r="D379" s="10" t="s">
        <v>80</v>
      </c>
      <c r="E379" s="11">
        <v>300</v>
      </c>
      <c r="F379" s="3"/>
      <c r="G379" s="11">
        <f>E379*F379</f>
        <v>0</v>
      </c>
    </row>
    <row r="380" spans="1:7" ht="36" x14ac:dyDescent="0.2">
      <c r="A380" s="7">
        <v>3060</v>
      </c>
      <c r="B380" s="8" t="s">
        <v>523</v>
      </c>
      <c r="C380" s="9" t="s">
        <v>525</v>
      </c>
      <c r="D380" s="10" t="s">
        <v>80</v>
      </c>
      <c r="E380" s="11">
        <v>200</v>
      </c>
      <c r="F380" s="3"/>
      <c r="G380" s="11">
        <f>E380*F380</f>
        <v>0</v>
      </c>
    </row>
    <row r="381" spans="1:7" ht="36" x14ac:dyDescent="0.2">
      <c r="A381" s="7">
        <v>3070</v>
      </c>
      <c r="B381" s="8" t="s">
        <v>526</v>
      </c>
      <c r="C381" s="9" t="s">
        <v>527</v>
      </c>
      <c r="D381" s="10" t="s">
        <v>80</v>
      </c>
      <c r="E381" s="11">
        <v>50</v>
      </c>
      <c r="F381" s="3"/>
      <c r="G381" s="11">
        <f>E381*F381</f>
        <v>0</v>
      </c>
    </row>
    <row r="382" spans="1:7" s="72" customFormat="1" x14ac:dyDescent="0.2">
      <c r="A382" s="68"/>
      <c r="B382" s="69"/>
      <c r="C382" s="69"/>
      <c r="D382" s="129" t="s">
        <v>38</v>
      </c>
      <c r="E382" s="130"/>
      <c r="F382" s="70"/>
      <c r="G382" s="71">
        <f>SUM(G379:G381)</f>
        <v>0</v>
      </c>
    </row>
    <row r="383" spans="1:7" ht="23.25" customHeight="1" x14ac:dyDescent="0.25">
      <c r="A383" s="121" t="s">
        <v>528</v>
      </c>
      <c r="B383" s="122"/>
      <c r="C383" s="29" t="s">
        <v>529</v>
      </c>
      <c r="D383" s="34"/>
      <c r="E383" s="35"/>
      <c r="F383" s="36"/>
      <c r="G383" s="33">
        <f>G399</f>
        <v>0</v>
      </c>
    </row>
    <row r="384" spans="1:7" x14ac:dyDescent="0.2">
      <c r="A384" s="7">
        <v>3080</v>
      </c>
      <c r="B384" s="8" t="s">
        <v>530</v>
      </c>
      <c r="C384" s="9" t="s">
        <v>531</v>
      </c>
      <c r="D384" s="10" t="s">
        <v>198</v>
      </c>
      <c r="E384" s="11">
        <v>8</v>
      </c>
      <c r="F384" s="3"/>
      <c r="G384" s="11">
        <f>E384*F384</f>
        <v>0</v>
      </c>
    </row>
    <row r="385" spans="1:7" x14ac:dyDescent="0.2">
      <c r="A385" s="7">
        <v>3090</v>
      </c>
      <c r="B385" s="8" t="s">
        <v>530</v>
      </c>
      <c r="C385" s="9" t="s">
        <v>532</v>
      </c>
      <c r="D385" s="10" t="s">
        <v>198</v>
      </c>
      <c r="E385" s="11">
        <v>4</v>
      </c>
      <c r="F385" s="3"/>
      <c r="G385" s="11">
        <f t="shared" ref="G385:G398" si="20">E385*F385</f>
        <v>0</v>
      </c>
    </row>
    <row r="386" spans="1:7" x14ac:dyDescent="0.2">
      <c r="A386" s="7">
        <v>3100</v>
      </c>
      <c r="B386" s="8" t="s">
        <v>530</v>
      </c>
      <c r="C386" s="9" t="s">
        <v>533</v>
      </c>
      <c r="D386" s="10" t="s">
        <v>198</v>
      </c>
      <c r="E386" s="11">
        <v>8</v>
      </c>
      <c r="F386" s="3"/>
      <c r="G386" s="11">
        <f t="shared" si="20"/>
        <v>0</v>
      </c>
    </row>
    <row r="387" spans="1:7" x14ac:dyDescent="0.2">
      <c r="A387" s="7">
        <v>3110</v>
      </c>
      <c r="B387" s="8" t="s">
        <v>534</v>
      </c>
      <c r="C387" s="9" t="s">
        <v>535</v>
      </c>
      <c r="D387" s="10" t="s">
        <v>198</v>
      </c>
      <c r="E387" s="11">
        <v>1</v>
      </c>
      <c r="F387" s="3"/>
      <c r="G387" s="11">
        <f t="shared" si="20"/>
        <v>0</v>
      </c>
    </row>
    <row r="388" spans="1:7" x14ac:dyDescent="0.2">
      <c r="A388" s="7">
        <v>3120</v>
      </c>
      <c r="B388" s="8" t="s">
        <v>534</v>
      </c>
      <c r="C388" s="9" t="s">
        <v>536</v>
      </c>
      <c r="D388" s="10" t="s">
        <v>198</v>
      </c>
      <c r="E388" s="11">
        <v>2</v>
      </c>
      <c r="F388" s="3"/>
      <c r="G388" s="11">
        <f t="shared" si="20"/>
        <v>0</v>
      </c>
    </row>
    <row r="389" spans="1:7" x14ac:dyDescent="0.2">
      <c r="A389" s="7">
        <v>3130</v>
      </c>
      <c r="B389" s="8" t="s">
        <v>534</v>
      </c>
      <c r="C389" s="9" t="s">
        <v>537</v>
      </c>
      <c r="D389" s="10" t="s">
        <v>198</v>
      </c>
      <c r="E389" s="11">
        <v>1</v>
      </c>
      <c r="F389" s="3"/>
      <c r="G389" s="11">
        <f t="shared" si="20"/>
        <v>0</v>
      </c>
    </row>
    <row r="390" spans="1:7" x14ac:dyDescent="0.2">
      <c r="A390" s="7">
        <v>3140</v>
      </c>
      <c r="B390" s="8" t="s">
        <v>534</v>
      </c>
      <c r="C390" s="9" t="s">
        <v>538</v>
      </c>
      <c r="D390" s="10" t="s">
        <v>198</v>
      </c>
      <c r="E390" s="11">
        <v>2</v>
      </c>
      <c r="F390" s="3"/>
      <c r="G390" s="11">
        <f t="shared" si="20"/>
        <v>0</v>
      </c>
    </row>
    <row r="391" spans="1:7" x14ac:dyDescent="0.2">
      <c r="A391" s="7">
        <v>3150</v>
      </c>
      <c r="B391" s="8" t="s">
        <v>534</v>
      </c>
      <c r="C391" s="9" t="s">
        <v>539</v>
      </c>
      <c r="D391" s="10" t="s">
        <v>198</v>
      </c>
      <c r="E391" s="11">
        <v>3</v>
      </c>
      <c r="F391" s="3"/>
      <c r="G391" s="11">
        <f t="shared" si="20"/>
        <v>0</v>
      </c>
    </row>
    <row r="392" spans="1:7" ht="36" x14ac:dyDescent="0.2">
      <c r="A392" s="7">
        <v>3160</v>
      </c>
      <c r="B392" s="8" t="s">
        <v>540</v>
      </c>
      <c r="C392" s="9" t="s">
        <v>541</v>
      </c>
      <c r="D392" s="10" t="s">
        <v>22</v>
      </c>
      <c r="E392" s="11">
        <v>25</v>
      </c>
      <c r="F392" s="3"/>
      <c r="G392" s="11">
        <f t="shared" si="20"/>
        <v>0</v>
      </c>
    </row>
    <row r="393" spans="1:7" x14ac:dyDescent="0.2">
      <c r="A393" s="7">
        <v>3170</v>
      </c>
      <c r="B393" s="8" t="s">
        <v>542</v>
      </c>
      <c r="C393" s="9" t="s">
        <v>543</v>
      </c>
      <c r="D393" s="10" t="s">
        <v>22</v>
      </c>
      <c r="E393" s="11">
        <v>14</v>
      </c>
      <c r="F393" s="3"/>
      <c r="G393" s="11">
        <f t="shared" si="20"/>
        <v>0</v>
      </c>
    </row>
    <row r="394" spans="1:7" x14ac:dyDescent="0.2">
      <c r="A394" s="7">
        <v>3180</v>
      </c>
      <c r="B394" s="8" t="s">
        <v>544</v>
      </c>
      <c r="C394" s="9" t="s">
        <v>545</v>
      </c>
      <c r="D394" s="10" t="s">
        <v>22</v>
      </c>
      <c r="E394" s="11">
        <v>11</v>
      </c>
      <c r="F394" s="3"/>
      <c r="G394" s="11">
        <f t="shared" si="20"/>
        <v>0</v>
      </c>
    </row>
    <row r="395" spans="1:7" x14ac:dyDescent="0.2">
      <c r="A395" s="7">
        <v>3190</v>
      </c>
      <c r="B395" s="8" t="s">
        <v>546</v>
      </c>
      <c r="C395" s="9" t="s">
        <v>547</v>
      </c>
      <c r="D395" s="10" t="s">
        <v>22</v>
      </c>
      <c r="E395" s="11">
        <v>3</v>
      </c>
      <c r="F395" s="3"/>
      <c r="G395" s="11">
        <f t="shared" si="20"/>
        <v>0</v>
      </c>
    </row>
    <row r="396" spans="1:7" x14ac:dyDescent="0.2">
      <c r="A396" s="7">
        <v>3200</v>
      </c>
      <c r="B396" s="8" t="s">
        <v>548</v>
      </c>
      <c r="C396" s="9" t="s">
        <v>549</v>
      </c>
      <c r="D396" s="10" t="s">
        <v>22</v>
      </c>
      <c r="E396" s="11">
        <v>1</v>
      </c>
      <c r="F396" s="3"/>
      <c r="G396" s="11">
        <f t="shared" si="20"/>
        <v>0</v>
      </c>
    </row>
    <row r="397" spans="1:7" x14ac:dyDescent="0.2">
      <c r="A397" s="7">
        <v>3210</v>
      </c>
      <c r="B397" s="8" t="s">
        <v>550</v>
      </c>
      <c r="C397" s="9" t="s">
        <v>551</v>
      </c>
      <c r="D397" s="10" t="s">
        <v>22</v>
      </c>
      <c r="E397" s="11">
        <v>8</v>
      </c>
      <c r="F397" s="3"/>
      <c r="G397" s="11">
        <f t="shared" si="20"/>
        <v>0</v>
      </c>
    </row>
    <row r="398" spans="1:7" x14ac:dyDescent="0.2">
      <c r="A398" s="7">
        <v>3220</v>
      </c>
      <c r="B398" s="8" t="s">
        <v>552</v>
      </c>
      <c r="C398" s="9" t="s">
        <v>553</v>
      </c>
      <c r="D398" s="10" t="s">
        <v>22</v>
      </c>
      <c r="E398" s="11">
        <v>2</v>
      </c>
      <c r="F398" s="3"/>
      <c r="G398" s="11">
        <f t="shared" si="20"/>
        <v>0</v>
      </c>
    </row>
    <row r="399" spans="1:7" s="72" customFormat="1" x14ac:dyDescent="0.2">
      <c r="A399" s="68"/>
      <c r="B399" s="69"/>
      <c r="C399" s="69"/>
      <c r="D399" s="129" t="s">
        <v>38</v>
      </c>
      <c r="E399" s="130"/>
      <c r="F399" s="70"/>
      <c r="G399" s="71">
        <f>SUM(G384:G398)</f>
        <v>0</v>
      </c>
    </row>
    <row r="400" spans="1:7" ht="23.25" customHeight="1" x14ac:dyDescent="0.25">
      <c r="A400" s="121" t="s">
        <v>554</v>
      </c>
      <c r="B400" s="122"/>
      <c r="C400" s="29" t="s">
        <v>555</v>
      </c>
      <c r="D400" s="34"/>
      <c r="E400" s="35"/>
      <c r="F400" s="36"/>
      <c r="G400" s="33">
        <f>G407</f>
        <v>0</v>
      </c>
    </row>
    <row r="401" spans="1:7" ht="36" x14ac:dyDescent="0.2">
      <c r="A401" s="7">
        <v>3230</v>
      </c>
      <c r="B401" s="8" t="s">
        <v>540</v>
      </c>
      <c r="C401" s="9" t="s">
        <v>541</v>
      </c>
      <c r="D401" s="10" t="s">
        <v>22</v>
      </c>
      <c r="E401" s="11">
        <v>20</v>
      </c>
      <c r="F401" s="3"/>
      <c r="G401" s="11">
        <f t="shared" ref="G401:G406" si="21">E401*F401</f>
        <v>0</v>
      </c>
    </row>
    <row r="402" spans="1:7" x14ac:dyDescent="0.2">
      <c r="A402" s="7">
        <v>3240</v>
      </c>
      <c r="B402" s="8" t="s">
        <v>542</v>
      </c>
      <c r="C402" s="9" t="s">
        <v>543</v>
      </c>
      <c r="D402" s="10" t="s">
        <v>22</v>
      </c>
      <c r="E402" s="11">
        <v>20</v>
      </c>
      <c r="F402" s="3"/>
      <c r="G402" s="11">
        <f t="shared" si="21"/>
        <v>0</v>
      </c>
    </row>
    <row r="403" spans="1:7" ht="24" x14ac:dyDescent="0.2">
      <c r="A403" s="7">
        <v>3250</v>
      </c>
      <c r="B403" s="8" t="s">
        <v>556</v>
      </c>
      <c r="C403" s="9" t="s">
        <v>557</v>
      </c>
      <c r="D403" s="10" t="s">
        <v>22</v>
      </c>
      <c r="E403" s="11">
        <v>20</v>
      </c>
      <c r="F403" s="3"/>
      <c r="G403" s="11">
        <f t="shared" si="21"/>
        <v>0</v>
      </c>
    </row>
    <row r="404" spans="1:7" ht="24" x14ac:dyDescent="0.2">
      <c r="A404" s="7">
        <v>3260</v>
      </c>
      <c r="B404" s="8" t="s">
        <v>558</v>
      </c>
      <c r="C404" s="9" t="s">
        <v>559</v>
      </c>
      <c r="D404" s="10" t="s">
        <v>22</v>
      </c>
      <c r="E404" s="11">
        <v>4</v>
      </c>
      <c r="F404" s="3"/>
      <c r="G404" s="11">
        <f t="shared" si="21"/>
        <v>0</v>
      </c>
    </row>
    <row r="405" spans="1:7" ht="24" x14ac:dyDescent="0.2">
      <c r="A405" s="7">
        <v>3270</v>
      </c>
      <c r="B405" s="8" t="s">
        <v>560</v>
      </c>
      <c r="C405" s="9" t="s">
        <v>561</v>
      </c>
      <c r="D405" s="10" t="s">
        <v>22</v>
      </c>
      <c r="E405" s="11">
        <v>1</v>
      </c>
      <c r="F405" s="3"/>
      <c r="G405" s="11">
        <f t="shared" si="21"/>
        <v>0</v>
      </c>
    </row>
    <row r="406" spans="1:7" ht="36" x14ac:dyDescent="0.2">
      <c r="A406" s="7">
        <v>3280</v>
      </c>
      <c r="B406" s="8" t="s">
        <v>562</v>
      </c>
      <c r="C406" s="9" t="s">
        <v>563</v>
      </c>
      <c r="D406" s="10" t="s">
        <v>22</v>
      </c>
      <c r="E406" s="11">
        <v>1</v>
      </c>
      <c r="F406" s="3"/>
      <c r="G406" s="11">
        <f t="shared" si="21"/>
        <v>0</v>
      </c>
    </row>
    <row r="407" spans="1:7" s="72" customFormat="1" x14ac:dyDescent="0.2">
      <c r="A407" s="68"/>
      <c r="B407" s="69"/>
      <c r="C407" s="69"/>
      <c r="D407" s="129" t="s">
        <v>38</v>
      </c>
      <c r="E407" s="130"/>
      <c r="F407" s="70"/>
      <c r="G407" s="71">
        <f>SUM(G401:G406)</f>
        <v>0</v>
      </c>
    </row>
    <row r="408" spans="1:7" ht="21" customHeight="1" x14ac:dyDescent="0.25">
      <c r="A408" s="121" t="s">
        <v>564</v>
      </c>
      <c r="B408" s="122"/>
      <c r="C408" s="29" t="s">
        <v>565</v>
      </c>
      <c r="D408" s="34"/>
      <c r="E408" s="35"/>
      <c r="F408" s="36"/>
      <c r="G408" s="33">
        <f>G422</f>
        <v>0</v>
      </c>
    </row>
    <row r="409" spans="1:7" ht="24" x14ac:dyDescent="0.2">
      <c r="A409" s="7">
        <v>3290</v>
      </c>
      <c r="B409" s="8" t="s">
        <v>566</v>
      </c>
      <c r="C409" s="9" t="s">
        <v>567</v>
      </c>
      <c r="D409" s="10" t="s">
        <v>80</v>
      </c>
      <c r="E409" s="11">
        <v>15</v>
      </c>
      <c r="F409" s="3"/>
      <c r="G409" s="11">
        <f>E409*F409</f>
        <v>0</v>
      </c>
    </row>
    <row r="410" spans="1:7" ht="24" x14ac:dyDescent="0.2">
      <c r="A410" s="7">
        <v>3300</v>
      </c>
      <c r="B410" s="8" t="s">
        <v>566</v>
      </c>
      <c r="C410" s="9" t="s">
        <v>568</v>
      </c>
      <c r="D410" s="10" t="s">
        <v>80</v>
      </c>
      <c r="E410" s="11">
        <v>30</v>
      </c>
      <c r="F410" s="3"/>
      <c r="G410" s="11">
        <f t="shared" ref="G410:G421" si="22">E410*F410</f>
        <v>0</v>
      </c>
    </row>
    <row r="411" spans="1:7" ht="24" x14ac:dyDescent="0.2">
      <c r="A411" s="7">
        <v>3310</v>
      </c>
      <c r="B411" s="8" t="s">
        <v>569</v>
      </c>
      <c r="C411" s="9" t="s">
        <v>570</v>
      </c>
      <c r="D411" s="10" t="s">
        <v>22</v>
      </c>
      <c r="E411" s="11">
        <v>2</v>
      </c>
      <c r="F411" s="3"/>
      <c r="G411" s="11">
        <f t="shared" si="22"/>
        <v>0</v>
      </c>
    </row>
    <row r="412" spans="1:7" x14ac:dyDescent="0.2">
      <c r="A412" s="7">
        <v>3320</v>
      </c>
      <c r="B412" s="8" t="s">
        <v>571</v>
      </c>
      <c r="C412" s="9" t="s">
        <v>572</v>
      </c>
      <c r="D412" s="10" t="s">
        <v>22</v>
      </c>
      <c r="E412" s="11">
        <v>1</v>
      </c>
      <c r="F412" s="3"/>
      <c r="G412" s="11">
        <f t="shared" si="22"/>
        <v>0</v>
      </c>
    </row>
    <row r="413" spans="1:7" ht="36" x14ac:dyDescent="0.2">
      <c r="A413" s="7">
        <v>3330</v>
      </c>
      <c r="B413" s="8" t="s">
        <v>573</v>
      </c>
      <c r="C413" s="9" t="s">
        <v>574</v>
      </c>
      <c r="D413" s="10" t="s">
        <v>80</v>
      </c>
      <c r="E413" s="11">
        <v>70</v>
      </c>
      <c r="F413" s="3"/>
      <c r="G413" s="11">
        <f t="shared" si="22"/>
        <v>0</v>
      </c>
    </row>
    <row r="414" spans="1:7" ht="36" x14ac:dyDescent="0.2">
      <c r="A414" s="7">
        <v>3340</v>
      </c>
      <c r="B414" s="8" t="s">
        <v>575</v>
      </c>
      <c r="C414" s="9" t="s">
        <v>576</v>
      </c>
      <c r="D414" s="10" t="s">
        <v>80</v>
      </c>
      <c r="E414" s="11">
        <v>30</v>
      </c>
      <c r="F414" s="3"/>
      <c r="G414" s="11">
        <f t="shared" si="22"/>
        <v>0</v>
      </c>
    </row>
    <row r="415" spans="1:7" ht="36" x14ac:dyDescent="0.2">
      <c r="A415" s="7">
        <v>3350</v>
      </c>
      <c r="B415" s="8" t="s">
        <v>577</v>
      </c>
      <c r="C415" s="9" t="s">
        <v>578</v>
      </c>
      <c r="D415" s="10" t="s">
        <v>80</v>
      </c>
      <c r="E415" s="11">
        <v>30</v>
      </c>
      <c r="F415" s="3"/>
      <c r="G415" s="11">
        <f t="shared" si="22"/>
        <v>0</v>
      </c>
    </row>
    <row r="416" spans="1:7" ht="36" x14ac:dyDescent="0.2">
      <c r="A416" s="7">
        <v>3360</v>
      </c>
      <c r="B416" s="8" t="s">
        <v>579</v>
      </c>
      <c r="C416" s="9" t="s">
        <v>580</v>
      </c>
      <c r="D416" s="10" t="s">
        <v>80</v>
      </c>
      <c r="E416" s="11">
        <v>8</v>
      </c>
      <c r="F416" s="3"/>
      <c r="G416" s="11">
        <f t="shared" si="22"/>
        <v>0</v>
      </c>
    </row>
    <row r="417" spans="1:7" ht="36" x14ac:dyDescent="0.2">
      <c r="A417" s="7">
        <v>3370</v>
      </c>
      <c r="B417" s="8" t="s">
        <v>581</v>
      </c>
      <c r="C417" s="9" t="s">
        <v>582</v>
      </c>
      <c r="D417" s="10" t="s">
        <v>80</v>
      </c>
      <c r="E417" s="11">
        <v>80</v>
      </c>
      <c r="F417" s="3"/>
      <c r="G417" s="11">
        <f t="shared" si="22"/>
        <v>0</v>
      </c>
    </row>
    <row r="418" spans="1:7" ht="24" x14ac:dyDescent="0.2">
      <c r="A418" s="7">
        <v>3380</v>
      </c>
      <c r="B418" s="8" t="s">
        <v>583</v>
      </c>
      <c r="C418" s="9" t="s">
        <v>584</v>
      </c>
      <c r="D418" s="10" t="s">
        <v>22</v>
      </c>
      <c r="E418" s="11">
        <v>4</v>
      </c>
      <c r="F418" s="3"/>
      <c r="G418" s="11">
        <f>E418*F418</f>
        <v>0</v>
      </c>
    </row>
    <row r="419" spans="1:7" ht="36" x14ac:dyDescent="0.2">
      <c r="A419" s="7">
        <v>3390</v>
      </c>
      <c r="B419" s="8" t="s">
        <v>585</v>
      </c>
      <c r="C419" s="9" t="s">
        <v>586</v>
      </c>
      <c r="D419" s="10" t="s">
        <v>22</v>
      </c>
      <c r="E419" s="11">
        <v>11</v>
      </c>
      <c r="F419" s="3"/>
      <c r="G419" s="11">
        <f t="shared" si="22"/>
        <v>0</v>
      </c>
    </row>
    <row r="420" spans="1:7" ht="36" x14ac:dyDescent="0.2">
      <c r="A420" s="7">
        <v>3400</v>
      </c>
      <c r="B420" s="8" t="s">
        <v>587</v>
      </c>
      <c r="C420" s="9" t="s">
        <v>588</v>
      </c>
      <c r="D420" s="10" t="s">
        <v>22</v>
      </c>
      <c r="E420" s="11">
        <v>4</v>
      </c>
      <c r="F420" s="3"/>
      <c r="G420" s="11">
        <f t="shared" si="22"/>
        <v>0</v>
      </c>
    </row>
    <row r="421" spans="1:7" ht="24" x14ac:dyDescent="0.2">
      <c r="A421" s="7">
        <v>3410</v>
      </c>
      <c r="B421" s="8" t="s">
        <v>589</v>
      </c>
      <c r="C421" s="9" t="s">
        <v>590</v>
      </c>
      <c r="D421" s="10" t="s">
        <v>22</v>
      </c>
      <c r="E421" s="11">
        <v>4</v>
      </c>
      <c r="F421" s="3"/>
      <c r="G421" s="11">
        <f t="shared" si="22"/>
        <v>0</v>
      </c>
    </row>
    <row r="422" spans="1:7" s="72" customFormat="1" x14ac:dyDescent="0.2">
      <c r="A422" s="68"/>
      <c r="B422" s="69"/>
      <c r="C422" s="69"/>
      <c r="D422" s="129" t="s">
        <v>38</v>
      </c>
      <c r="E422" s="130"/>
      <c r="F422" s="70"/>
      <c r="G422" s="71">
        <f>SUM(G409:G421)</f>
        <v>0</v>
      </c>
    </row>
    <row r="423" spans="1:7" ht="20.25" customHeight="1" x14ac:dyDescent="0.25">
      <c r="A423" s="125" t="s">
        <v>591</v>
      </c>
      <c r="B423" s="138"/>
      <c r="C423" s="19" t="s">
        <v>592</v>
      </c>
      <c r="D423" s="53"/>
      <c r="E423" s="33"/>
      <c r="F423" s="61"/>
      <c r="G423" s="33">
        <f>G433</f>
        <v>0</v>
      </c>
    </row>
    <row r="424" spans="1:7" ht="24" x14ac:dyDescent="0.2">
      <c r="A424" s="7">
        <v>3420</v>
      </c>
      <c r="B424" s="8" t="s">
        <v>593</v>
      </c>
      <c r="C424" s="9" t="s">
        <v>594</v>
      </c>
      <c r="D424" s="10" t="s">
        <v>22</v>
      </c>
      <c r="E424" s="11">
        <v>14</v>
      </c>
      <c r="F424" s="3"/>
      <c r="G424" s="11">
        <f>E424*F424</f>
        <v>0</v>
      </c>
    </row>
    <row r="425" spans="1:7" ht="24" x14ac:dyDescent="0.2">
      <c r="A425" s="7">
        <v>3430</v>
      </c>
      <c r="B425" s="8" t="s">
        <v>595</v>
      </c>
      <c r="C425" s="9" t="s">
        <v>596</v>
      </c>
      <c r="D425" s="10" t="s">
        <v>22</v>
      </c>
      <c r="E425" s="11">
        <v>2</v>
      </c>
      <c r="F425" s="3"/>
      <c r="G425" s="11">
        <f t="shared" ref="G425:G431" si="23">E425*F425</f>
        <v>0</v>
      </c>
    </row>
    <row r="426" spans="1:7" ht="36" x14ac:dyDescent="0.2">
      <c r="A426" s="7">
        <v>3440</v>
      </c>
      <c r="B426" s="8" t="s">
        <v>597</v>
      </c>
      <c r="C426" s="9" t="s">
        <v>598</v>
      </c>
      <c r="D426" s="10" t="s">
        <v>22</v>
      </c>
      <c r="E426" s="11">
        <v>2</v>
      </c>
      <c r="F426" s="3"/>
      <c r="G426" s="11">
        <f t="shared" si="23"/>
        <v>0</v>
      </c>
    </row>
    <row r="427" spans="1:7" ht="36" x14ac:dyDescent="0.2">
      <c r="A427" s="7">
        <v>3450</v>
      </c>
      <c r="B427" s="8" t="s">
        <v>599</v>
      </c>
      <c r="C427" s="9" t="s">
        <v>600</v>
      </c>
      <c r="D427" s="10" t="s">
        <v>22</v>
      </c>
      <c r="E427" s="11">
        <v>1</v>
      </c>
      <c r="F427" s="3"/>
      <c r="G427" s="11">
        <f t="shared" si="23"/>
        <v>0</v>
      </c>
    </row>
    <row r="428" spans="1:7" ht="36" x14ac:dyDescent="0.2">
      <c r="A428" s="7">
        <v>3460</v>
      </c>
      <c r="B428" s="8" t="s">
        <v>601</v>
      </c>
      <c r="C428" s="9" t="s">
        <v>602</v>
      </c>
      <c r="D428" s="10" t="s">
        <v>22</v>
      </c>
      <c r="E428" s="11">
        <v>3</v>
      </c>
      <c r="F428" s="3"/>
      <c r="G428" s="11">
        <f t="shared" si="23"/>
        <v>0</v>
      </c>
    </row>
    <row r="429" spans="1:7" ht="36" x14ac:dyDescent="0.2">
      <c r="A429" s="7">
        <v>3470</v>
      </c>
      <c r="B429" s="8" t="s">
        <v>603</v>
      </c>
      <c r="C429" s="9" t="s">
        <v>604</v>
      </c>
      <c r="D429" s="10" t="s">
        <v>22</v>
      </c>
      <c r="E429" s="11">
        <v>1</v>
      </c>
      <c r="F429" s="3"/>
      <c r="G429" s="11">
        <f t="shared" si="23"/>
        <v>0</v>
      </c>
    </row>
    <row r="430" spans="1:7" ht="36" x14ac:dyDescent="0.2">
      <c r="A430" s="7">
        <v>3480</v>
      </c>
      <c r="B430" s="8" t="s">
        <v>605</v>
      </c>
      <c r="C430" s="9" t="s">
        <v>606</v>
      </c>
      <c r="D430" s="10" t="s">
        <v>22</v>
      </c>
      <c r="E430" s="11">
        <v>20</v>
      </c>
      <c r="F430" s="3"/>
      <c r="G430" s="11">
        <f t="shared" si="23"/>
        <v>0</v>
      </c>
    </row>
    <row r="431" spans="1:7" ht="36" x14ac:dyDescent="0.2">
      <c r="A431" s="7">
        <v>3490</v>
      </c>
      <c r="B431" s="8" t="s">
        <v>607</v>
      </c>
      <c r="C431" s="9" t="s">
        <v>608</v>
      </c>
      <c r="D431" s="10" t="s">
        <v>22</v>
      </c>
      <c r="E431" s="11">
        <v>1</v>
      </c>
      <c r="F431" s="3"/>
      <c r="G431" s="11">
        <f t="shared" si="23"/>
        <v>0</v>
      </c>
    </row>
    <row r="432" spans="1:7" ht="36" x14ac:dyDescent="0.2">
      <c r="A432" s="7">
        <v>3500</v>
      </c>
      <c r="B432" s="8" t="s">
        <v>609</v>
      </c>
      <c r="C432" s="9" t="s">
        <v>610</v>
      </c>
      <c r="D432" s="10" t="s">
        <v>22</v>
      </c>
      <c r="E432" s="11">
        <v>2</v>
      </c>
      <c r="F432" s="3"/>
      <c r="G432" s="11">
        <f>E432*F432</f>
        <v>0</v>
      </c>
    </row>
    <row r="433" spans="1:7" s="72" customFormat="1" x14ac:dyDescent="0.2">
      <c r="A433" s="68"/>
      <c r="B433" s="69"/>
      <c r="C433" s="69"/>
      <c r="D433" s="129" t="s">
        <v>38</v>
      </c>
      <c r="E433" s="130"/>
      <c r="F433" s="112"/>
      <c r="G433" s="71">
        <f>SUM(G424:G432)</f>
        <v>0</v>
      </c>
    </row>
    <row r="434" spans="1:7" ht="28.5" customHeight="1" x14ac:dyDescent="0.2">
      <c r="A434" s="12"/>
      <c r="B434" s="13"/>
      <c r="C434" s="13"/>
      <c r="D434" s="119" t="s">
        <v>701</v>
      </c>
      <c r="E434" s="119"/>
      <c r="F434" s="119"/>
      <c r="G434" s="113">
        <f>SUM(G20,G42,G54,G59,G71,G75,G81,G86,G93,G102,G107,G112,G121,G136,G163,G193,G225,G246,G251,G264,G268,G277,G291,G304,G315,G329,G346,G355,G371,G377,G382,G399,G407,G422,G433)</f>
        <v>0</v>
      </c>
    </row>
    <row r="435" spans="1:7" ht="27.75" customHeight="1" x14ac:dyDescent="0.2">
      <c r="D435" s="117" t="s">
        <v>700</v>
      </c>
      <c r="E435" s="117"/>
      <c r="F435" s="117"/>
      <c r="G435" s="116">
        <f>G434*0.23</f>
        <v>0</v>
      </c>
    </row>
    <row r="436" spans="1:7" ht="27.75" customHeight="1" x14ac:dyDescent="0.2">
      <c r="D436" s="118" t="s">
        <v>702</v>
      </c>
      <c r="E436" s="118"/>
      <c r="F436" s="118"/>
      <c r="G436" s="114">
        <f>G434+G435</f>
        <v>0</v>
      </c>
    </row>
  </sheetData>
  <sheetProtection algorithmName="SHA-512" hashValue="QYu0RWgRUQhtf70L4hI3aIq0CcqyXCdSOeqgjt3UCWt9i2krBXef8iGYec9zzcSirQUgzs8nn++a9ZQ1vYqeWw==" saltValue="xBrZXV1Ls4+1BC/Slxgxqg==" spinCount="100000" sheet="1" objects="1" scenarios="1"/>
  <mergeCells count="82">
    <mergeCell ref="D433:E433"/>
    <mergeCell ref="A423:B423"/>
    <mergeCell ref="A400:B400"/>
    <mergeCell ref="A408:B408"/>
    <mergeCell ref="D399:E399"/>
    <mergeCell ref="D407:E407"/>
    <mergeCell ref="D422:E422"/>
    <mergeCell ref="A378:B378"/>
    <mergeCell ref="A383:B383"/>
    <mergeCell ref="A372:B372"/>
    <mergeCell ref="A373:B373"/>
    <mergeCell ref="D371:E371"/>
    <mergeCell ref="D377:E377"/>
    <mergeCell ref="D382:E382"/>
    <mergeCell ref="A347:B347"/>
    <mergeCell ref="A356:B356"/>
    <mergeCell ref="A330:B330"/>
    <mergeCell ref="A331:B331"/>
    <mergeCell ref="D329:E329"/>
    <mergeCell ref="D346:E346"/>
    <mergeCell ref="D355:E355"/>
    <mergeCell ref="A306:B306"/>
    <mergeCell ref="A316:B316"/>
    <mergeCell ref="A292:B292"/>
    <mergeCell ref="A305:B305"/>
    <mergeCell ref="D291:E291"/>
    <mergeCell ref="D304:E304"/>
    <mergeCell ref="D315:E315"/>
    <mergeCell ref="A270:B270"/>
    <mergeCell ref="A278:B278"/>
    <mergeCell ref="A265:B265"/>
    <mergeCell ref="A269:B269"/>
    <mergeCell ref="D264:E264"/>
    <mergeCell ref="D268:E268"/>
    <mergeCell ref="D277:E277"/>
    <mergeCell ref="A252:B252"/>
    <mergeCell ref="A253:B253"/>
    <mergeCell ref="A227:B227"/>
    <mergeCell ref="A247:B247"/>
    <mergeCell ref="D246:E246"/>
    <mergeCell ref="D251:E251"/>
    <mergeCell ref="A194:B194"/>
    <mergeCell ref="A226:B226"/>
    <mergeCell ref="A138:B138"/>
    <mergeCell ref="A164:B164"/>
    <mergeCell ref="D163:E163"/>
    <mergeCell ref="D193:E193"/>
    <mergeCell ref="D225:E225"/>
    <mergeCell ref="A122:B122"/>
    <mergeCell ref="A137:B137"/>
    <mergeCell ref="A108:B108"/>
    <mergeCell ref="A113:B113"/>
    <mergeCell ref="D107:E107"/>
    <mergeCell ref="D112:E112"/>
    <mergeCell ref="D121:E121"/>
    <mergeCell ref="D136:E136"/>
    <mergeCell ref="D71:E71"/>
    <mergeCell ref="D75:E75"/>
    <mergeCell ref="A94:B94"/>
    <mergeCell ref="A103:B103"/>
    <mergeCell ref="A82:B82"/>
    <mergeCell ref="A87:B87"/>
    <mergeCell ref="D81:E81"/>
    <mergeCell ref="D86:E86"/>
    <mergeCell ref="D93:E93"/>
    <mergeCell ref="D102:E102"/>
    <mergeCell ref="D435:F435"/>
    <mergeCell ref="D436:F436"/>
    <mergeCell ref="D434:F434"/>
    <mergeCell ref="A1:G1"/>
    <mergeCell ref="A72:B72"/>
    <mergeCell ref="A76:B76"/>
    <mergeCell ref="A55:B55"/>
    <mergeCell ref="A60:B60"/>
    <mergeCell ref="A21:B21"/>
    <mergeCell ref="A43:B43"/>
    <mergeCell ref="A6:B6"/>
    <mergeCell ref="A7:B7"/>
    <mergeCell ref="D20:E20"/>
    <mergeCell ref="D42:E42"/>
    <mergeCell ref="D54:E54"/>
    <mergeCell ref="D59:E59"/>
  </mergeCells>
  <pageMargins left="0.7" right="0.7" top="0.75" bottom="0.75" header="0.3" footer="0.3"/>
  <pageSetup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opLeftCell="A30" workbookViewId="0">
      <selection sqref="A1:E51"/>
    </sheetView>
  </sheetViews>
  <sheetFormatPr defaultRowHeight="12" x14ac:dyDescent="0.2"/>
  <cols>
    <col min="1" max="1" width="12.5" style="1" customWidth="1"/>
    <col min="2" max="2" width="54.1640625" style="1" customWidth="1"/>
    <col min="3" max="3" width="29.83203125" style="1" customWidth="1"/>
    <col min="4" max="4" width="21" style="1" customWidth="1"/>
    <col min="5" max="5" width="29.33203125" style="1" customWidth="1"/>
    <col min="6" max="16384" width="9.33203125" style="1"/>
  </cols>
  <sheetData>
    <row r="1" spans="1:5" ht="21" x14ac:dyDescent="0.2">
      <c r="A1" s="143" t="s">
        <v>613</v>
      </c>
      <c r="B1" s="144"/>
      <c r="C1" s="92"/>
      <c r="D1" s="92"/>
      <c r="E1" s="92"/>
    </row>
    <row r="2" spans="1:5" ht="21" x14ac:dyDescent="0.2">
      <c r="A2" s="93"/>
      <c r="B2" s="92"/>
      <c r="C2" s="92"/>
      <c r="D2" s="92"/>
      <c r="E2" s="92"/>
    </row>
    <row r="3" spans="1:5" ht="21" x14ac:dyDescent="0.3">
      <c r="A3" s="89" t="s">
        <v>703</v>
      </c>
      <c r="B3" s="18"/>
      <c r="C3" s="18"/>
      <c r="D3" s="92"/>
      <c r="E3" s="92"/>
    </row>
    <row r="4" spans="1:5" x14ac:dyDescent="0.2">
      <c r="A4" s="94"/>
      <c r="B4" s="95"/>
      <c r="C4" s="95"/>
      <c r="D4" s="95"/>
      <c r="E4" s="96"/>
    </row>
    <row r="5" spans="1:5" x14ac:dyDescent="0.2">
      <c r="A5" s="95"/>
      <c r="B5" s="95"/>
      <c r="C5" s="95"/>
      <c r="D5" s="95"/>
      <c r="E5" s="95"/>
    </row>
    <row r="6" spans="1:5" x14ac:dyDescent="0.2">
      <c r="A6" s="94"/>
      <c r="B6" s="95"/>
      <c r="C6" s="95"/>
      <c r="D6" s="95"/>
      <c r="E6" s="95"/>
    </row>
    <row r="7" spans="1:5" s="90" customFormat="1" ht="35.25" customHeight="1" x14ac:dyDescent="0.2">
      <c r="A7" s="97" t="s">
        <v>614</v>
      </c>
      <c r="B7" s="97" t="s">
        <v>2</v>
      </c>
      <c r="C7" s="97" t="s">
        <v>615</v>
      </c>
      <c r="D7" s="97" t="s">
        <v>616</v>
      </c>
      <c r="E7" s="97" t="s">
        <v>617</v>
      </c>
    </row>
    <row r="8" spans="1:5" s="91" customFormat="1" ht="15.75" x14ac:dyDescent="0.2">
      <c r="A8" s="98" t="s">
        <v>618</v>
      </c>
      <c r="B8" s="6" t="s">
        <v>8</v>
      </c>
      <c r="C8" s="73">
        <f>C9+C10+C11+C12+C13+C14+C15+C16+C17+C18+C19+C20+C21</f>
        <v>0</v>
      </c>
      <c r="D8" s="99">
        <f>C8*0.23</f>
        <v>0</v>
      </c>
      <c r="E8" s="100">
        <f>D8+C8</f>
        <v>0</v>
      </c>
    </row>
    <row r="9" spans="1:5" s="90" customFormat="1" ht="15.75" x14ac:dyDescent="0.2">
      <c r="A9" s="101" t="s">
        <v>619</v>
      </c>
      <c r="B9" s="102" t="s">
        <v>620</v>
      </c>
      <c r="C9" s="103">
        <f>'KOSZTORYS OFERTOWY'!G7</f>
        <v>0</v>
      </c>
      <c r="D9" s="104">
        <f t="shared" ref="D9:D50" si="0">C9*0.23</f>
        <v>0</v>
      </c>
      <c r="E9" s="105">
        <f t="shared" ref="E9:E50" si="1">D9+C9</f>
        <v>0</v>
      </c>
    </row>
    <row r="10" spans="1:5" s="90" customFormat="1" ht="15.75" x14ac:dyDescent="0.2">
      <c r="A10" s="101" t="s">
        <v>621</v>
      </c>
      <c r="B10" s="102" t="s">
        <v>622</v>
      </c>
      <c r="C10" s="103">
        <f>'KOSZTORYS OFERTOWY'!G21</f>
        <v>0</v>
      </c>
      <c r="D10" s="104">
        <f t="shared" si="0"/>
        <v>0</v>
      </c>
      <c r="E10" s="105">
        <f t="shared" si="1"/>
        <v>0</v>
      </c>
    </row>
    <row r="11" spans="1:5" s="90" customFormat="1" ht="15.75" x14ac:dyDescent="0.2">
      <c r="A11" s="101" t="s">
        <v>623</v>
      </c>
      <c r="B11" s="102" t="s">
        <v>624</v>
      </c>
      <c r="C11" s="103">
        <f>'KOSZTORYS OFERTOWY'!G43</f>
        <v>0</v>
      </c>
      <c r="D11" s="104">
        <f t="shared" si="0"/>
        <v>0</v>
      </c>
      <c r="E11" s="105">
        <f t="shared" si="1"/>
        <v>0</v>
      </c>
    </row>
    <row r="12" spans="1:5" s="90" customFormat="1" ht="15.75" x14ac:dyDescent="0.2">
      <c r="A12" s="101" t="s">
        <v>625</v>
      </c>
      <c r="B12" s="102" t="s">
        <v>626</v>
      </c>
      <c r="C12" s="103">
        <f>'KOSZTORYS OFERTOWY'!G55</f>
        <v>0</v>
      </c>
      <c r="D12" s="104">
        <f t="shared" si="0"/>
        <v>0</v>
      </c>
      <c r="E12" s="105">
        <f t="shared" si="1"/>
        <v>0</v>
      </c>
    </row>
    <row r="13" spans="1:5" s="90" customFormat="1" ht="15.75" x14ac:dyDescent="0.2">
      <c r="A13" s="101" t="s">
        <v>627</v>
      </c>
      <c r="B13" s="102" t="s">
        <v>628</v>
      </c>
      <c r="C13" s="103">
        <f>'KOSZTORYS OFERTOWY'!G60</f>
        <v>0</v>
      </c>
      <c r="D13" s="104">
        <f t="shared" si="0"/>
        <v>0</v>
      </c>
      <c r="E13" s="105">
        <f t="shared" si="1"/>
        <v>0</v>
      </c>
    </row>
    <row r="14" spans="1:5" s="90" customFormat="1" ht="15.75" x14ac:dyDescent="0.2">
      <c r="A14" s="101" t="s">
        <v>629</v>
      </c>
      <c r="B14" s="102" t="s">
        <v>630</v>
      </c>
      <c r="C14" s="103">
        <f>'KOSZTORYS OFERTOWY'!G72</f>
        <v>0</v>
      </c>
      <c r="D14" s="104">
        <f t="shared" si="0"/>
        <v>0</v>
      </c>
      <c r="E14" s="105">
        <f t="shared" si="1"/>
        <v>0</v>
      </c>
    </row>
    <row r="15" spans="1:5" s="90" customFormat="1" ht="15.75" x14ac:dyDescent="0.2">
      <c r="A15" s="101" t="s">
        <v>631</v>
      </c>
      <c r="B15" s="102" t="s">
        <v>632</v>
      </c>
      <c r="C15" s="103">
        <f>'KOSZTORYS OFERTOWY'!G76</f>
        <v>0</v>
      </c>
      <c r="D15" s="104">
        <f t="shared" si="0"/>
        <v>0</v>
      </c>
      <c r="E15" s="105">
        <f t="shared" si="1"/>
        <v>0</v>
      </c>
    </row>
    <row r="16" spans="1:5" s="90" customFormat="1" ht="15.75" x14ac:dyDescent="0.2">
      <c r="A16" s="101" t="s">
        <v>633</v>
      </c>
      <c r="B16" s="102" t="s">
        <v>634</v>
      </c>
      <c r="C16" s="103">
        <f>'KOSZTORYS OFERTOWY'!G82</f>
        <v>0</v>
      </c>
      <c r="D16" s="104">
        <f t="shared" si="0"/>
        <v>0</v>
      </c>
      <c r="E16" s="105">
        <f t="shared" si="1"/>
        <v>0</v>
      </c>
    </row>
    <row r="17" spans="1:5" s="90" customFormat="1" ht="15.75" x14ac:dyDescent="0.2">
      <c r="A17" s="101" t="s">
        <v>635</v>
      </c>
      <c r="B17" s="102" t="s">
        <v>636</v>
      </c>
      <c r="C17" s="103">
        <f>'KOSZTORYS OFERTOWY'!G87</f>
        <v>0</v>
      </c>
      <c r="D17" s="104">
        <f t="shared" si="0"/>
        <v>0</v>
      </c>
      <c r="E17" s="105">
        <f t="shared" si="1"/>
        <v>0</v>
      </c>
    </row>
    <row r="18" spans="1:5" s="90" customFormat="1" ht="15.75" x14ac:dyDescent="0.2">
      <c r="A18" s="101" t="s">
        <v>637</v>
      </c>
      <c r="B18" s="102" t="s">
        <v>638</v>
      </c>
      <c r="C18" s="103">
        <f>'KOSZTORYS OFERTOWY'!G94</f>
        <v>0</v>
      </c>
      <c r="D18" s="104">
        <f t="shared" si="0"/>
        <v>0</v>
      </c>
      <c r="E18" s="105">
        <f t="shared" si="1"/>
        <v>0</v>
      </c>
    </row>
    <row r="19" spans="1:5" s="90" customFormat="1" ht="15.75" x14ac:dyDescent="0.2">
      <c r="A19" s="101" t="s">
        <v>639</v>
      </c>
      <c r="B19" s="102" t="s">
        <v>640</v>
      </c>
      <c r="C19" s="103">
        <f>'KOSZTORYS OFERTOWY'!G103</f>
        <v>0</v>
      </c>
      <c r="D19" s="104">
        <f t="shared" si="0"/>
        <v>0</v>
      </c>
      <c r="E19" s="105">
        <f t="shared" si="1"/>
        <v>0</v>
      </c>
    </row>
    <row r="20" spans="1:5" s="90" customFormat="1" ht="15.75" x14ac:dyDescent="0.2">
      <c r="A20" s="101" t="s">
        <v>641</v>
      </c>
      <c r="B20" s="102" t="s">
        <v>642</v>
      </c>
      <c r="C20" s="103">
        <f>'KOSZTORYS OFERTOWY'!G108</f>
        <v>0</v>
      </c>
      <c r="D20" s="104">
        <f t="shared" si="0"/>
        <v>0</v>
      </c>
      <c r="E20" s="105">
        <f t="shared" si="1"/>
        <v>0</v>
      </c>
    </row>
    <row r="21" spans="1:5" s="90" customFormat="1" ht="15.75" x14ac:dyDescent="0.2">
      <c r="A21" s="101" t="s">
        <v>643</v>
      </c>
      <c r="B21" s="102" t="s">
        <v>644</v>
      </c>
      <c r="C21" s="103">
        <f>'KOSZTORYS OFERTOWY'!G113</f>
        <v>0</v>
      </c>
      <c r="D21" s="104">
        <f t="shared" si="0"/>
        <v>0</v>
      </c>
      <c r="E21" s="105">
        <f t="shared" si="1"/>
        <v>0</v>
      </c>
    </row>
    <row r="22" spans="1:5" s="91" customFormat="1" ht="15.75" x14ac:dyDescent="0.2">
      <c r="A22" s="98" t="s">
        <v>645</v>
      </c>
      <c r="B22" s="6" t="s">
        <v>200</v>
      </c>
      <c r="C22" s="73">
        <f>'KOSZTORYS OFERTOWY'!G122</f>
        <v>0</v>
      </c>
      <c r="D22" s="99">
        <f t="shared" si="0"/>
        <v>0</v>
      </c>
      <c r="E22" s="100">
        <f t="shared" si="1"/>
        <v>0</v>
      </c>
    </row>
    <row r="23" spans="1:5" s="91" customFormat="1" ht="15.75" x14ac:dyDescent="0.2">
      <c r="A23" s="98" t="s">
        <v>646</v>
      </c>
      <c r="B23" s="6" t="s">
        <v>228</v>
      </c>
      <c r="C23" s="73">
        <f>C24+C25+C26+C27+C30+C33+C36+C37+C40</f>
        <v>0</v>
      </c>
      <c r="D23" s="99">
        <f t="shared" si="0"/>
        <v>0</v>
      </c>
      <c r="E23" s="100">
        <f t="shared" si="1"/>
        <v>0</v>
      </c>
    </row>
    <row r="24" spans="1:5" s="90" customFormat="1" ht="15.75" x14ac:dyDescent="0.2">
      <c r="A24" s="101" t="s">
        <v>647</v>
      </c>
      <c r="B24" s="102" t="s">
        <v>648</v>
      </c>
      <c r="C24" s="103">
        <f>'KOSZTORYS OFERTOWY'!G138</f>
        <v>0</v>
      </c>
      <c r="D24" s="104">
        <f t="shared" si="0"/>
        <v>0</v>
      </c>
      <c r="E24" s="105">
        <f t="shared" si="1"/>
        <v>0</v>
      </c>
    </row>
    <row r="25" spans="1:5" s="90" customFormat="1" ht="15.75" x14ac:dyDescent="0.2">
      <c r="A25" s="101" t="s">
        <v>649</v>
      </c>
      <c r="B25" s="102" t="s">
        <v>650</v>
      </c>
      <c r="C25" s="103">
        <f>'KOSZTORYS OFERTOWY'!G164</f>
        <v>0</v>
      </c>
      <c r="D25" s="104">
        <f t="shared" si="0"/>
        <v>0</v>
      </c>
      <c r="E25" s="105">
        <f t="shared" si="1"/>
        <v>0</v>
      </c>
    </row>
    <row r="26" spans="1:5" s="90" customFormat="1" ht="15.75" x14ac:dyDescent="0.2">
      <c r="A26" s="101" t="s">
        <v>651</v>
      </c>
      <c r="B26" s="102" t="s">
        <v>652</v>
      </c>
      <c r="C26" s="103">
        <f>'KOSZTORYS OFERTOWY'!G194</f>
        <v>0</v>
      </c>
      <c r="D26" s="104">
        <f t="shared" si="0"/>
        <v>0</v>
      </c>
      <c r="E26" s="105">
        <f t="shared" si="1"/>
        <v>0</v>
      </c>
    </row>
    <row r="27" spans="1:5" s="90" customFormat="1" ht="15.75" x14ac:dyDescent="0.2">
      <c r="A27" s="101" t="s">
        <v>653</v>
      </c>
      <c r="B27" s="102" t="s">
        <v>654</v>
      </c>
      <c r="C27" s="103">
        <f>C28+C29</f>
        <v>0</v>
      </c>
      <c r="D27" s="104">
        <f t="shared" si="0"/>
        <v>0</v>
      </c>
      <c r="E27" s="105">
        <f t="shared" si="1"/>
        <v>0</v>
      </c>
    </row>
    <row r="28" spans="1:5" s="90" customFormat="1" ht="15.75" x14ac:dyDescent="0.2">
      <c r="A28" s="106" t="s">
        <v>655</v>
      </c>
      <c r="B28" s="107" t="s">
        <v>656</v>
      </c>
      <c r="C28" s="108">
        <f>'KOSZTORYS OFERTOWY'!G227</f>
        <v>0</v>
      </c>
      <c r="D28" s="104">
        <f t="shared" si="0"/>
        <v>0</v>
      </c>
      <c r="E28" s="105">
        <f t="shared" si="1"/>
        <v>0</v>
      </c>
    </row>
    <row r="29" spans="1:5" s="90" customFormat="1" ht="15.75" x14ac:dyDescent="0.2">
      <c r="A29" s="106" t="s">
        <v>657</v>
      </c>
      <c r="B29" s="107" t="s">
        <v>658</v>
      </c>
      <c r="C29" s="108">
        <f>'KOSZTORYS OFERTOWY'!G247</f>
        <v>0</v>
      </c>
      <c r="D29" s="104">
        <f t="shared" si="0"/>
        <v>0</v>
      </c>
      <c r="E29" s="105">
        <f t="shared" si="1"/>
        <v>0</v>
      </c>
    </row>
    <row r="30" spans="1:5" s="90" customFormat="1" ht="15.75" x14ac:dyDescent="0.2">
      <c r="A30" s="101" t="s">
        <v>659</v>
      </c>
      <c r="B30" s="102" t="s">
        <v>660</v>
      </c>
      <c r="C30" s="103">
        <f>C31+C32</f>
        <v>0</v>
      </c>
      <c r="D30" s="104">
        <f t="shared" si="0"/>
        <v>0</v>
      </c>
      <c r="E30" s="105">
        <f t="shared" si="1"/>
        <v>0</v>
      </c>
    </row>
    <row r="31" spans="1:5" s="90" customFormat="1" ht="15.75" x14ac:dyDescent="0.2">
      <c r="A31" s="106" t="s">
        <v>661</v>
      </c>
      <c r="B31" s="107" t="s">
        <v>662</v>
      </c>
      <c r="C31" s="108">
        <f>'KOSZTORYS OFERTOWY'!G253</f>
        <v>0</v>
      </c>
      <c r="D31" s="104">
        <f t="shared" si="0"/>
        <v>0</v>
      </c>
      <c r="E31" s="105">
        <f t="shared" si="1"/>
        <v>0</v>
      </c>
    </row>
    <row r="32" spans="1:5" s="90" customFormat="1" ht="15.75" x14ac:dyDescent="0.2">
      <c r="A32" s="106" t="s">
        <v>663</v>
      </c>
      <c r="B32" s="107" t="s">
        <v>664</v>
      </c>
      <c r="C32" s="108">
        <f>'KOSZTORYS OFERTOWY'!G265</f>
        <v>0</v>
      </c>
      <c r="D32" s="104">
        <f t="shared" si="0"/>
        <v>0</v>
      </c>
      <c r="E32" s="105">
        <f t="shared" si="1"/>
        <v>0</v>
      </c>
    </row>
    <row r="33" spans="1:5" s="90" customFormat="1" ht="15.75" x14ac:dyDescent="0.2">
      <c r="A33" s="101" t="s">
        <v>665</v>
      </c>
      <c r="B33" s="102" t="s">
        <v>666</v>
      </c>
      <c r="C33" s="103">
        <f>C34+C35</f>
        <v>0</v>
      </c>
      <c r="D33" s="104">
        <f t="shared" si="0"/>
        <v>0</v>
      </c>
      <c r="E33" s="105">
        <f t="shared" si="1"/>
        <v>0</v>
      </c>
    </row>
    <row r="34" spans="1:5" s="90" customFormat="1" ht="15.75" x14ac:dyDescent="0.2">
      <c r="A34" s="106" t="s">
        <v>667</v>
      </c>
      <c r="B34" s="107" t="s">
        <v>668</v>
      </c>
      <c r="C34" s="108">
        <f>'KOSZTORYS OFERTOWY'!G270</f>
        <v>0</v>
      </c>
      <c r="D34" s="104">
        <f t="shared" si="0"/>
        <v>0</v>
      </c>
      <c r="E34" s="105">
        <f t="shared" si="1"/>
        <v>0</v>
      </c>
    </row>
    <row r="35" spans="1:5" s="90" customFormat="1" ht="31.5" x14ac:dyDescent="0.2">
      <c r="A35" s="106" t="s">
        <v>669</v>
      </c>
      <c r="B35" s="107" t="s">
        <v>670</v>
      </c>
      <c r="C35" s="108">
        <f>'KOSZTORYS OFERTOWY'!G278</f>
        <v>0</v>
      </c>
      <c r="D35" s="104">
        <f t="shared" si="0"/>
        <v>0</v>
      </c>
      <c r="E35" s="105">
        <f t="shared" si="1"/>
        <v>0</v>
      </c>
    </row>
    <row r="36" spans="1:5" s="90" customFormat="1" ht="31.5" x14ac:dyDescent="0.2">
      <c r="A36" s="101" t="s">
        <v>671</v>
      </c>
      <c r="B36" s="102" t="s">
        <v>672</v>
      </c>
      <c r="C36" s="103">
        <f>'KOSZTORYS OFERTOWY'!G292</f>
        <v>0</v>
      </c>
      <c r="D36" s="104">
        <f t="shared" si="0"/>
        <v>0</v>
      </c>
      <c r="E36" s="105">
        <f t="shared" si="1"/>
        <v>0</v>
      </c>
    </row>
    <row r="37" spans="1:5" s="90" customFormat="1" ht="31.5" x14ac:dyDescent="0.2">
      <c r="A37" s="101" t="s">
        <v>673</v>
      </c>
      <c r="B37" s="102" t="s">
        <v>674</v>
      </c>
      <c r="C37" s="103">
        <f>C38+C39</f>
        <v>0</v>
      </c>
      <c r="D37" s="104">
        <f t="shared" si="0"/>
        <v>0</v>
      </c>
      <c r="E37" s="105">
        <f t="shared" si="1"/>
        <v>0</v>
      </c>
    </row>
    <row r="38" spans="1:5" s="90" customFormat="1" ht="15.75" x14ac:dyDescent="0.2">
      <c r="A38" s="106" t="s">
        <v>675</v>
      </c>
      <c r="B38" s="107" t="s">
        <v>676</v>
      </c>
      <c r="C38" s="108">
        <f>'KOSZTORYS OFERTOWY'!G306</f>
        <v>0</v>
      </c>
      <c r="D38" s="104">
        <f t="shared" si="0"/>
        <v>0</v>
      </c>
      <c r="E38" s="105">
        <f t="shared" si="1"/>
        <v>0</v>
      </c>
    </row>
    <row r="39" spans="1:5" s="90" customFormat="1" ht="15.75" x14ac:dyDescent="0.2">
      <c r="A39" s="106" t="s">
        <v>677</v>
      </c>
      <c r="B39" s="107" t="s">
        <v>678</v>
      </c>
      <c r="C39" s="108">
        <f>'KOSZTORYS OFERTOWY'!G316</f>
        <v>0</v>
      </c>
      <c r="D39" s="104">
        <f t="shared" si="0"/>
        <v>0</v>
      </c>
      <c r="E39" s="105">
        <f t="shared" si="1"/>
        <v>0</v>
      </c>
    </row>
    <row r="40" spans="1:5" s="90" customFormat="1" ht="31.5" x14ac:dyDescent="0.2">
      <c r="A40" s="101" t="s">
        <v>679</v>
      </c>
      <c r="B40" s="102" t="s">
        <v>680</v>
      </c>
      <c r="C40" s="103">
        <f>C41+C42+C43</f>
        <v>0</v>
      </c>
      <c r="D40" s="104">
        <f t="shared" si="0"/>
        <v>0</v>
      </c>
      <c r="E40" s="105">
        <f t="shared" si="1"/>
        <v>0</v>
      </c>
    </row>
    <row r="41" spans="1:5" s="90" customFormat="1" ht="31.5" x14ac:dyDescent="0.2">
      <c r="A41" s="106" t="s">
        <v>681</v>
      </c>
      <c r="B41" s="107" t="s">
        <v>682</v>
      </c>
      <c r="C41" s="108">
        <f>'KOSZTORYS OFERTOWY'!G331</f>
        <v>0</v>
      </c>
      <c r="D41" s="104">
        <f t="shared" si="0"/>
        <v>0</v>
      </c>
      <c r="E41" s="105">
        <f t="shared" si="1"/>
        <v>0</v>
      </c>
    </row>
    <row r="42" spans="1:5" s="90" customFormat="1" ht="15.75" x14ac:dyDescent="0.2">
      <c r="A42" s="106" t="s">
        <v>683</v>
      </c>
      <c r="B42" s="107" t="s">
        <v>684</v>
      </c>
      <c r="C42" s="108">
        <f>'KOSZTORYS OFERTOWY'!G347</f>
        <v>0</v>
      </c>
      <c r="D42" s="104">
        <f t="shared" si="0"/>
        <v>0</v>
      </c>
      <c r="E42" s="105">
        <f t="shared" si="1"/>
        <v>0</v>
      </c>
    </row>
    <row r="43" spans="1:5" s="90" customFormat="1" ht="15.75" x14ac:dyDescent="0.2">
      <c r="A43" s="106" t="s">
        <v>685</v>
      </c>
      <c r="B43" s="107" t="s">
        <v>678</v>
      </c>
      <c r="C43" s="108">
        <f>'KOSZTORYS OFERTOWY'!G356</f>
        <v>0</v>
      </c>
      <c r="D43" s="104">
        <f t="shared" si="0"/>
        <v>0</v>
      </c>
      <c r="E43" s="105">
        <f t="shared" si="1"/>
        <v>0</v>
      </c>
    </row>
    <row r="44" spans="1:5" s="91" customFormat="1" ht="15.75" x14ac:dyDescent="0.2">
      <c r="A44" s="98" t="s">
        <v>686</v>
      </c>
      <c r="B44" s="6" t="s">
        <v>512</v>
      </c>
      <c r="C44" s="73">
        <f>C45+C46+C47+C48+C49+C50</f>
        <v>0</v>
      </c>
      <c r="D44" s="99">
        <f t="shared" si="0"/>
        <v>0</v>
      </c>
      <c r="E44" s="100">
        <f t="shared" si="1"/>
        <v>0</v>
      </c>
    </row>
    <row r="45" spans="1:5" s="90" customFormat="1" ht="15.75" x14ac:dyDescent="0.2">
      <c r="A45" s="101" t="s">
        <v>687</v>
      </c>
      <c r="B45" s="102" t="s">
        <v>688</v>
      </c>
      <c r="C45" s="103">
        <f>'KOSZTORYS OFERTOWY'!G373</f>
        <v>0</v>
      </c>
      <c r="D45" s="104">
        <f t="shared" si="0"/>
        <v>0</v>
      </c>
      <c r="E45" s="105">
        <f t="shared" si="1"/>
        <v>0</v>
      </c>
    </row>
    <row r="46" spans="1:5" s="90" customFormat="1" ht="15.75" x14ac:dyDescent="0.2">
      <c r="A46" s="101" t="s">
        <v>689</v>
      </c>
      <c r="B46" s="102" t="s">
        <v>690</v>
      </c>
      <c r="C46" s="103">
        <f>'KOSZTORYS OFERTOWY'!G378</f>
        <v>0</v>
      </c>
      <c r="D46" s="104">
        <f t="shared" si="0"/>
        <v>0</v>
      </c>
      <c r="E46" s="105">
        <f t="shared" si="1"/>
        <v>0</v>
      </c>
    </row>
    <row r="47" spans="1:5" s="90" customFormat="1" ht="15.75" x14ac:dyDescent="0.2">
      <c r="A47" s="101" t="s">
        <v>691</v>
      </c>
      <c r="B47" s="102" t="s">
        <v>692</v>
      </c>
      <c r="C47" s="103">
        <f>'KOSZTORYS OFERTOWY'!G383</f>
        <v>0</v>
      </c>
      <c r="D47" s="104">
        <f t="shared" si="0"/>
        <v>0</v>
      </c>
      <c r="E47" s="105">
        <f t="shared" si="1"/>
        <v>0</v>
      </c>
    </row>
    <row r="48" spans="1:5" s="90" customFormat="1" ht="15.75" x14ac:dyDescent="0.2">
      <c r="A48" s="101" t="s">
        <v>693</v>
      </c>
      <c r="B48" s="102" t="s">
        <v>694</v>
      </c>
      <c r="C48" s="103">
        <f>'KOSZTORYS OFERTOWY'!G400</f>
        <v>0</v>
      </c>
      <c r="D48" s="104">
        <f t="shared" si="0"/>
        <v>0</v>
      </c>
      <c r="E48" s="105">
        <f t="shared" si="1"/>
        <v>0</v>
      </c>
    </row>
    <row r="49" spans="1:5" s="90" customFormat="1" ht="15.75" x14ac:dyDescent="0.2">
      <c r="A49" s="101" t="s">
        <v>695</v>
      </c>
      <c r="B49" s="102" t="s">
        <v>696</v>
      </c>
      <c r="C49" s="103">
        <f>'KOSZTORYS OFERTOWY'!G408</f>
        <v>0</v>
      </c>
      <c r="D49" s="104">
        <f t="shared" si="0"/>
        <v>0</v>
      </c>
      <c r="E49" s="105">
        <f t="shared" si="1"/>
        <v>0</v>
      </c>
    </row>
    <row r="50" spans="1:5" s="90" customFormat="1" ht="15.75" x14ac:dyDescent="0.2">
      <c r="A50" s="101" t="s">
        <v>697</v>
      </c>
      <c r="B50" s="102" t="s">
        <v>698</v>
      </c>
      <c r="C50" s="103">
        <f>'KOSZTORYS OFERTOWY'!G423</f>
        <v>0</v>
      </c>
      <c r="D50" s="104">
        <f t="shared" si="0"/>
        <v>0</v>
      </c>
      <c r="E50" s="105">
        <f t="shared" si="1"/>
        <v>0</v>
      </c>
    </row>
    <row r="51" spans="1:5" s="90" customFormat="1" ht="31.5" customHeight="1" x14ac:dyDescent="0.2">
      <c r="A51" s="109"/>
      <c r="B51" s="110" t="s">
        <v>699</v>
      </c>
      <c r="C51" s="111">
        <f>SUM(C8,C22:C23,C44)</f>
        <v>0</v>
      </c>
      <c r="D51" s="111">
        <f>SUM(D8,D22:D23,D44)</f>
        <v>0</v>
      </c>
      <c r="E51" s="111">
        <f>SUM(E8,E22:E23,E44)</f>
        <v>0</v>
      </c>
    </row>
  </sheetData>
  <sheetProtection algorithmName="SHA-512" hashValue="s4FC8S65AjRkFUFgGF5h7LAcZM3Bw+88hpA9m0jl+CVGow3Cu0ZRss6leL0I6b2GotjA37KDrVKpveJX/hj4ow==" saltValue="RgapEDasFpAlBNOhM4h/qw==" spinCount="100000" sheet="1" objects="1" scenarios="1"/>
  <mergeCells count="1">
    <mergeCell ref="A1:B1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KOSZTORYS OFERTOWY</vt:lpstr>
      <vt:lpstr>TABELA ELEMENTÓW SCALOMYCH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</dc:creator>
  <cp:lastModifiedBy>Izabela Stefańska</cp:lastModifiedBy>
  <cp:lastPrinted>2019-03-06T12:15:45Z</cp:lastPrinted>
  <dcterms:created xsi:type="dcterms:W3CDTF">2019-02-07T16:53:11Z</dcterms:created>
  <dcterms:modified xsi:type="dcterms:W3CDTF">2019-03-06T12:59:54Z</dcterms:modified>
</cp:coreProperties>
</file>