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.kurianowicz\Desktop\Zapytania ofertowe\Mosty - bariery\"/>
    </mc:Choice>
  </mc:AlternateContent>
  <bookViews>
    <workbookView xWindow="0" yWindow="0" windowWidth="20490" windowHeight="7755" firstSheet="3" activeTab="3"/>
  </bookViews>
  <sheets>
    <sheet name="M1 ul. Jodłowa" sheetId="17" r:id="rId1"/>
    <sheet name="M2 ul. Mściszewska" sheetId="18" r:id="rId2"/>
    <sheet name="K3 ul. Mściszewska" sheetId="19" r:id="rId3"/>
    <sheet name="SZACUNEK" sheetId="26" r:id="rId4"/>
  </sheets>
  <definedNames>
    <definedName name="_xlnm.Print_Area" localSheetId="2">'K3 ul. Mściszewska'!$A$1:$H$16</definedName>
    <definedName name="_xlnm.Print_Area" localSheetId="0">'M1 ul. Jodłowa'!$A$1:$H$15</definedName>
    <definedName name="_xlnm.Print_Area" localSheetId="1">'M2 ul. Mściszewska'!$A$1:$H$13</definedName>
    <definedName name="_xlnm.Print_Titles" localSheetId="2">'K3 ul. Mściszewska'!$5:$6</definedName>
    <definedName name="_xlnm.Print_Titles" localSheetId="0">'M1 ul. Jodłowa'!$5:$6</definedName>
    <definedName name="_xlnm.Print_Titles" localSheetId="1">'M2 ul. Mściszewska'!$5:$6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26" l="1"/>
  <c r="F15" i="19" l="1"/>
  <c r="G15" i="19" s="1"/>
  <c r="H15" i="19" s="1"/>
  <c r="F12" i="19"/>
  <c r="G12" i="19" s="1"/>
  <c r="F10" i="19"/>
  <c r="G10" i="19" s="1"/>
  <c r="H10" i="19" s="1"/>
  <c r="F12" i="18"/>
  <c r="G12" i="18" s="1"/>
  <c r="F9" i="18"/>
  <c r="F8" i="18"/>
  <c r="F14" i="17"/>
  <c r="G14" i="17" s="1"/>
  <c r="F12" i="17"/>
  <c r="F9" i="17"/>
  <c r="G9" i="17" s="1"/>
  <c r="H9" i="17" s="1"/>
  <c r="A9" i="17"/>
  <c r="F8" i="17"/>
  <c r="G8" i="17" s="1"/>
  <c r="H80" i="26" l="1"/>
  <c r="H84" i="26" s="1"/>
  <c r="F16" i="19"/>
  <c r="F13" i="18"/>
  <c r="H12" i="19"/>
  <c r="G9" i="18"/>
  <c r="H9" i="18" s="1"/>
  <c r="H12" i="18"/>
  <c r="G8" i="18"/>
  <c r="H8" i="18" s="1"/>
  <c r="H14" i="17"/>
  <c r="H8" i="17"/>
  <c r="F15" i="17"/>
  <c r="G12" i="17"/>
  <c r="H12" i="17" s="1"/>
  <c r="H13" i="18" l="1"/>
  <c r="H16" i="19"/>
  <c r="H15" i="17"/>
</calcChain>
</file>

<file path=xl/sharedStrings.xml><?xml version="1.0" encoding="utf-8"?>
<sst xmlns="http://schemas.openxmlformats.org/spreadsheetml/2006/main" count="360" uniqueCount="71">
  <si>
    <t>Lp</t>
  </si>
  <si>
    <t>m</t>
  </si>
  <si>
    <t>KRAWĘŻNIK I CHODNIK</t>
  </si>
  <si>
    <t>remont (z użyciem materiału z odzysku)</t>
  </si>
  <si>
    <t>BETON, KAMIEŃ, CEGŁA</t>
  </si>
  <si>
    <t>Beton niekonstrukcyjny</t>
  </si>
  <si>
    <t>m³</t>
  </si>
  <si>
    <t>m²</t>
  </si>
  <si>
    <t>A</t>
  </si>
  <si>
    <t>C</t>
  </si>
  <si>
    <t>D</t>
  </si>
  <si>
    <t>E</t>
  </si>
  <si>
    <t>F</t>
  </si>
  <si>
    <t>G=ExF</t>
  </si>
  <si>
    <t>J=G+H</t>
  </si>
  <si>
    <t>ŁOŻYSKA</t>
  </si>
  <si>
    <t>Chodnik z elementów betonowych  na podsypce cementowo-piaskowej</t>
  </si>
  <si>
    <t>X</t>
  </si>
  <si>
    <t>Jednostka
[ ]</t>
  </si>
  <si>
    <t>Naprawa powierzchni betonowych zaprawami typu PCC gr. warstwy 10 mm</t>
  </si>
  <si>
    <t>- dodatek za  każde dalsze 10 mm</t>
  </si>
  <si>
    <t>I=…%xG</t>
  </si>
  <si>
    <t>Konstrukcje kamienne</t>
  </si>
  <si>
    <t>Zabezpieczenie antykorozyjne prętów zbrojeniowych</t>
  </si>
  <si>
    <t>NAPRAWA I ZABEZPIECZENIE ANTYKOROZYJNE POWIERZCHNI BETONU</t>
  </si>
  <si>
    <t>Stal zbrojeniowa</t>
  </si>
  <si>
    <t>Spoinowanie elementów konstrukcji kamiennej</t>
  </si>
  <si>
    <t>Naprawy betonem C12/15</t>
  </si>
  <si>
    <t>WYSZCZEGÓLNIENIE ELEMENTÓW</t>
  </si>
  <si>
    <t>[zł]</t>
  </si>
  <si>
    <t>Cena jednostkowa netto</t>
  </si>
  <si>
    <t xml:space="preserve">Wartość netto </t>
  </si>
  <si>
    <t>Podatek
VAT 23 %</t>
  </si>
  <si>
    <t>Wartość brutto</t>
  </si>
  <si>
    <t>Konserwacja łożysk</t>
  </si>
  <si>
    <t>Renowacja powłoki antykorozyjnej elementów stalowych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</si>
  <si>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</si>
  <si>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RAZEM</t>
  </si>
  <si>
    <t>niwelacja zaniżenia na dojeździe do obiektu 2.6m x 2m</t>
  </si>
  <si>
    <t xml:space="preserve">na przyczółku i dźwigarze </t>
  </si>
  <si>
    <t>ściany przyczółka w nurcie rzeki</t>
  </si>
  <si>
    <t xml:space="preserve">Ilość robót
</t>
  </si>
  <si>
    <t>uzupełnienie ubytków tynkarskich na ścianie murka oporowego</t>
  </si>
  <si>
    <t>uzupełnienie ubytków umocnienia skarpy i przy połączeniu ze ściekiem</t>
  </si>
  <si>
    <t>lokalne naprawy na kapie chodnikowej i przyczółku</t>
  </si>
  <si>
    <t>uzupełnienie ubytków umocnienia skarpy przyczółka wraz z uzupełnieniem spoinowania</t>
  </si>
  <si>
    <t>Kosztorys Inwestorski M1 ul. Jodłowa</t>
  </si>
  <si>
    <t>Kosztorys Inwestorski 2M ul. Mściszewska</t>
  </si>
  <si>
    <t>Kosztorys Inwestorski K3 ul. Mściszewska</t>
  </si>
  <si>
    <t xml:space="preserve">RAZEM SZACUNEK </t>
  </si>
  <si>
    <t xml:space="preserve"> Trojanowo</t>
  </si>
  <si>
    <t xml:space="preserve"> Głęboczek</t>
  </si>
  <si>
    <t xml:space="preserve"> Mściszewo</t>
  </si>
  <si>
    <t xml:space="preserve"> ul. Mściszewska</t>
  </si>
  <si>
    <t xml:space="preserve"> ul. Jodłowa</t>
  </si>
  <si>
    <t xml:space="preserve"> Raduszyn</t>
  </si>
  <si>
    <t>Bariery ochronne stalowe na dojazdach do obiektu inżynierskiego</t>
  </si>
  <si>
    <t>Montaż nowej bariery ochronnej typu SP</t>
  </si>
  <si>
    <t>szt.</t>
  </si>
  <si>
    <t>Wykonanie połaczeń śrubowych kotwiących balustradę</t>
  </si>
  <si>
    <t>Oczyszczenie strumieniowo-ścierne powierzchni stalowej do Sa 2,5</t>
  </si>
  <si>
    <r>
      <t xml:space="preserve">wykonanie pełnej powłoki malarskiej o gr. Min 220 </t>
    </r>
    <r>
      <rPr>
        <sz val="10"/>
        <color rgb="FFFF0000"/>
        <rFont val="Calibri"/>
        <family val="2"/>
        <charset val="238"/>
      </rPr>
      <t>µ</t>
    </r>
    <r>
      <rPr>
        <sz val="10"/>
        <color rgb="FFFF0000"/>
        <rFont val="Calibri"/>
        <family val="2"/>
        <charset val="238"/>
        <scheme val="minor"/>
      </rPr>
      <t>m</t>
    </r>
  </si>
  <si>
    <t>m2</t>
  </si>
  <si>
    <t>Balustrada</t>
  </si>
  <si>
    <t>naprawa bariery ochronnej typu SP</t>
  </si>
  <si>
    <t>Przepust ul. Raduszyńska</t>
  </si>
  <si>
    <t>Balustrady</t>
  </si>
  <si>
    <t>Balustrada stalowa</t>
  </si>
  <si>
    <t>wymiana uszkodzonego profilu</t>
  </si>
  <si>
    <t>Wykonanie balustrad z płaskowników zabezpieczjacych krawędzie kap chodnikowych przy ściankach na dojazdach</t>
  </si>
  <si>
    <t>FORMLARZ OFERTOWY DO ZAPYTANIA REMONT MOSTÓW - Bariery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</si>
</sst>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#,##0.00\ &quot;zł&quot;"/>
  </numFmts>
  <fonts count="15" x14ac:knownFonts="1"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rgb="FFFF0000"/>
      <name val="Arial CE"/>
      <charset val="238"/>
    </font>
    <font>
      <sz val="10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1.2207403790398877E-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166" fontId="4" fillId="6" borderId="1" xfId="0" applyNumberFormat="1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0" borderId="0" xfId="5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right" vertical="center"/>
    </xf>
    <xf numFmtId="0" fontId="9" fillId="2" borderId="1" xfId="0" quotePrefix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13" fillId="0" borderId="0" xfId="0" applyFont="1"/>
    <xf numFmtId="166" fontId="13" fillId="0" borderId="0" xfId="0" applyNumberFormat="1" applyFont="1"/>
    <xf numFmtId="4" fontId="4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6">
    <cellStyle name="Dziesiętny" xfId="5" builtinId="3"/>
    <cellStyle name="Dziesiętny 2" xfId="1"/>
    <cellStyle name="Normalny" xfId="0" builtinId="0"/>
    <cellStyle name="Normalny 2" xfId="4"/>
    <cellStyle name="Walutowy 2" xfId="2"/>
    <cellStyle name="Walutowy 2 2" xf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zoomScaleNormal="100" workbookViewId="0">
      <pane ySplit="6" topLeftCell="A7" activePane="bottomLeft" state="frozen"/>
      <selection pane="bottomLeft" activeCell="A2" sqref="A2:H15"/>
    </sheetView>
  </sheetViews>
  <sheetFormatPr defaultColWidth="9.140625" defaultRowHeight="12.75" x14ac:dyDescent="0.2"/>
  <cols>
    <col min="1" max="1" width="4.28515625" style="1" customWidth="1"/>
    <col min="2" max="2" width="44" style="14" customWidth="1"/>
    <col min="3" max="3" width="8.42578125" style="1" customWidth="1"/>
    <col min="4" max="4" width="8.28515625" style="38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8.85546875" style="2" customWidth="1"/>
    <col min="10" max="10" width="75.85546875" style="2" customWidth="1"/>
    <col min="11" max="12" width="13.7109375" style="2" customWidth="1"/>
    <col min="13" max="16384" width="9.140625" style="2"/>
  </cols>
  <sheetData>
    <row r="1" spans="1:167" x14ac:dyDescent="0.2">
      <c r="A1" s="41"/>
      <c r="B1" s="17"/>
      <c r="C1" s="17"/>
      <c r="D1" s="17"/>
      <c r="E1" s="17"/>
      <c r="F1" s="17"/>
      <c r="G1" s="17"/>
      <c r="H1" s="17"/>
      <c r="CK1" s="31"/>
      <c r="FK1" s="31"/>
    </row>
    <row r="2" spans="1:167" x14ac:dyDescent="0.2">
      <c r="A2" s="41" t="s">
        <v>46</v>
      </c>
      <c r="B2" s="17"/>
      <c r="C2" s="17"/>
      <c r="D2" s="17"/>
      <c r="E2" s="17"/>
      <c r="F2" s="17"/>
      <c r="G2" s="17"/>
      <c r="H2" s="17"/>
      <c r="CK2" s="31"/>
      <c r="FK2" s="31"/>
    </row>
    <row r="3" spans="1:167" ht="12.75" customHeight="1" x14ac:dyDescent="0.2">
      <c r="A3" s="41"/>
      <c r="B3" s="17"/>
      <c r="C3" s="17"/>
      <c r="D3" s="28"/>
      <c r="E3" s="28"/>
      <c r="F3" s="17"/>
      <c r="CK3" s="31"/>
      <c r="FK3" s="31"/>
    </row>
    <row r="4" spans="1:167" x14ac:dyDescent="0.2">
      <c r="A4" s="5"/>
      <c r="D4" s="3"/>
    </row>
    <row r="5" spans="1:167" s="6" customFormat="1" ht="38.25" customHeight="1" x14ac:dyDescent="0.2">
      <c r="A5" s="75" t="s">
        <v>0</v>
      </c>
      <c r="B5" s="76" t="s">
        <v>28</v>
      </c>
      <c r="C5" s="76" t="s">
        <v>18</v>
      </c>
      <c r="D5" s="74" t="s">
        <v>41</v>
      </c>
      <c r="E5" s="29" t="s">
        <v>30</v>
      </c>
      <c r="F5" s="29" t="s">
        <v>31</v>
      </c>
      <c r="G5" s="46" t="s">
        <v>32</v>
      </c>
      <c r="H5" s="29" t="s">
        <v>33</v>
      </c>
    </row>
    <row r="6" spans="1:167" s="6" customFormat="1" x14ac:dyDescent="0.2">
      <c r="A6" s="75"/>
      <c r="B6" s="76"/>
      <c r="C6" s="76"/>
      <c r="D6" s="74"/>
      <c r="E6" s="30" t="s">
        <v>29</v>
      </c>
      <c r="F6" s="30" t="s">
        <v>29</v>
      </c>
      <c r="G6" s="30" t="s">
        <v>29</v>
      </c>
      <c r="H6" s="30" t="s">
        <v>29</v>
      </c>
    </row>
    <row r="7" spans="1:167" s="7" customFormat="1" ht="25.5" x14ac:dyDescent="0.2">
      <c r="A7" s="37"/>
      <c r="B7" s="24" t="s">
        <v>24</v>
      </c>
      <c r="C7" s="10" t="s">
        <v>17</v>
      </c>
      <c r="D7" s="10" t="s">
        <v>17</v>
      </c>
      <c r="E7" s="16" t="s">
        <v>17</v>
      </c>
      <c r="F7" s="16" t="s">
        <v>17</v>
      </c>
      <c r="G7" s="16" t="s">
        <v>17</v>
      </c>
      <c r="H7" s="16" t="s">
        <v>17</v>
      </c>
      <c r="CK7" s="32"/>
      <c r="FK7" s="32"/>
    </row>
    <row r="8" spans="1:167" s="7" customFormat="1" ht="25.5" customHeight="1" x14ac:dyDescent="0.2">
      <c r="A8" s="23">
        <v>4</v>
      </c>
      <c r="B8" s="52" t="s">
        <v>19</v>
      </c>
      <c r="C8" s="53" t="s">
        <v>7</v>
      </c>
      <c r="D8" s="54">
        <v>2</v>
      </c>
      <c r="E8" s="55">
        <v>225.15</v>
      </c>
      <c r="F8" s="56">
        <f>ROUND(D8*E8,2)</f>
        <v>450.3</v>
      </c>
      <c r="G8" s="56">
        <f>ROUND(0.23*F8,2)</f>
        <v>103.57</v>
      </c>
      <c r="H8" s="57">
        <f>ROUND(F8+G8,2)</f>
        <v>553.87</v>
      </c>
      <c r="J8" s="50" t="s">
        <v>42</v>
      </c>
      <c r="CK8" s="32"/>
      <c r="FK8" s="32"/>
    </row>
    <row r="9" spans="1:167" s="7" customFormat="1" x14ac:dyDescent="0.2">
      <c r="A9" s="23">
        <f t="shared" ref="A9" si="0">A8+1</f>
        <v>5</v>
      </c>
      <c r="B9" s="58" t="s">
        <v>20</v>
      </c>
      <c r="C9" s="53" t="s">
        <v>7</v>
      </c>
      <c r="D9" s="54">
        <v>2</v>
      </c>
      <c r="E9" s="55">
        <v>75.05</v>
      </c>
      <c r="F9" s="56">
        <f>ROUND(D9*E9,2)</f>
        <v>150.1</v>
      </c>
      <c r="G9" s="56">
        <f>ROUND(0.23*F9,2)</f>
        <v>34.520000000000003</v>
      </c>
      <c r="H9" s="57">
        <f>ROUND(F9+G9,2)</f>
        <v>184.62</v>
      </c>
      <c r="J9" s="50" t="s">
        <v>42</v>
      </c>
      <c r="CK9" s="32"/>
      <c r="FK9" s="32"/>
    </row>
    <row r="10" spans="1:167" s="7" customFormat="1" x14ac:dyDescent="0.2">
      <c r="A10" s="37"/>
      <c r="B10" s="11" t="s">
        <v>4</v>
      </c>
      <c r="C10" s="10" t="s">
        <v>17</v>
      </c>
      <c r="D10" s="10" t="s">
        <v>17</v>
      </c>
      <c r="E10" s="16" t="s">
        <v>17</v>
      </c>
      <c r="F10" s="16" t="s">
        <v>17</v>
      </c>
      <c r="G10" s="16" t="s">
        <v>17</v>
      </c>
      <c r="H10" s="16" t="s">
        <v>17</v>
      </c>
      <c r="CK10" s="32"/>
      <c r="FK10" s="32"/>
    </row>
    <row r="11" spans="1:167" s="7" customFormat="1" x14ac:dyDescent="0.2">
      <c r="A11" s="39" t="s">
        <v>17</v>
      </c>
      <c r="B11" s="21" t="s">
        <v>5</v>
      </c>
      <c r="C11" s="36" t="s">
        <v>17</v>
      </c>
      <c r="D11" s="36" t="s">
        <v>17</v>
      </c>
      <c r="E11" s="18" t="s">
        <v>17</v>
      </c>
      <c r="F11" s="18" t="s">
        <v>17</v>
      </c>
      <c r="G11" s="18" t="s">
        <v>17</v>
      </c>
      <c r="H11" s="18" t="s">
        <v>17</v>
      </c>
      <c r="CK11" s="32"/>
      <c r="FK11" s="32"/>
    </row>
    <row r="12" spans="1:167" s="7" customFormat="1" ht="12.75" customHeight="1" x14ac:dyDescent="0.2">
      <c r="A12" s="23">
        <v>6</v>
      </c>
      <c r="B12" s="59" t="s">
        <v>27</v>
      </c>
      <c r="C12" s="53" t="s">
        <v>6</v>
      </c>
      <c r="D12" s="54">
        <v>0.5</v>
      </c>
      <c r="E12" s="55">
        <v>1251</v>
      </c>
      <c r="F12" s="56">
        <f>ROUND(D12*E12,2)</f>
        <v>625.5</v>
      </c>
      <c r="G12" s="56">
        <f>ROUND(0.23*F12,2)</f>
        <v>143.87</v>
      </c>
      <c r="H12" s="57">
        <f>ROUND(F12+G12,2)</f>
        <v>769.37</v>
      </c>
      <c r="J12" s="50" t="s">
        <v>43</v>
      </c>
      <c r="CK12" s="32"/>
      <c r="FK12" s="32"/>
    </row>
    <row r="13" spans="1:167" s="7" customFormat="1" x14ac:dyDescent="0.2">
      <c r="A13" s="39"/>
      <c r="B13" s="21" t="s">
        <v>22</v>
      </c>
      <c r="C13" s="36" t="s">
        <v>17</v>
      </c>
      <c r="D13" s="36" t="s">
        <v>17</v>
      </c>
      <c r="E13" s="18" t="s">
        <v>17</v>
      </c>
      <c r="F13" s="18" t="s">
        <v>17</v>
      </c>
      <c r="G13" s="18" t="s">
        <v>17</v>
      </c>
      <c r="H13" s="18" t="s">
        <v>17</v>
      </c>
      <c r="CK13" s="32"/>
      <c r="FK13" s="32"/>
    </row>
    <row r="14" spans="1:167" s="7" customFormat="1" ht="12.75" customHeight="1" x14ac:dyDescent="0.2">
      <c r="A14" s="23">
        <v>7</v>
      </c>
      <c r="B14" s="59" t="s">
        <v>26</v>
      </c>
      <c r="C14" s="60" t="s">
        <v>1</v>
      </c>
      <c r="D14" s="54">
        <v>6</v>
      </c>
      <c r="E14" s="55">
        <v>255</v>
      </c>
      <c r="F14" s="56">
        <f>ROUND(D14*E14,2)</f>
        <v>1530</v>
      </c>
      <c r="G14" s="56">
        <f>ROUND(0.23*F14,2)</f>
        <v>351.9</v>
      </c>
      <c r="H14" s="57">
        <f>ROUND(F14+G14,2)</f>
        <v>1881.9</v>
      </c>
      <c r="J14" s="50" t="s">
        <v>40</v>
      </c>
      <c r="CK14" s="32"/>
      <c r="FK14" s="32"/>
    </row>
    <row r="15" spans="1:167" x14ac:dyDescent="0.2">
      <c r="D15" s="6"/>
      <c r="E15" s="45" t="s">
        <v>37</v>
      </c>
      <c r="F15" s="43">
        <f>ROUND(SUM(F7:F14),2)</f>
        <v>2755.9</v>
      </c>
      <c r="G15" s="43"/>
      <c r="H15" s="44">
        <f>ROUND(SUM(H7:H14),2)</f>
        <v>3389.76</v>
      </c>
    </row>
    <row r="21" spans="9:10" x14ac:dyDescent="0.2">
      <c r="I21" s="41"/>
      <c r="J21" s="47"/>
    </row>
    <row r="22" spans="9:10" x14ac:dyDescent="0.2">
      <c r="I22" s="41"/>
      <c r="J22" s="47"/>
    </row>
    <row r="23" spans="9:10" x14ac:dyDescent="0.2">
      <c r="I23" s="41"/>
      <c r="J23" s="47"/>
    </row>
    <row r="24" spans="9:10" x14ac:dyDescent="0.2">
      <c r="J24" s="47"/>
    </row>
    <row r="25" spans="9:10" x14ac:dyDescent="0.2">
      <c r="J25" s="47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3"/>
  <sheetViews>
    <sheetView zoomScaleNormal="100" workbookViewId="0">
      <pane ySplit="6" topLeftCell="A7" activePane="bottomLeft" state="frozen"/>
      <selection pane="bottomLeft" activeCell="A2" sqref="A2:H13"/>
    </sheetView>
  </sheetViews>
  <sheetFormatPr defaultColWidth="9.140625" defaultRowHeight="12.75" x14ac:dyDescent="0.2"/>
  <cols>
    <col min="1" max="1" width="4.28515625" style="1" customWidth="1"/>
    <col min="2" max="2" width="44.42578125" style="14" customWidth="1"/>
    <col min="3" max="3" width="8.42578125" style="1" customWidth="1"/>
    <col min="4" max="4" width="8.28515625" style="38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8.140625" style="2" customWidth="1"/>
    <col min="10" max="10" width="73.140625" style="2" customWidth="1"/>
    <col min="11" max="12" width="13.7109375" style="2" customWidth="1"/>
    <col min="13" max="16384" width="9.140625" style="2"/>
  </cols>
  <sheetData>
    <row r="1" spans="1:167" x14ac:dyDescent="0.2">
      <c r="A1" s="41"/>
      <c r="B1" s="17"/>
      <c r="C1" s="17"/>
      <c r="D1" s="17"/>
      <c r="E1" s="17"/>
      <c r="F1" s="17"/>
      <c r="G1" s="17"/>
      <c r="H1" s="17"/>
      <c r="CK1" s="31"/>
      <c r="FK1" s="31"/>
    </row>
    <row r="2" spans="1:167" x14ac:dyDescent="0.2">
      <c r="A2" s="41" t="s">
        <v>47</v>
      </c>
      <c r="B2" s="17"/>
      <c r="C2" s="17"/>
      <c r="D2" s="17"/>
      <c r="E2" s="17"/>
      <c r="F2" s="17"/>
      <c r="G2" s="17"/>
      <c r="H2" s="17"/>
      <c r="CK2" s="31"/>
      <c r="FK2" s="31"/>
    </row>
    <row r="3" spans="1:167" ht="12.75" customHeight="1" x14ac:dyDescent="0.2">
      <c r="A3" s="41"/>
      <c r="B3" s="17"/>
      <c r="C3" s="17"/>
      <c r="D3" s="28"/>
      <c r="E3" s="28"/>
      <c r="F3" s="17"/>
      <c r="CK3" s="31"/>
      <c r="FK3" s="31"/>
    </row>
    <row r="4" spans="1:167" x14ac:dyDescent="0.2">
      <c r="A4" s="5"/>
      <c r="D4" s="3"/>
    </row>
    <row r="5" spans="1:167" s="6" customFormat="1" ht="38.25" customHeight="1" x14ac:dyDescent="0.2">
      <c r="A5" s="75" t="s">
        <v>0</v>
      </c>
      <c r="B5" s="76" t="s">
        <v>28</v>
      </c>
      <c r="C5" s="76" t="s">
        <v>18</v>
      </c>
      <c r="D5" s="74" t="s">
        <v>41</v>
      </c>
      <c r="E5" s="29" t="s">
        <v>30</v>
      </c>
      <c r="F5" s="29" t="s">
        <v>31</v>
      </c>
      <c r="G5" s="46" t="s">
        <v>32</v>
      </c>
      <c r="H5" s="29" t="s">
        <v>33</v>
      </c>
    </row>
    <row r="6" spans="1:167" s="6" customFormat="1" x14ac:dyDescent="0.2">
      <c r="A6" s="75"/>
      <c r="B6" s="76"/>
      <c r="C6" s="76"/>
      <c r="D6" s="74"/>
      <c r="E6" s="30" t="s">
        <v>29</v>
      </c>
      <c r="F6" s="30" t="s">
        <v>29</v>
      </c>
      <c r="G6" s="30" t="s">
        <v>29</v>
      </c>
      <c r="H6" s="30" t="s">
        <v>29</v>
      </c>
    </row>
    <row r="7" spans="1:167" s="7" customFormat="1" ht="25.5" x14ac:dyDescent="0.2">
      <c r="A7" s="37" t="s">
        <v>17</v>
      </c>
      <c r="B7" s="24" t="s">
        <v>24</v>
      </c>
      <c r="C7" s="10" t="s">
        <v>17</v>
      </c>
      <c r="D7" s="10" t="s">
        <v>17</v>
      </c>
      <c r="E7" s="16" t="s">
        <v>17</v>
      </c>
      <c r="F7" s="16" t="s">
        <v>17</v>
      </c>
      <c r="G7" s="16" t="s">
        <v>17</v>
      </c>
      <c r="H7" s="16" t="s">
        <v>17</v>
      </c>
      <c r="CK7" s="32"/>
      <c r="FK7" s="32"/>
    </row>
    <row r="8" spans="1:167" s="7" customFormat="1" ht="25.5" customHeight="1" x14ac:dyDescent="0.2">
      <c r="A8" s="60">
        <v>6</v>
      </c>
      <c r="B8" s="52" t="s">
        <v>19</v>
      </c>
      <c r="C8" s="53" t="s">
        <v>7</v>
      </c>
      <c r="D8" s="54">
        <v>1</v>
      </c>
      <c r="E8" s="55">
        <v>225.15</v>
      </c>
      <c r="F8" s="56">
        <f>ROUND(D8*E8,2)</f>
        <v>225.15</v>
      </c>
      <c r="G8" s="56">
        <f>ROUND(0.23*F8,2)</f>
        <v>51.78</v>
      </c>
      <c r="H8" s="57">
        <f>ROUND(F8+G8,2)</f>
        <v>276.93</v>
      </c>
      <c r="J8" s="50" t="s">
        <v>44</v>
      </c>
      <c r="CK8" s="32"/>
      <c r="FK8" s="32"/>
    </row>
    <row r="9" spans="1:167" s="7" customFormat="1" x14ac:dyDescent="0.2">
      <c r="A9" s="60">
        <v>7</v>
      </c>
      <c r="B9" s="58" t="s">
        <v>20</v>
      </c>
      <c r="C9" s="53" t="s">
        <v>7</v>
      </c>
      <c r="D9" s="54">
        <v>1</v>
      </c>
      <c r="E9" s="55">
        <v>75.05</v>
      </c>
      <c r="F9" s="56">
        <f>ROUND(D9*E9,2)</f>
        <v>75.05</v>
      </c>
      <c r="G9" s="56">
        <f>ROUND(0.23*F9,2)</f>
        <v>17.260000000000002</v>
      </c>
      <c r="H9" s="57">
        <f>ROUND(F9+G9,2)</f>
        <v>92.31</v>
      </c>
      <c r="J9" s="50" t="s">
        <v>44</v>
      </c>
      <c r="CK9" s="32"/>
      <c r="FK9" s="32"/>
    </row>
    <row r="10" spans="1:167" s="7" customFormat="1" x14ac:dyDescent="0.2">
      <c r="A10" s="37" t="s">
        <v>17</v>
      </c>
      <c r="B10" s="11" t="s">
        <v>4</v>
      </c>
      <c r="C10" s="10" t="s">
        <v>17</v>
      </c>
      <c r="D10" s="10" t="s">
        <v>17</v>
      </c>
      <c r="E10" s="16" t="s">
        <v>17</v>
      </c>
      <c r="F10" s="16" t="s">
        <v>17</v>
      </c>
      <c r="G10" s="16" t="s">
        <v>17</v>
      </c>
      <c r="H10" s="16" t="s">
        <v>17</v>
      </c>
      <c r="CK10" s="32"/>
      <c r="FK10" s="32"/>
    </row>
    <row r="11" spans="1:167" s="7" customFormat="1" x14ac:dyDescent="0.2">
      <c r="A11" s="39" t="s">
        <v>17</v>
      </c>
      <c r="B11" s="21" t="s">
        <v>5</v>
      </c>
      <c r="C11" s="36" t="s">
        <v>17</v>
      </c>
      <c r="D11" s="36" t="s">
        <v>17</v>
      </c>
      <c r="E11" s="18" t="s">
        <v>17</v>
      </c>
      <c r="F11" s="18" t="s">
        <v>17</v>
      </c>
      <c r="G11" s="18" t="s">
        <v>17</v>
      </c>
      <c r="H11" s="18" t="s">
        <v>17</v>
      </c>
      <c r="CK11" s="32"/>
      <c r="FK11" s="32"/>
    </row>
    <row r="12" spans="1:167" s="7" customFormat="1" ht="12.75" customHeight="1" x14ac:dyDescent="0.2">
      <c r="A12" s="23">
        <v>9</v>
      </c>
      <c r="B12" s="59" t="s">
        <v>27</v>
      </c>
      <c r="C12" s="53" t="s">
        <v>6</v>
      </c>
      <c r="D12" s="54">
        <v>5</v>
      </c>
      <c r="E12" s="55">
        <v>1251</v>
      </c>
      <c r="F12" s="56">
        <f>ROUND(D12*E12,2)</f>
        <v>6255</v>
      </c>
      <c r="G12" s="56">
        <f>ROUND(0.23*F12,2)</f>
        <v>1438.65</v>
      </c>
      <c r="H12" s="57">
        <f>ROUND(F12+G12,2)</f>
        <v>7693.65</v>
      </c>
      <c r="J12" s="50" t="s">
        <v>45</v>
      </c>
      <c r="CK12" s="32"/>
      <c r="FK12" s="32"/>
    </row>
    <row r="13" spans="1:167" x14ac:dyDescent="0.2">
      <c r="D13" s="6"/>
      <c r="E13" s="45" t="s">
        <v>37</v>
      </c>
      <c r="F13" s="43">
        <f>ROUND(SUM(F7:F12),2)</f>
        <v>6555.2</v>
      </c>
      <c r="G13" s="43"/>
      <c r="H13" s="44">
        <f>ROUND(SUM(H7:H12),2)</f>
        <v>8062.89</v>
      </c>
    </row>
    <row r="19" spans="9:10" x14ac:dyDescent="0.2">
      <c r="I19" s="41"/>
      <c r="J19" s="47"/>
    </row>
    <row r="20" spans="9:10" x14ac:dyDescent="0.2">
      <c r="I20" s="41"/>
      <c r="J20" s="47"/>
    </row>
    <row r="21" spans="9:10" x14ac:dyDescent="0.2">
      <c r="I21" s="41"/>
      <c r="J21" s="47"/>
    </row>
    <row r="22" spans="9:10" x14ac:dyDescent="0.2">
      <c r="J22" s="47"/>
    </row>
    <row r="23" spans="9:10" x14ac:dyDescent="0.2">
      <c r="J23" s="47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6"/>
  <sheetViews>
    <sheetView zoomScaleNormal="100" workbookViewId="0">
      <pane ySplit="7" topLeftCell="A8" activePane="bottomLeft" state="frozen"/>
      <selection pane="bottomLeft" activeCell="J20" sqref="J20"/>
    </sheetView>
  </sheetViews>
  <sheetFormatPr defaultColWidth="9.140625" defaultRowHeight="12.75" x14ac:dyDescent="0.2"/>
  <cols>
    <col min="1" max="1" width="4.28515625" style="1" customWidth="1"/>
    <col min="2" max="2" width="42.140625" style="14" customWidth="1"/>
    <col min="3" max="3" width="8.42578125" style="1" customWidth="1"/>
    <col min="4" max="4" width="8.28515625" style="38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5.28515625" style="2" customWidth="1"/>
    <col min="10" max="10" width="63.42578125" style="2" customWidth="1"/>
    <col min="11" max="12" width="13.7109375" style="2" customWidth="1"/>
    <col min="13" max="16384" width="9.140625" style="2"/>
  </cols>
  <sheetData>
    <row r="1" spans="1:167" x14ac:dyDescent="0.2">
      <c r="A1" s="41"/>
      <c r="B1" s="17"/>
      <c r="C1" s="17"/>
      <c r="D1" s="17"/>
      <c r="E1" s="17"/>
      <c r="F1" s="17"/>
      <c r="G1" s="17"/>
      <c r="H1" s="17"/>
      <c r="CK1" s="31"/>
      <c r="FK1" s="31"/>
    </row>
    <row r="2" spans="1:167" x14ac:dyDescent="0.2">
      <c r="A2" s="41" t="s">
        <v>48</v>
      </c>
      <c r="B2" s="17"/>
      <c r="C2" s="17"/>
      <c r="D2" s="17"/>
      <c r="E2" s="17"/>
      <c r="F2" s="17"/>
      <c r="G2" s="17"/>
      <c r="H2" s="17"/>
      <c r="CK2" s="31"/>
      <c r="FK2" s="31"/>
    </row>
    <row r="3" spans="1:167" ht="12.75" customHeight="1" x14ac:dyDescent="0.2">
      <c r="A3" s="41"/>
      <c r="B3" s="17"/>
      <c r="C3" s="17"/>
      <c r="D3" s="28"/>
      <c r="E3" s="28"/>
      <c r="F3" s="17"/>
      <c r="CK3" s="31"/>
      <c r="FK3" s="31"/>
    </row>
    <row r="4" spans="1:167" x14ac:dyDescent="0.2">
      <c r="A4" s="5"/>
      <c r="D4" s="3"/>
    </row>
    <row r="5" spans="1:167" s="6" customFormat="1" ht="38.25" customHeight="1" x14ac:dyDescent="0.2">
      <c r="A5" s="75" t="s">
        <v>0</v>
      </c>
      <c r="B5" s="76" t="s">
        <v>28</v>
      </c>
      <c r="C5" s="76" t="s">
        <v>18</v>
      </c>
      <c r="D5" s="74" t="s">
        <v>41</v>
      </c>
      <c r="E5" s="29" t="s">
        <v>30</v>
      </c>
      <c r="F5" s="29" t="s">
        <v>31</v>
      </c>
      <c r="G5" s="46" t="s">
        <v>32</v>
      </c>
      <c r="H5" s="29" t="s">
        <v>33</v>
      </c>
    </row>
    <row r="6" spans="1:167" s="6" customFormat="1" x14ac:dyDescent="0.2">
      <c r="A6" s="75"/>
      <c r="B6" s="76"/>
      <c r="C6" s="76"/>
      <c r="D6" s="74"/>
      <c r="E6" s="30" t="s">
        <v>29</v>
      </c>
      <c r="F6" s="30" t="s">
        <v>29</v>
      </c>
      <c r="G6" s="30" t="s">
        <v>29</v>
      </c>
      <c r="H6" s="30" t="s">
        <v>29</v>
      </c>
    </row>
    <row r="7" spans="1:167" x14ac:dyDescent="0.2">
      <c r="A7" s="9" t="s">
        <v>8</v>
      </c>
      <c r="B7" s="9" t="s">
        <v>9</v>
      </c>
      <c r="C7" s="9" t="s">
        <v>10</v>
      </c>
      <c r="D7" s="25" t="s">
        <v>11</v>
      </c>
      <c r="E7" s="25" t="s">
        <v>12</v>
      </c>
      <c r="F7" s="9" t="s">
        <v>13</v>
      </c>
      <c r="G7" s="19" t="s">
        <v>21</v>
      </c>
      <c r="H7" s="19" t="s">
        <v>14</v>
      </c>
      <c r="CK7" s="31"/>
      <c r="FK7" s="31"/>
    </row>
    <row r="8" spans="1:167" s="7" customFormat="1" x14ac:dyDescent="0.2">
      <c r="A8" s="37" t="s">
        <v>17</v>
      </c>
      <c r="B8" s="11" t="s">
        <v>2</v>
      </c>
      <c r="C8" s="10" t="s">
        <v>17</v>
      </c>
      <c r="D8" s="10" t="s">
        <v>17</v>
      </c>
      <c r="E8" s="37" t="s">
        <v>17</v>
      </c>
      <c r="F8" s="16" t="s">
        <v>17</v>
      </c>
      <c r="G8" s="16" t="s">
        <v>17</v>
      </c>
      <c r="H8" s="16" t="s">
        <v>17</v>
      </c>
      <c r="CK8" s="32"/>
      <c r="FK8" s="32"/>
    </row>
    <row r="9" spans="1:167" s="7" customFormat="1" ht="25.5" x14ac:dyDescent="0.2">
      <c r="A9" s="39" t="s">
        <v>17</v>
      </c>
      <c r="B9" s="21" t="s">
        <v>16</v>
      </c>
      <c r="C9" s="20" t="s">
        <v>17</v>
      </c>
      <c r="D9" s="20" t="s">
        <v>17</v>
      </c>
      <c r="E9" s="18" t="s">
        <v>17</v>
      </c>
      <c r="F9" s="18" t="s">
        <v>17</v>
      </c>
      <c r="G9" s="18" t="s">
        <v>17</v>
      </c>
      <c r="H9" s="18" t="s">
        <v>17</v>
      </c>
      <c r="CK9" s="32"/>
      <c r="FK9" s="32"/>
    </row>
    <row r="10" spans="1:167" s="7" customFormat="1" x14ac:dyDescent="0.2">
      <c r="A10" s="23">
        <v>1</v>
      </c>
      <c r="B10" s="13" t="s">
        <v>3</v>
      </c>
      <c r="C10" s="15" t="s">
        <v>7</v>
      </c>
      <c r="D10" s="19">
        <v>5.2</v>
      </c>
      <c r="E10" s="12">
        <v>120.08</v>
      </c>
      <c r="F10" s="26">
        <f>ROUND(D10*E10,2)</f>
        <v>624.41999999999996</v>
      </c>
      <c r="G10" s="26">
        <f>ROUND(0.23*F10,2)</f>
        <v>143.62</v>
      </c>
      <c r="H10" s="27">
        <f>ROUND(F10+G10,2)</f>
        <v>768.04</v>
      </c>
      <c r="J10" s="7" t="s">
        <v>38</v>
      </c>
      <c r="CK10" s="32"/>
      <c r="FK10" s="32"/>
    </row>
    <row r="11" spans="1:167" s="7" customFormat="1" ht="25.5" customHeight="1" x14ac:dyDescent="0.2">
      <c r="A11" s="39" t="s">
        <v>17</v>
      </c>
      <c r="B11" s="21" t="s">
        <v>25</v>
      </c>
      <c r="C11" s="40" t="s">
        <v>17</v>
      </c>
      <c r="D11" s="49" t="s">
        <v>17</v>
      </c>
      <c r="E11" s="18" t="s">
        <v>17</v>
      </c>
      <c r="F11" s="18" t="s">
        <v>17</v>
      </c>
      <c r="G11" s="18" t="s">
        <v>17</v>
      </c>
      <c r="H11" s="18" t="s">
        <v>17</v>
      </c>
      <c r="CK11" s="32"/>
      <c r="FK11" s="32"/>
    </row>
    <row r="12" spans="1:167" s="7" customFormat="1" ht="25.5" customHeight="1" x14ac:dyDescent="0.2">
      <c r="A12" s="23">
        <v>2</v>
      </c>
      <c r="B12" s="22" t="s">
        <v>23</v>
      </c>
      <c r="C12" s="15" t="s">
        <v>7</v>
      </c>
      <c r="D12" s="19">
        <v>1</v>
      </c>
      <c r="E12" s="12">
        <v>120.08</v>
      </c>
      <c r="F12" s="26">
        <f>ROUND(D12*E12,2)</f>
        <v>120.08</v>
      </c>
      <c r="G12" s="26">
        <f>ROUND(0.23*F12,2)</f>
        <v>27.62</v>
      </c>
      <c r="H12" s="27">
        <f>ROUND(F12+G12,2)</f>
        <v>147.69999999999999</v>
      </c>
      <c r="J12" s="7" t="s">
        <v>39</v>
      </c>
      <c r="CK12" s="32"/>
      <c r="FK12" s="32"/>
    </row>
    <row r="13" spans="1:167" s="8" customFormat="1" x14ac:dyDescent="0.2">
      <c r="A13" s="37" t="s">
        <v>17</v>
      </c>
      <c r="B13" s="24" t="s">
        <v>15</v>
      </c>
      <c r="C13" s="37" t="s">
        <v>17</v>
      </c>
      <c r="D13" s="37" t="s">
        <v>17</v>
      </c>
      <c r="E13" s="16" t="s">
        <v>17</v>
      </c>
      <c r="F13" s="16" t="s">
        <v>17</v>
      </c>
      <c r="G13" s="16" t="s">
        <v>17</v>
      </c>
      <c r="H13" s="16" t="s">
        <v>17</v>
      </c>
      <c r="CK13" s="33"/>
      <c r="FK13" s="33"/>
    </row>
    <row r="14" spans="1:167" s="8" customFormat="1" x14ac:dyDescent="0.2">
      <c r="A14" s="39" t="s">
        <v>17</v>
      </c>
      <c r="B14" s="42" t="s">
        <v>34</v>
      </c>
      <c r="C14" s="39" t="s">
        <v>17</v>
      </c>
      <c r="D14" s="48" t="s">
        <v>17</v>
      </c>
      <c r="E14" s="18" t="s">
        <v>17</v>
      </c>
      <c r="F14" s="18" t="s">
        <v>17</v>
      </c>
      <c r="G14" s="18" t="s">
        <v>17</v>
      </c>
      <c r="H14" s="18" t="s">
        <v>17</v>
      </c>
      <c r="CK14" s="33"/>
      <c r="FK14" s="33"/>
    </row>
    <row r="15" spans="1:167" s="8" customFormat="1" ht="25.5" x14ac:dyDescent="0.2">
      <c r="A15" s="23">
        <v>3</v>
      </c>
      <c r="B15" s="34" t="s">
        <v>35</v>
      </c>
      <c r="C15" s="35" t="s">
        <v>36</v>
      </c>
      <c r="D15" s="19">
        <v>1</v>
      </c>
      <c r="E15" s="12">
        <v>225.15</v>
      </c>
      <c r="F15" s="26">
        <f>ROUND(D15*E15,2)</f>
        <v>225.15</v>
      </c>
      <c r="G15" s="26">
        <f t="shared" ref="G15" si="0">ROUND(0.23*F15,2)</f>
        <v>51.78</v>
      </c>
      <c r="H15" s="27">
        <f t="shared" ref="H15" si="1">ROUND(F15+G15,2)</f>
        <v>276.93</v>
      </c>
      <c r="CK15" s="33"/>
      <c r="FK15" s="33"/>
    </row>
    <row r="16" spans="1:167" x14ac:dyDescent="0.2">
      <c r="D16" s="6"/>
      <c r="E16" s="45" t="s">
        <v>37</v>
      </c>
      <c r="F16" s="43">
        <f>ROUND(SUM(F8:F15),2)</f>
        <v>969.65</v>
      </c>
      <c r="G16" s="43"/>
      <c r="H16" s="44">
        <f>ROUND(SUM(H8:H15),2)</f>
        <v>1192.67</v>
      </c>
    </row>
    <row r="22" spans="9:10" x14ac:dyDescent="0.2">
      <c r="I22" s="41"/>
      <c r="J22" s="47"/>
    </row>
    <row r="23" spans="9:10" x14ac:dyDescent="0.2">
      <c r="I23" s="41"/>
      <c r="J23" s="47"/>
    </row>
    <row r="24" spans="9:10" x14ac:dyDescent="0.2">
      <c r="I24" s="41"/>
      <c r="J24" s="47"/>
    </row>
    <row r="25" spans="9:10" x14ac:dyDescent="0.2">
      <c r="J25" s="47"/>
    </row>
    <row r="26" spans="9:10" x14ac:dyDescent="0.2">
      <c r="J26" s="47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5"/>
  <sheetViews>
    <sheetView tabSelected="1" topLeftCell="A13" workbookViewId="0">
      <selection activeCell="C87" sqref="C87"/>
    </sheetView>
  </sheetViews>
  <sheetFormatPr defaultRowHeight="12.75" x14ac:dyDescent="0.2"/>
  <cols>
    <col min="2" max="2" width="38" customWidth="1"/>
    <col min="3" max="3" width="12.140625" customWidth="1"/>
    <col min="5" max="5" width="17" customWidth="1"/>
    <col min="6" max="6" width="11.85546875" customWidth="1"/>
    <col min="7" max="7" width="11.28515625" customWidth="1"/>
    <col min="8" max="8" width="14" customWidth="1"/>
  </cols>
  <sheetData>
    <row r="2" spans="1:8" x14ac:dyDescent="0.2">
      <c r="B2" s="77" t="s">
        <v>70</v>
      </c>
      <c r="C2" s="77"/>
      <c r="D2" s="77"/>
      <c r="E2" s="77"/>
      <c r="F2" s="77"/>
      <c r="G2" s="77"/>
      <c r="H2" s="77"/>
    </row>
    <row r="4" spans="1:8" x14ac:dyDescent="0.2">
      <c r="A4" s="41" t="s">
        <v>50</v>
      </c>
      <c r="B4" s="61"/>
      <c r="C4" s="61"/>
      <c r="D4" s="61"/>
      <c r="E4" s="61"/>
      <c r="F4" s="61"/>
      <c r="G4" s="61"/>
      <c r="H4" s="61"/>
    </row>
    <row r="5" spans="1:8" x14ac:dyDescent="0.2">
      <c r="A5" s="41"/>
      <c r="B5" s="61"/>
      <c r="C5" s="61"/>
      <c r="D5" s="62"/>
      <c r="E5" s="62"/>
      <c r="F5" s="61"/>
      <c r="G5" s="63"/>
      <c r="H5" s="63"/>
    </row>
    <row r="6" spans="1:8" x14ac:dyDescent="0.2">
      <c r="A6" s="5"/>
      <c r="B6" s="63"/>
      <c r="C6" s="1"/>
      <c r="D6" s="3"/>
      <c r="E6" s="4"/>
      <c r="F6" s="4"/>
      <c r="G6" s="63"/>
      <c r="H6" s="63"/>
    </row>
    <row r="7" spans="1:8" ht="25.5" x14ac:dyDescent="0.2">
      <c r="A7" s="75" t="s">
        <v>0</v>
      </c>
      <c r="B7" s="75" t="s">
        <v>28</v>
      </c>
      <c r="C7" s="76" t="s">
        <v>18</v>
      </c>
      <c r="D7" s="74" t="s">
        <v>41</v>
      </c>
      <c r="E7" s="29" t="s">
        <v>30</v>
      </c>
      <c r="F7" s="29" t="s">
        <v>31</v>
      </c>
      <c r="G7" s="46" t="s">
        <v>32</v>
      </c>
      <c r="H7" s="29" t="s">
        <v>33</v>
      </c>
    </row>
    <row r="8" spans="1:8" x14ac:dyDescent="0.2">
      <c r="A8" s="75"/>
      <c r="B8" s="75"/>
      <c r="C8" s="76"/>
      <c r="D8" s="74"/>
      <c r="E8" s="30" t="s">
        <v>29</v>
      </c>
      <c r="F8" s="30" t="s">
        <v>29</v>
      </c>
      <c r="G8" s="30" t="s">
        <v>29</v>
      </c>
      <c r="H8" s="30" t="s">
        <v>29</v>
      </c>
    </row>
    <row r="9" spans="1:8" ht="25.5" x14ac:dyDescent="0.2">
      <c r="A9" s="68" t="s">
        <v>17</v>
      </c>
      <c r="B9" s="69" t="s">
        <v>56</v>
      </c>
      <c r="C9" s="70" t="s">
        <v>17</v>
      </c>
      <c r="D9" s="70" t="s">
        <v>17</v>
      </c>
      <c r="E9" s="71" t="s">
        <v>17</v>
      </c>
      <c r="F9" s="71" t="s">
        <v>17</v>
      </c>
      <c r="G9" s="71" t="s">
        <v>17</v>
      </c>
      <c r="H9" s="71" t="s">
        <v>17</v>
      </c>
    </row>
    <row r="10" spans="1:8" x14ac:dyDescent="0.2">
      <c r="A10" s="23">
        <v>1</v>
      </c>
      <c r="B10" s="52" t="s">
        <v>57</v>
      </c>
      <c r="C10" s="60" t="s">
        <v>1</v>
      </c>
      <c r="D10" s="54">
        <v>16</v>
      </c>
      <c r="E10" s="55"/>
      <c r="F10" s="56"/>
      <c r="G10" s="56"/>
      <c r="H10" s="57"/>
    </row>
    <row r="11" spans="1:8" ht="25.5" x14ac:dyDescent="0.2">
      <c r="A11" s="23">
        <v>2</v>
      </c>
      <c r="B11" s="58" t="s">
        <v>59</v>
      </c>
      <c r="C11" s="60" t="s">
        <v>58</v>
      </c>
      <c r="D11" s="54">
        <v>48</v>
      </c>
      <c r="E11" s="55"/>
      <c r="F11" s="56"/>
      <c r="G11" s="56"/>
      <c r="H11" s="57"/>
    </row>
    <row r="12" spans="1:8" x14ac:dyDescent="0.2">
      <c r="A12" s="1"/>
      <c r="B12" s="63"/>
      <c r="C12" s="1"/>
      <c r="D12" s="6"/>
      <c r="E12" s="45" t="s">
        <v>37</v>
      </c>
      <c r="F12" s="43">
        <v>0</v>
      </c>
      <c r="G12" s="43">
        <v>0</v>
      </c>
      <c r="H12" s="44">
        <v>0</v>
      </c>
    </row>
    <row r="15" spans="1:8" x14ac:dyDescent="0.2">
      <c r="A15" s="41" t="s">
        <v>51</v>
      </c>
      <c r="B15" s="61"/>
      <c r="C15" s="61"/>
      <c r="D15" s="61"/>
      <c r="E15" s="61"/>
      <c r="F15" s="61"/>
      <c r="G15" s="61"/>
      <c r="H15" s="61"/>
    </row>
    <row r="16" spans="1:8" x14ac:dyDescent="0.2">
      <c r="A16" s="41"/>
      <c r="B16" s="61"/>
      <c r="C16" s="61"/>
      <c r="D16" s="62"/>
      <c r="E16" s="62"/>
      <c r="F16" s="61"/>
      <c r="G16" s="63"/>
      <c r="H16" s="63"/>
    </row>
    <row r="17" spans="1:11" x14ac:dyDescent="0.2">
      <c r="A17" s="5"/>
      <c r="B17" s="63"/>
      <c r="C17" s="1"/>
      <c r="D17" s="3"/>
      <c r="E17" s="4"/>
      <c r="F17" s="4"/>
      <c r="G17" s="63"/>
      <c r="H17" s="63"/>
    </row>
    <row r="18" spans="1:11" ht="25.5" x14ac:dyDescent="0.2">
      <c r="A18" s="76" t="s">
        <v>0</v>
      </c>
      <c r="B18" s="76" t="s">
        <v>28</v>
      </c>
      <c r="C18" s="76" t="s">
        <v>18</v>
      </c>
      <c r="D18" s="74" t="s">
        <v>41</v>
      </c>
      <c r="E18" s="29" t="s">
        <v>30</v>
      </c>
      <c r="F18" s="29" t="s">
        <v>31</v>
      </c>
      <c r="G18" s="46" t="s">
        <v>32</v>
      </c>
      <c r="H18" s="29" t="s">
        <v>33</v>
      </c>
    </row>
    <row r="19" spans="1:11" x14ac:dyDescent="0.2">
      <c r="A19" s="76"/>
      <c r="B19" s="76"/>
      <c r="C19" s="76"/>
      <c r="D19" s="74"/>
      <c r="E19" s="30" t="s">
        <v>29</v>
      </c>
      <c r="F19" s="30" t="s">
        <v>29</v>
      </c>
      <c r="G19" s="30" t="s">
        <v>29</v>
      </c>
      <c r="H19" s="30" t="s">
        <v>29</v>
      </c>
    </row>
    <row r="20" spans="1:11" x14ac:dyDescent="0.2">
      <c r="A20" s="68" t="s">
        <v>17</v>
      </c>
      <c r="B20" s="72" t="s">
        <v>63</v>
      </c>
      <c r="C20" s="68" t="s">
        <v>17</v>
      </c>
      <c r="D20" s="68" t="s">
        <v>17</v>
      </c>
      <c r="E20" s="71" t="s">
        <v>17</v>
      </c>
      <c r="F20" s="71" t="s">
        <v>17</v>
      </c>
      <c r="G20" s="71" t="s">
        <v>17</v>
      </c>
      <c r="H20" s="71" t="s">
        <v>17</v>
      </c>
    </row>
    <row r="21" spans="1:11" ht="38.25" x14ac:dyDescent="0.2">
      <c r="A21" s="23">
        <v>1</v>
      </c>
      <c r="B21" s="59" t="s">
        <v>69</v>
      </c>
      <c r="C21" s="60" t="s">
        <v>1</v>
      </c>
      <c r="D21" s="54">
        <v>16</v>
      </c>
      <c r="E21" s="55"/>
      <c r="F21" s="56"/>
      <c r="G21" s="56"/>
      <c r="H21" s="57"/>
      <c r="K21" s="67"/>
    </row>
    <row r="22" spans="1:11" ht="25.5" x14ac:dyDescent="0.2">
      <c r="A22" s="23">
        <v>2</v>
      </c>
      <c r="B22" s="59" t="s">
        <v>60</v>
      </c>
      <c r="C22" s="60" t="s">
        <v>62</v>
      </c>
      <c r="D22" s="54">
        <v>18</v>
      </c>
      <c r="E22" s="55"/>
      <c r="F22" s="56"/>
      <c r="G22" s="56"/>
      <c r="H22" s="57"/>
    </row>
    <row r="23" spans="1:11" ht="25.5" x14ac:dyDescent="0.2">
      <c r="A23" s="23">
        <v>3</v>
      </c>
      <c r="B23" s="59" t="s">
        <v>61</v>
      </c>
      <c r="C23" s="53" t="s">
        <v>62</v>
      </c>
      <c r="D23" s="54">
        <v>18</v>
      </c>
      <c r="E23" s="55"/>
      <c r="F23" s="56"/>
      <c r="G23" s="56"/>
      <c r="H23" s="57"/>
    </row>
    <row r="24" spans="1:11" x14ac:dyDescent="0.2">
      <c r="A24" s="1"/>
      <c r="B24" s="63"/>
      <c r="C24" s="1"/>
      <c r="D24" s="6"/>
      <c r="E24" s="45" t="s">
        <v>37</v>
      </c>
      <c r="F24" s="43">
        <v>0</v>
      </c>
      <c r="G24" s="43">
        <v>0</v>
      </c>
      <c r="H24" s="44">
        <v>0</v>
      </c>
    </row>
    <row r="31" spans="1:11" x14ac:dyDescent="0.2">
      <c r="A31" s="41" t="s">
        <v>52</v>
      </c>
      <c r="B31" s="61"/>
      <c r="C31" s="61"/>
      <c r="D31" s="61"/>
      <c r="E31" s="61"/>
      <c r="F31" s="61"/>
      <c r="G31" s="61"/>
      <c r="H31" s="61"/>
    </row>
    <row r="32" spans="1:11" x14ac:dyDescent="0.2">
      <c r="A32" s="41"/>
      <c r="B32" s="61"/>
      <c r="C32" s="61"/>
      <c r="D32" s="62"/>
      <c r="E32" s="62"/>
      <c r="F32" s="61"/>
      <c r="G32" s="63"/>
      <c r="H32" s="63"/>
    </row>
    <row r="33" spans="1:8" x14ac:dyDescent="0.2">
      <c r="A33" s="5"/>
      <c r="B33" s="63"/>
      <c r="C33" s="1"/>
      <c r="D33" s="3"/>
      <c r="E33" s="4"/>
      <c r="F33" s="4"/>
      <c r="G33" s="63"/>
      <c r="H33" s="63"/>
    </row>
    <row r="34" spans="1:8" ht="25.5" x14ac:dyDescent="0.2">
      <c r="A34" s="76" t="s">
        <v>0</v>
      </c>
      <c r="B34" s="76" t="s">
        <v>28</v>
      </c>
      <c r="C34" s="76" t="s">
        <v>18</v>
      </c>
      <c r="D34" s="74" t="s">
        <v>41</v>
      </c>
      <c r="E34" s="29" t="s">
        <v>30</v>
      </c>
      <c r="F34" s="29" t="s">
        <v>31</v>
      </c>
      <c r="G34" s="46" t="s">
        <v>32</v>
      </c>
      <c r="H34" s="29" t="s">
        <v>33</v>
      </c>
    </row>
    <row r="35" spans="1:8" x14ac:dyDescent="0.2">
      <c r="A35" s="76"/>
      <c r="B35" s="76"/>
      <c r="C35" s="76"/>
      <c r="D35" s="74"/>
      <c r="E35" s="30" t="s">
        <v>29</v>
      </c>
      <c r="F35" s="30" t="s">
        <v>29</v>
      </c>
      <c r="G35" s="30" t="s">
        <v>29</v>
      </c>
      <c r="H35" s="30" t="s">
        <v>29</v>
      </c>
    </row>
    <row r="36" spans="1:8" x14ac:dyDescent="0.2">
      <c r="A36" s="68" t="s">
        <v>17</v>
      </c>
      <c r="B36" s="69" t="s">
        <v>63</v>
      </c>
      <c r="C36" s="70" t="s">
        <v>17</v>
      </c>
      <c r="D36" s="70" t="s">
        <v>17</v>
      </c>
      <c r="E36" s="71" t="s">
        <v>17</v>
      </c>
      <c r="F36" s="71" t="s">
        <v>17</v>
      </c>
      <c r="G36" s="71" t="s">
        <v>17</v>
      </c>
      <c r="H36" s="71" t="s">
        <v>17</v>
      </c>
    </row>
    <row r="37" spans="1:8" ht="25.5" x14ac:dyDescent="0.2">
      <c r="A37" s="23">
        <v>1</v>
      </c>
      <c r="B37" s="59" t="s">
        <v>60</v>
      </c>
      <c r="C37" s="60" t="s">
        <v>62</v>
      </c>
      <c r="D37" s="54">
        <v>19</v>
      </c>
      <c r="E37" s="55"/>
      <c r="F37" s="56"/>
      <c r="G37" s="56"/>
      <c r="H37" s="57"/>
    </row>
    <row r="38" spans="1:8" ht="25.5" x14ac:dyDescent="0.2">
      <c r="A38" s="23">
        <v>2</v>
      </c>
      <c r="B38" s="59" t="s">
        <v>61</v>
      </c>
      <c r="C38" s="60" t="s">
        <v>62</v>
      </c>
      <c r="D38" s="54">
        <v>19</v>
      </c>
      <c r="E38" s="55"/>
      <c r="F38" s="56"/>
      <c r="G38" s="56"/>
      <c r="H38" s="57"/>
    </row>
    <row r="39" spans="1:8" x14ac:dyDescent="0.2">
      <c r="A39" s="68" t="s">
        <v>17</v>
      </c>
      <c r="B39" s="72" t="s">
        <v>67</v>
      </c>
      <c r="C39" s="68" t="s">
        <v>17</v>
      </c>
      <c r="D39" s="68" t="s">
        <v>17</v>
      </c>
      <c r="E39" s="71" t="s">
        <v>17</v>
      </c>
      <c r="F39" s="71" t="s">
        <v>17</v>
      </c>
      <c r="G39" s="71" t="s">
        <v>17</v>
      </c>
      <c r="H39" s="71" t="s">
        <v>17</v>
      </c>
    </row>
    <row r="40" spans="1:8" x14ac:dyDescent="0.2">
      <c r="A40" s="23">
        <v>3</v>
      </c>
      <c r="B40" s="59" t="s">
        <v>68</v>
      </c>
      <c r="C40" s="60" t="s">
        <v>1</v>
      </c>
      <c r="D40" s="54">
        <v>2.6</v>
      </c>
      <c r="E40" s="55"/>
      <c r="F40" s="56"/>
      <c r="G40" s="56"/>
      <c r="H40" s="57"/>
    </row>
    <row r="41" spans="1:8" ht="25.5" x14ac:dyDescent="0.2">
      <c r="A41" s="68" t="s">
        <v>17</v>
      </c>
      <c r="B41" s="69" t="s">
        <v>56</v>
      </c>
      <c r="C41" s="73" t="s">
        <v>17</v>
      </c>
      <c r="D41" s="73" t="s">
        <v>17</v>
      </c>
      <c r="E41" s="71" t="s">
        <v>17</v>
      </c>
      <c r="F41" s="71" t="s">
        <v>17</v>
      </c>
      <c r="G41" s="71" t="s">
        <v>17</v>
      </c>
      <c r="H41" s="71" t="s">
        <v>17</v>
      </c>
    </row>
    <row r="42" spans="1:8" x14ac:dyDescent="0.2">
      <c r="A42" s="23">
        <v>4</v>
      </c>
      <c r="B42" s="52" t="s">
        <v>57</v>
      </c>
      <c r="C42" s="53" t="s">
        <v>62</v>
      </c>
      <c r="D42" s="54">
        <v>32</v>
      </c>
      <c r="E42" s="55"/>
      <c r="F42" s="56"/>
      <c r="G42" s="56"/>
      <c r="H42" s="57"/>
    </row>
    <row r="43" spans="1:8" x14ac:dyDescent="0.2">
      <c r="A43" s="1"/>
      <c r="B43" s="63"/>
      <c r="C43" s="1"/>
      <c r="D43" s="6"/>
      <c r="E43" s="45" t="s">
        <v>37</v>
      </c>
      <c r="F43" s="43">
        <v>0</v>
      </c>
      <c r="G43" s="43">
        <v>0</v>
      </c>
      <c r="H43" s="44">
        <v>0</v>
      </c>
    </row>
    <row r="46" spans="1:8" x14ac:dyDescent="0.2">
      <c r="A46" s="41" t="s">
        <v>53</v>
      </c>
      <c r="B46" s="61"/>
      <c r="C46" s="61"/>
      <c r="D46" s="61"/>
      <c r="E46" s="61"/>
      <c r="F46" s="61"/>
      <c r="G46" s="61"/>
      <c r="H46" s="61"/>
    </row>
    <row r="47" spans="1:8" x14ac:dyDescent="0.2">
      <c r="A47" s="41"/>
      <c r="B47" s="61"/>
      <c r="C47" s="61"/>
      <c r="D47" s="62"/>
      <c r="E47" s="62"/>
      <c r="F47" s="61"/>
      <c r="G47" s="63"/>
      <c r="H47" s="63"/>
    </row>
    <row r="48" spans="1:8" x14ac:dyDescent="0.2">
      <c r="A48" s="5"/>
      <c r="B48" s="63"/>
      <c r="C48" s="1"/>
      <c r="D48" s="3"/>
      <c r="E48" s="4"/>
      <c r="F48" s="4"/>
      <c r="G48" s="63"/>
      <c r="H48" s="63"/>
    </row>
    <row r="49" spans="1:8" ht="25.5" x14ac:dyDescent="0.2">
      <c r="A49" s="76" t="s">
        <v>0</v>
      </c>
      <c r="B49" s="76" t="s">
        <v>28</v>
      </c>
      <c r="C49" s="76" t="s">
        <v>18</v>
      </c>
      <c r="D49" s="74" t="s">
        <v>41</v>
      </c>
      <c r="E49" s="29" t="s">
        <v>30</v>
      </c>
      <c r="F49" s="29" t="s">
        <v>31</v>
      </c>
      <c r="G49" s="46" t="s">
        <v>32</v>
      </c>
      <c r="H49" s="29" t="s">
        <v>33</v>
      </c>
    </row>
    <row r="50" spans="1:8" x14ac:dyDescent="0.2">
      <c r="A50" s="76"/>
      <c r="B50" s="76"/>
      <c r="C50" s="76"/>
      <c r="D50" s="74"/>
      <c r="E50" s="30" t="s">
        <v>29</v>
      </c>
      <c r="F50" s="30" t="s">
        <v>29</v>
      </c>
      <c r="G50" s="30" t="s">
        <v>29</v>
      </c>
      <c r="H50" s="30" t="s">
        <v>29</v>
      </c>
    </row>
    <row r="51" spans="1:8" ht="25.5" x14ac:dyDescent="0.2">
      <c r="A51" s="37" t="s">
        <v>17</v>
      </c>
      <c r="B51" s="24" t="s">
        <v>56</v>
      </c>
      <c r="C51" s="10" t="s">
        <v>17</v>
      </c>
      <c r="D51" s="10" t="s">
        <v>17</v>
      </c>
      <c r="E51" s="16" t="s">
        <v>17</v>
      </c>
      <c r="F51" s="16" t="s">
        <v>17</v>
      </c>
      <c r="G51" s="16" t="s">
        <v>17</v>
      </c>
      <c r="H51" s="16" t="s">
        <v>17</v>
      </c>
    </row>
    <row r="52" spans="1:8" x14ac:dyDescent="0.2">
      <c r="A52" s="23">
        <v>1</v>
      </c>
      <c r="B52" s="52" t="s">
        <v>64</v>
      </c>
      <c r="C52" s="60" t="s">
        <v>1</v>
      </c>
      <c r="D52" s="54">
        <v>8</v>
      </c>
      <c r="E52" s="55"/>
      <c r="F52" s="56"/>
      <c r="G52" s="56"/>
      <c r="H52" s="57"/>
    </row>
    <row r="53" spans="1:8" ht="25.5" x14ac:dyDescent="0.2">
      <c r="A53" s="23">
        <v>2</v>
      </c>
      <c r="B53" s="59" t="s">
        <v>60</v>
      </c>
      <c r="C53" s="60" t="s">
        <v>62</v>
      </c>
      <c r="D53" s="54">
        <v>6</v>
      </c>
      <c r="E53" s="55"/>
      <c r="F53" s="56"/>
      <c r="G53" s="56"/>
      <c r="H53" s="57"/>
    </row>
    <row r="54" spans="1:8" ht="25.5" x14ac:dyDescent="0.2">
      <c r="A54" s="23">
        <v>3</v>
      </c>
      <c r="B54" s="59" t="s">
        <v>61</v>
      </c>
      <c r="C54" s="60" t="s">
        <v>62</v>
      </c>
      <c r="D54" s="54">
        <v>6</v>
      </c>
      <c r="E54" s="55"/>
      <c r="F54" s="56"/>
      <c r="G54" s="56"/>
      <c r="H54" s="57"/>
    </row>
    <row r="55" spans="1:8" x14ac:dyDescent="0.2">
      <c r="A55" s="1"/>
      <c r="B55" s="63"/>
      <c r="C55" s="1"/>
      <c r="D55" s="6"/>
      <c r="E55" s="45" t="s">
        <v>37</v>
      </c>
      <c r="F55" s="43">
        <v>0</v>
      </c>
      <c r="G55" s="43">
        <v>0</v>
      </c>
      <c r="H55" s="44">
        <v>0</v>
      </c>
    </row>
    <row r="59" spans="1:8" x14ac:dyDescent="0.2">
      <c r="A59" s="41" t="s">
        <v>54</v>
      </c>
      <c r="B59" s="61"/>
      <c r="C59" s="61"/>
      <c r="D59" s="61"/>
      <c r="E59" s="61"/>
      <c r="F59" s="61"/>
      <c r="G59" s="61"/>
      <c r="H59" s="61"/>
    </row>
    <row r="60" spans="1:8" x14ac:dyDescent="0.2">
      <c r="A60" s="41"/>
      <c r="B60" s="61"/>
      <c r="C60" s="61"/>
      <c r="D60" s="62"/>
      <c r="E60" s="62"/>
      <c r="F60" s="61"/>
      <c r="G60" s="63"/>
      <c r="H60" s="63"/>
    </row>
    <row r="61" spans="1:8" x14ac:dyDescent="0.2">
      <c r="A61" s="5"/>
      <c r="B61" s="63"/>
      <c r="C61" s="1"/>
      <c r="D61" s="3"/>
      <c r="E61" s="4"/>
      <c r="F61" s="4"/>
      <c r="G61" s="63"/>
      <c r="H61" s="63"/>
    </row>
    <row r="62" spans="1:8" ht="25.5" x14ac:dyDescent="0.2">
      <c r="A62" s="76" t="s">
        <v>0</v>
      </c>
      <c r="B62" s="76" t="s">
        <v>28</v>
      </c>
      <c r="C62" s="76" t="s">
        <v>18</v>
      </c>
      <c r="D62" s="74" t="s">
        <v>41</v>
      </c>
      <c r="E62" s="29" t="s">
        <v>30</v>
      </c>
      <c r="F62" s="29" t="s">
        <v>31</v>
      </c>
      <c r="G62" s="46" t="s">
        <v>32</v>
      </c>
      <c r="H62" s="29" t="s">
        <v>33</v>
      </c>
    </row>
    <row r="63" spans="1:8" x14ac:dyDescent="0.2">
      <c r="A63" s="76"/>
      <c r="B63" s="76"/>
      <c r="C63" s="76"/>
      <c r="D63" s="74"/>
      <c r="E63" s="30" t="s">
        <v>29</v>
      </c>
      <c r="F63" s="30" t="s">
        <v>29</v>
      </c>
      <c r="G63" s="30" t="s">
        <v>29</v>
      </c>
      <c r="H63" s="30" t="s">
        <v>29</v>
      </c>
    </row>
    <row r="64" spans="1:8" ht="25.5" x14ac:dyDescent="0.2">
      <c r="A64" s="37" t="s">
        <v>17</v>
      </c>
      <c r="B64" s="24" t="s">
        <v>56</v>
      </c>
      <c r="C64" s="10" t="s">
        <v>17</v>
      </c>
      <c r="D64" s="10" t="s">
        <v>17</v>
      </c>
      <c r="E64" s="16" t="s">
        <v>17</v>
      </c>
      <c r="F64" s="16" t="s">
        <v>17</v>
      </c>
      <c r="G64" s="16" t="s">
        <v>17</v>
      </c>
      <c r="H64" s="16" t="s">
        <v>17</v>
      </c>
    </row>
    <row r="65" spans="1:8" x14ac:dyDescent="0.2">
      <c r="A65" s="23">
        <v>1</v>
      </c>
      <c r="B65" s="52" t="s">
        <v>57</v>
      </c>
      <c r="C65" s="60" t="s">
        <v>1</v>
      </c>
      <c r="D65" s="54">
        <v>24</v>
      </c>
      <c r="E65" s="55"/>
      <c r="F65" s="56"/>
      <c r="G65" s="56"/>
      <c r="H65" s="57"/>
    </row>
    <row r="66" spans="1:8" ht="25.5" x14ac:dyDescent="0.2">
      <c r="A66" s="23">
        <v>2</v>
      </c>
      <c r="B66" s="58" t="s">
        <v>59</v>
      </c>
      <c r="C66" s="60" t="s">
        <v>58</v>
      </c>
      <c r="D66" s="54">
        <v>48</v>
      </c>
      <c r="E66" s="55"/>
      <c r="F66" s="56"/>
      <c r="G66" s="56"/>
      <c r="H66" s="57"/>
    </row>
    <row r="67" spans="1:8" ht="25.5" x14ac:dyDescent="0.2">
      <c r="A67" s="23">
        <v>3</v>
      </c>
      <c r="B67" s="59" t="s">
        <v>60</v>
      </c>
      <c r="C67" s="60" t="s">
        <v>62</v>
      </c>
      <c r="D67" s="54">
        <v>1</v>
      </c>
      <c r="E67" s="55"/>
      <c r="F67" s="56"/>
      <c r="G67" s="56"/>
      <c r="H67" s="57"/>
    </row>
    <row r="68" spans="1:8" ht="25.5" x14ac:dyDescent="0.2">
      <c r="A68" s="23">
        <v>4</v>
      </c>
      <c r="B68" s="59" t="s">
        <v>61</v>
      </c>
      <c r="C68" s="60" t="s">
        <v>62</v>
      </c>
      <c r="D68" s="54">
        <v>1</v>
      </c>
      <c r="E68" s="55"/>
      <c r="F68" s="56"/>
      <c r="G68" s="56"/>
      <c r="H68" s="57"/>
    </row>
    <row r="69" spans="1:8" x14ac:dyDescent="0.2">
      <c r="A69" s="1"/>
      <c r="B69" s="63"/>
      <c r="C69" s="1"/>
      <c r="D69" s="6"/>
      <c r="E69" s="45" t="s">
        <v>37</v>
      </c>
      <c r="F69" s="43">
        <v>0</v>
      </c>
      <c r="G69" s="43">
        <v>0</v>
      </c>
      <c r="H69" s="44">
        <v>0</v>
      </c>
    </row>
    <row r="72" spans="1:8" x14ac:dyDescent="0.2">
      <c r="A72" s="41" t="s">
        <v>55</v>
      </c>
      <c r="B72" s="61" t="s">
        <v>65</v>
      </c>
      <c r="C72" s="61"/>
      <c r="D72" s="61"/>
      <c r="E72" s="61"/>
      <c r="F72" s="61"/>
      <c r="G72" s="61"/>
      <c r="H72" s="61"/>
    </row>
    <row r="73" spans="1:8" x14ac:dyDescent="0.2">
      <c r="A73" s="41"/>
      <c r="B73" s="61"/>
      <c r="C73" s="61"/>
      <c r="D73" s="62"/>
      <c r="E73" s="62"/>
      <c r="F73" s="61"/>
      <c r="G73" s="63"/>
      <c r="H73" s="63"/>
    </row>
    <row r="74" spans="1:8" x14ac:dyDescent="0.2">
      <c r="A74" s="5"/>
      <c r="B74" s="63"/>
      <c r="C74" s="1"/>
      <c r="D74" s="3"/>
      <c r="E74" s="4"/>
      <c r="F74" s="4"/>
      <c r="G74" s="63"/>
      <c r="H74" s="63"/>
    </row>
    <row r="75" spans="1:8" ht="25.5" x14ac:dyDescent="0.2">
      <c r="A75" s="76" t="s">
        <v>0</v>
      </c>
      <c r="B75" s="76" t="s">
        <v>28</v>
      </c>
      <c r="C75" s="76" t="s">
        <v>18</v>
      </c>
      <c r="D75" s="74" t="s">
        <v>41</v>
      </c>
      <c r="E75" s="29" t="s">
        <v>30</v>
      </c>
      <c r="F75" s="29" t="s">
        <v>31</v>
      </c>
      <c r="G75" s="46" t="s">
        <v>32</v>
      </c>
      <c r="H75" s="29" t="s">
        <v>33</v>
      </c>
    </row>
    <row r="76" spans="1:8" x14ac:dyDescent="0.2">
      <c r="A76" s="76"/>
      <c r="B76" s="76"/>
      <c r="C76" s="76"/>
      <c r="D76" s="74"/>
      <c r="E76" s="30" t="s">
        <v>29</v>
      </c>
      <c r="F76" s="30" t="s">
        <v>29</v>
      </c>
      <c r="G76" s="30" t="s">
        <v>29</v>
      </c>
      <c r="H76" s="30" t="s">
        <v>29</v>
      </c>
    </row>
    <row r="77" spans="1:8" x14ac:dyDescent="0.2">
      <c r="A77" s="37" t="s">
        <v>17</v>
      </c>
      <c r="B77" s="24" t="s">
        <v>66</v>
      </c>
      <c r="C77" s="10" t="s">
        <v>17</v>
      </c>
      <c r="D77" s="10" t="s">
        <v>17</v>
      </c>
      <c r="E77" s="16" t="s">
        <v>17</v>
      </c>
      <c r="F77" s="16" t="s">
        <v>17</v>
      </c>
      <c r="G77" s="16" t="s">
        <v>17</v>
      </c>
      <c r="H77" s="16" t="s">
        <v>17</v>
      </c>
    </row>
    <row r="78" spans="1:8" ht="25.5" x14ac:dyDescent="0.2">
      <c r="A78" s="51">
        <v>1</v>
      </c>
      <c r="B78" s="59" t="s">
        <v>60</v>
      </c>
      <c r="C78" s="60" t="s">
        <v>62</v>
      </c>
      <c r="D78" s="60">
        <v>62</v>
      </c>
      <c r="E78" s="66"/>
      <c r="F78" s="66"/>
      <c r="G78" s="66"/>
      <c r="H78" s="66"/>
    </row>
    <row r="79" spans="1:8" ht="25.5" x14ac:dyDescent="0.2">
      <c r="A79" s="23">
        <v>2</v>
      </c>
      <c r="B79" s="59" t="s">
        <v>61</v>
      </c>
      <c r="C79" s="60" t="s">
        <v>62</v>
      </c>
      <c r="D79" s="54">
        <v>62</v>
      </c>
      <c r="E79" s="55"/>
      <c r="F79" s="56"/>
      <c r="G79" s="56"/>
      <c r="H79" s="57"/>
    </row>
    <row r="80" spans="1:8" x14ac:dyDescent="0.2">
      <c r="A80" s="1"/>
      <c r="B80" s="63"/>
      <c r="C80" s="1"/>
      <c r="D80" s="6"/>
      <c r="E80" s="45" t="s">
        <v>37</v>
      </c>
      <c r="F80" s="43">
        <f>ROUND(SUM(F77:F79),2)</f>
        <v>0</v>
      </c>
      <c r="G80" s="43">
        <v>0</v>
      </c>
      <c r="H80" s="44">
        <f>ROUND(SUM(H77:H79),2)</f>
        <v>0</v>
      </c>
    </row>
    <row r="82" spans="1:8" x14ac:dyDescent="0.2">
      <c r="A82" s="1"/>
      <c r="B82" s="14"/>
      <c r="C82" s="1"/>
      <c r="D82" s="6"/>
      <c r="E82" s="45" t="s">
        <v>37</v>
      </c>
      <c r="F82" s="43"/>
      <c r="G82" s="43"/>
      <c r="H82" s="44"/>
    </row>
    <row r="83" spans="1:8" x14ac:dyDescent="0.2">
      <c r="A83" s="1"/>
      <c r="B83" s="14"/>
      <c r="C83" s="1"/>
      <c r="D83" s="38"/>
      <c r="E83" s="4"/>
      <c r="F83" s="4"/>
      <c r="G83" s="2"/>
      <c r="H83" s="2"/>
    </row>
    <row r="84" spans="1:8" ht="15" x14ac:dyDescent="0.25">
      <c r="E84" s="64" t="s">
        <v>49</v>
      </c>
      <c r="F84" s="64"/>
      <c r="G84" s="64"/>
      <c r="H84" s="65">
        <f>SUM(H82+H80+H69+H55+H43+H24+H12)</f>
        <v>0</v>
      </c>
    </row>
    <row r="85" spans="1:8" ht="15" x14ac:dyDescent="0.25">
      <c r="E85" s="64"/>
      <c r="F85" s="64"/>
      <c r="G85" s="64"/>
      <c r="H85" s="64"/>
    </row>
  </sheetData>
  <mergeCells count="25">
    <mergeCell ref="B2:H2"/>
    <mergeCell ref="A62:A63"/>
    <mergeCell ref="B62:B63"/>
    <mergeCell ref="C62:C63"/>
    <mergeCell ref="D62:D63"/>
    <mergeCell ref="A7:A8"/>
    <mergeCell ref="B7:B8"/>
    <mergeCell ref="C7:C8"/>
    <mergeCell ref="D7:D8"/>
    <mergeCell ref="A18:A19"/>
    <mergeCell ref="B18:B19"/>
    <mergeCell ref="C18:C19"/>
    <mergeCell ref="D18:D19"/>
    <mergeCell ref="A75:A76"/>
    <mergeCell ref="B75:B76"/>
    <mergeCell ref="C75:C76"/>
    <mergeCell ref="D75:D76"/>
    <mergeCell ref="A34:A35"/>
    <mergeCell ref="B34:B35"/>
    <mergeCell ref="C34:C35"/>
    <mergeCell ref="D34:D35"/>
    <mergeCell ref="A49:A50"/>
    <mergeCell ref="B49:B50"/>
    <mergeCell ref="C49:C50"/>
    <mergeCell ref="D49:D5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6</vt:i4>
      </vt:variant>
    </vt:vector>
  </HeadingPairs>
  <TitlesOfParts>
    <vt:vector size="10" baseType="lpstr">
      <vt:lpstr>M1 ul. Jodłowa</vt:lpstr>
      <vt:lpstr>M2 ul. Mściszewska</vt:lpstr>
      <vt:lpstr>K3 ul. Mściszewska</vt:lpstr>
      <vt:lpstr>SZACUNEK</vt:lpstr>
      <vt:lpstr>'K3 ul. Mściszewska'!Obszar_wydruku</vt:lpstr>
      <vt:lpstr>'M1 ul. Jodłowa'!Obszar_wydruku</vt:lpstr>
      <vt:lpstr>'M2 ul. Mściszewska'!Obszar_wydruku</vt:lpstr>
      <vt:lpstr>'K3 ul. Mściszewska'!Tytuły_wydruku</vt:lpstr>
      <vt:lpstr>'M1 ul. Jodłowa'!Tytuły_wydruku</vt:lpstr>
      <vt:lpstr>'M2 ul. Mściszewska'!Tytuły_wydruku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Kurianowicz</cp:lastModifiedBy>
  <cp:lastPrinted>2024-04-12T10:44:15Z</cp:lastPrinted>
  <dcterms:created xsi:type="dcterms:W3CDTF">1997-02-26T13:46:56Z</dcterms:created>
  <dcterms:modified xsi:type="dcterms:W3CDTF">2025-07-01T06:44:05Z</dcterms:modified>
</cp:coreProperties>
</file>