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20490" windowHeight="7530"/>
  </bookViews>
  <sheets>
    <sheet name="Arkusz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49" i="1"/>
  <c r="B97" i="1"/>
  <c r="B89" i="1"/>
  <c r="B57" i="1"/>
  <c r="C41" i="1" l="1"/>
  <c r="E41" i="1" s="1"/>
  <c r="G41" i="1" s="1"/>
  <c r="C40" i="1"/>
  <c r="E40" i="1" s="1"/>
  <c r="G40" i="1" s="1"/>
  <c r="E39" i="1"/>
  <c r="G39" i="1" s="1"/>
  <c r="E38" i="1"/>
  <c r="G38" i="1" s="1"/>
  <c r="E33" i="1"/>
  <c r="G33" i="1" s="1"/>
  <c r="C32" i="1"/>
  <c r="E32" i="1" s="1"/>
  <c r="G32" i="1" s="1"/>
  <c r="E31" i="1"/>
  <c r="G31" i="1" s="1"/>
  <c r="E30" i="1"/>
  <c r="G30" i="1" s="1"/>
  <c r="G34" i="1" l="1"/>
  <c r="G42" i="1"/>
  <c r="C97" i="1" l="1"/>
  <c r="E97" i="1" s="1"/>
  <c r="G97" i="1" s="1"/>
  <c r="C96" i="1"/>
  <c r="E96" i="1" s="1"/>
  <c r="G96" i="1" s="1"/>
  <c r="E95" i="1"/>
  <c r="G95" i="1" s="1"/>
  <c r="E94" i="1"/>
  <c r="G94" i="1" s="1"/>
  <c r="C89" i="1"/>
  <c r="E89" i="1" s="1"/>
  <c r="G89" i="1" s="1"/>
  <c r="C88" i="1"/>
  <c r="E88" i="1" s="1"/>
  <c r="G88" i="1" s="1"/>
  <c r="E87" i="1"/>
  <c r="G87" i="1" s="1"/>
  <c r="E86" i="1"/>
  <c r="G86" i="1" s="1"/>
  <c r="C81" i="1"/>
  <c r="E81" i="1" s="1"/>
  <c r="G81" i="1" s="1"/>
  <c r="C80" i="1"/>
  <c r="E80" i="1" s="1"/>
  <c r="G80" i="1" s="1"/>
  <c r="E79" i="1"/>
  <c r="G79" i="1" s="1"/>
  <c r="E78" i="1"/>
  <c r="G78" i="1" s="1"/>
  <c r="G90" i="1" l="1"/>
  <c r="G98" i="1"/>
  <c r="G101" i="1" s="1"/>
  <c r="G82" i="1"/>
  <c r="C57" i="1"/>
  <c r="E57" i="1" s="1"/>
  <c r="G57" i="1" s="1"/>
  <c r="C56" i="1"/>
  <c r="E56" i="1" s="1"/>
  <c r="G56" i="1" s="1"/>
  <c r="E55" i="1"/>
  <c r="G55" i="1" s="1"/>
  <c r="E54" i="1"/>
  <c r="G54" i="1" s="1"/>
  <c r="G58" i="1" l="1"/>
  <c r="E47" i="1"/>
  <c r="E23" i="1"/>
  <c r="G47" i="1" l="1"/>
  <c r="G23" i="1"/>
  <c r="C49" i="1"/>
  <c r="E49" i="1" s="1"/>
  <c r="G49" i="1" s="1"/>
  <c r="E25" i="1"/>
  <c r="G25" i="1" s="1"/>
  <c r="C24" i="1"/>
  <c r="E24" i="1" s="1"/>
  <c r="G24" i="1" s="1"/>
  <c r="E22" i="1"/>
  <c r="G22" i="1" s="1"/>
  <c r="C48" i="1"/>
  <c r="E48" i="1" s="1"/>
  <c r="G48" i="1" s="1"/>
  <c r="E46" i="1"/>
  <c r="G46" i="1" s="1"/>
  <c r="G26" i="1" l="1"/>
  <c r="G50" i="1"/>
  <c r="E64" i="1"/>
  <c r="G64" i="1" s="1"/>
  <c r="E65" i="1"/>
  <c r="G65" i="1" s="1"/>
  <c r="C66" i="1"/>
  <c r="E66" i="1" s="1"/>
  <c r="G66" i="1" s="1"/>
  <c r="E67" i="1"/>
  <c r="G67" i="1" s="1"/>
  <c r="E72" i="1"/>
  <c r="G72" i="1" s="1"/>
  <c r="G68" i="1" l="1"/>
  <c r="E74" i="1" l="1"/>
  <c r="G74" i="1" s="1"/>
  <c r="E73" i="1"/>
  <c r="G73" i="1" s="1"/>
  <c r="E75" i="1"/>
  <c r="G75" i="1" s="1"/>
  <c r="E17" i="1" l="1"/>
  <c r="G17" i="1" s="1"/>
  <c r="E16" i="1"/>
  <c r="G16" i="1" s="1"/>
  <c r="E15" i="1"/>
  <c r="G15" i="1" s="1"/>
  <c r="E14" i="1"/>
  <c r="G14" i="1" s="1"/>
  <c r="E9" i="1"/>
  <c r="G9" i="1" s="1"/>
  <c r="E8" i="1"/>
  <c r="G8" i="1" s="1"/>
  <c r="E7" i="1"/>
  <c r="G7" i="1" s="1"/>
  <c r="E6" i="1"/>
  <c r="G6" i="1" s="1"/>
  <c r="G10" i="1" l="1"/>
  <c r="G18" i="1"/>
</calcChain>
</file>

<file path=xl/sharedStrings.xml><?xml version="1.0" encoding="utf-8"?>
<sst xmlns="http://schemas.openxmlformats.org/spreadsheetml/2006/main" count="201" uniqueCount="45">
  <si>
    <t xml:space="preserve">1. </t>
  </si>
  <si>
    <t>Poznań</t>
  </si>
  <si>
    <t>W -5.1 z akcyzą</t>
  </si>
  <si>
    <t>jednostki miary</t>
  </si>
  <si>
    <t>ilość</t>
  </si>
  <si>
    <t>cena jednostowa netto</t>
  </si>
  <si>
    <t>wartość netto (kol. 2 x kol. 3)</t>
  </si>
  <si>
    <t>stawka Vat w %</t>
  </si>
  <si>
    <t>Wartość brutto (kol. 4*kol. 5)</t>
  </si>
  <si>
    <t>Paliwo gazowe</t>
  </si>
  <si>
    <t>kWh</t>
  </si>
  <si>
    <t>Opłata - abonament za sprzedaż paliwa gazowego</t>
  </si>
  <si>
    <t>m-c</t>
  </si>
  <si>
    <t>Opłata sieciowa zmienna</t>
  </si>
  <si>
    <t>kWh/h</t>
  </si>
  <si>
    <t>Razem:</t>
  </si>
  <si>
    <t>suma</t>
  </si>
  <si>
    <t>cena jednostowa</t>
  </si>
  <si>
    <t>wartość netto</t>
  </si>
  <si>
    <t>wartość VAT</t>
  </si>
  <si>
    <t>Wartość brutto</t>
  </si>
  <si>
    <t>lp</t>
  </si>
  <si>
    <t xml:space="preserve">Opłata sieciowa stała </t>
  </si>
  <si>
    <t>W-3.6</t>
  </si>
  <si>
    <t>Obiekt  (moc umowna większ od 110 kWh/h</t>
  </si>
  <si>
    <t>W-4 z akcyzą</t>
  </si>
  <si>
    <t>W-5.1 ZW</t>
  </si>
  <si>
    <t>Opłata sieciowa stała (ilość jednostek = ilośc godzin w trakcie trwania umowy x moc umowna) 10968 x 1065</t>
  </si>
  <si>
    <t xml:space="preserve">Opłata - abonament za sprzedaż paliwa gazowego </t>
  </si>
  <si>
    <t>Ceny dla dystrybucji: Taryfa PSG nr 3 z 2015 stan na 01.01.2016 r. (Oddział Poznań)</t>
  </si>
  <si>
    <t>W-4 ZW</t>
  </si>
  <si>
    <t>W-2.1 ZW</t>
  </si>
  <si>
    <t>W-1.1 ZW</t>
  </si>
  <si>
    <t>m-c x licznik (1)</t>
  </si>
  <si>
    <t>Zużycie paliwa za okres 12 miesięcy wg faktur, czas trwania zamówienia 20 miesięcy - wg załącznika nr 1 do SIWZ (opis przedmiotu zamówienia)</t>
  </si>
  <si>
    <t>W-4 Płatnik</t>
  </si>
  <si>
    <t>W-5.1 Płatnik</t>
  </si>
  <si>
    <t>W-3.6 Płatnik</t>
  </si>
  <si>
    <t>W-1.1 Płatnik</t>
  </si>
  <si>
    <t>Opłata sieciowa stała (ilość jednostek = ilośc godzin w trakcie trwania umowy x moc umowna) 607 x 24 x 329</t>
  </si>
  <si>
    <t>Opłata sieciowa stała (ilość jednostek = ilośc godzin w trakcie trwania umowy x moc umowna) 607 x 24 x 165</t>
  </si>
  <si>
    <t>m-c x licznik (2)</t>
  </si>
  <si>
    <t>m-c x licznik (8)</t>
  </si>
  <si>
    <t>m-c x licznik (4)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</si>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</sst>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166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4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4" fontId="4" fillId="0" borderId="0" xfId="0" applyNumberFormat="1" applyFont="1" applyAlignment="1"/>
    <xf numFmtId="3" fontId="4" fillId="0" borderId="0" xfId="0" applyNumberFormat="1" applyFont="1" applyAlignment="1"/>
    <xf numFmtId="167" fontId="4" fillId="0" borderId="0" xfId="0" applyNumberFormat="1" applyFont="1" applyAlignment="1"/>
    <xf numFmtId="4" fontId="4" fillId="0" borderId="0" xfId="0" applyNumberFormat="1" applyFont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/>
    <xf numFmtId="4" fontId="2" fillId="0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topLeftCell="A19" workbookViewId="0">
      <selection activeCell="D95" sqref="D95"/>
    </sheetView>
  </sheetViews>
  <sheetFormatPr defaultRowHeight="15" x14ac:dyDescent="0.25"/>
  <cols>
    <col min="1" max="1" width="54.85546875" style="3" customWidth="1"/>
    <col min="2" max="2" width="13.140625" style="3" customWidth="1"/>
    <col min="3" max="3" width="14.42578125" style="3" customWidth="1"/>
    <col min="4" max="4" width="17.5703125" style="3" customWidth="1"/>
    <col min="5" max="5" width="16.5703125" style="3" customWidth="1"/>
    <col min="6" max="6" width="13" style="3" customWidth="1"/>
    <col min="7" max="7" width="17.28515625" style="3" customWidth="1"/>
    <col min="8" max="16384" width="9.140625" style="3"/>
  </cols>
  <sheetData>
    <row r="1" spans="1:7" x14ac:dyDescent="0.25">
      <c r="A1" s="32" t="s">
        <v>34</v>
      </c>
      <c r="B1" s="32"/>
      <c r="C1" s="32"/>
      <c r="D1" s="32"/>
      <c r="E1" s="32"/>
    </row>
    <row r="2" spans="1:7" x14ac:dyDescent="0.25">
      <c r="A2" s="32" t="s">
        <v>29</v>
      </c>
      <c r="B2" s="32"/>
      <c r="C2" s="32"/>
      <c r="D2" s="32"/>
      <c r="E2" s="32"/>
    </row>
    <row r="3" spans="1:7" hidden="1" x14ac:dyDescent="0.25">
      <c r="A3" s="1" t="s">
        <v>0</v>
      </c>
      <c r="B3" s="1" t="s">
        <v>1</v>
      </c>
      <c r="C3" s="1"/>
      <c r="D3" s="1"/>
      <c r="E3" s="1"/>
      <c r="F3" s="24" t="s">
        <v>2</v>
      </c>
      <c r="G3" s="2"/>
    </row>
    <row r="4" spans="1:7" hidden="1" x14ac:dyDescent="0.25">
      <c r="A4" s="4" t="s">
        <v>24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1:7" hidden="1" x14ac:dyDescent="0.25">
      <c r="A5" s="4">
        <v>1</v>
      </c>
      <c r="B5" s="6">
        <v>2</v>
      </c>
      <c r="C5" s="5">
        <v>3</v>
      </c>
      <c r="D5" s="4">
        <v>4</v>
      </c>
      <c r="E5" s="4">
        <v>5</v>
      </c>
      <c r="F5" s="4">
        <v>6</v>
      </c>
      <c r="G5" s="4">
        <v>7</v>
      </c>
    </row>
    <row r="6" spans="1:7" hidden="1" x14ac:dyDescent="0.25">
      <c r="A6" s="31" t="s">
        <v>9</v>
      </c>
      <c r="B6" s="8" t="s">
        <v>10</v>
      </c>
      <c r="C6" s="9"/>
      <c r="D6" s="10">
        <v>0.11294</v>
      </c>
      <c r="E6" s="9">
        <f>ROUND(C6*D6,2)</f>
        <v>0</v>
      </c>
      <c r="F6" s="9">
        <v>23</v>
      </c>
      <c r="G6" s="9">
        <f>ROUND(E6*1.23,2)</f>
        <v>0</v>
      </c>
    </row>
    <row r="7" spans="1:7" hidden="1" x14ac:dyDescent="0.25">
      <c r="A7" s="31" t="s">
        <v>11</v>
      </c>
      <c r="B7" s="8" t="s">
        <v>12</v>
      </c>
      <c r="C7" s="9"/>
      <c r="D7" s="11">
        <v>121</v>
      </c>
      <c r="E7" s="9">
        <f t="shared" ref="E7:E9" si="0">ROUND(C7*D7,2)</f>
        <v>0</v>
      </c>
      <c r="F7" s="9">
        <v>23</v>
      </c>
      <c r="G7" s="9">
        <f t="shared" ref="G7:G9" si="1">ROUND(E7*1.23,2)</f>
        <v>0</v>
      </c>
    </row>
    <row r="8" spans="1:7" hidden="1" x14ac:dyDescent="0.25">
      <c r="A8" s="31" t="s">
        <v>13</v>
      </c>
      <c r="B8" s="8" t="s">
        <v>10</v>
      </c>
      <c r="C8" s="9"/>
      <c r="D8" s="12">
        <v>2.027E-2</v>
      </c>
      <c r="E8" s="9">
        <f t="shared" si="0"/>
        <v>0</v>
      </c>
      <c r="F8" s="9">
        <v>23</v>
      </c>
      <c r="G8" s="9">
        <f t="shared" si="1"/>
        <v>0</v>
      </c>
    </row>
    <row r="9" spans="1:7" ht="24" hidden="1" x14ac:dyDescent="0.25">
      <c r="A9" s="29" t="s">
        <v>27</v>
      </c>
      <c r="B9" s="31" t="s">
        <v>14</v>
      </c>
      <c r="C9" s="31"/>
      <c r="D9" s="12">
        <v>4.96E-3</v>
      </c>
      <c r="E9" s="9">
        <f t="shared" si="0"/>
        <v>0</v>
      </c>
      <c r="F9" s="9">
        <v>23</v>
      </c>
      <c r="G9" s="9">
        <f t="shared" si="1"/>
        <v>0</v>
      </c>
    </row>
    <row r="10" spans="1:7" hidden="1" x14ac:dyDescent="0.25">
      <c r="A10" s="45" t="s">
        <v>15</v>
      </c>
      <c r="B10" s="45"/>
      <c r="C10" s="45"/>
      <c r="D10" s="45"/>
      <c r="E10" s="45"/>
      <c r="F10" s="7" t="s">
        <v>16</v>
      </c>
      <c r="G10" s="22">
        <f>SUM(G6:G9)</f>
        <v>0</v>
      </c>
    </row>
    <row r="11" spans="1:7" x14ac:dyDescent="0.25">
      <c r="A11" s="1"/>
      <c r="B11" s="1"/>
      <c r="C11" s="1"/>
      <c r="D11" s="1"/>
      <c r="E11" s="1"/>
      <c r="F11" s="14"/>
      <c r="G11" s="14"/>
    </row>
    <row r="12" spans="1:7" hidden="1" x14ac:dyDescent="0.25">
      <c r="A12" s="1">
        <v>4</v>
      </c>
      <c r="B12" s="1"/>
      <c r="C12" s="1"/>
      <c r="D12" s="1"/>
      <c r="E12" s="16"/>
      <c r="F12" s="25" t="s">
        <v>25</v>
      </c>
      <c r="G12" s="17"/>
    </row>
    <row r="13" spans="1:7" hidden="1" x14ac:dyDescent="0.25">
      <c r="A13" s="4" t="s">
        <v>21</v>
      </c>
      <c r="B13" s="4" t="s">
        <v>3</v>
      </c>
      <c r="C13" s="5" t="s">
        <v>4</v>
      </c>
      <c r="D13" s="4" t="s">
        <v>17</v>
      </c>
      <c r="E13" s="7" t="s">
        <v>18</v>
      </c>
      <c r="F13" s="7" t="s">
        <v>19</v>
      </c>
      <c r="G13" s="7" t="s">
        <v>20</v>
      </c>
    </row>
    <row r="14" spans="1:7" hidden="1" x14ac:dyDescent="0.25">
      <c r="A14" s="4" t="s">
        <v>9</v>
      </c>
      <c r="B14" s="6" t="s">
        <v>10</v>
      </c>
      <c r="C14" s="18"/>
      <c r="D14" s="10">
        <v>0.10847</v>
      </c>
      <c r="E14" s="9">
        <f>ROUND(C14*D14,2)</f>
        <v>0</v>
      </c>
      <c r="F14" s="9">
        <v>23</v>
      </c>
      <c r="G14" s="9">
        <f>ROUND(E14*1.23,2)</f>
        <v>0</v>
      </c>
    </row>
    <row r="15" spans="1:7" hidden="1" x14ac:dyDescent="0.25">
      <c r="A15" s="4" t="s">
        <v>11</v>
      </c>
      <c r="B15" s="6" t="s">
        <v>12</v>
      </c>
      <c r="C15" s="9"/>
      <c r="D15" s="19">
        <v>15.85</v>
      </c>
      <c r="E15" s="9">
        <f t="shared" ref="E15:E17" si="2">ROUND(C15*D15,2)</f>
        <v>0</v>
      </c>
      <c r="F15" s="9">
        <v>23</v>
      </c>
      <c r="G15" s="9">
        <f t="shared" ref="G15:G17" si="3">ROUND(E15*1.23,2)</f>
        <v>0</v>
      </c>
    </row>
    <row r="16" spans="1:7" hidden="1" x14ac:dyDescent="0.25">
      <c r="A16" s="4" t="s">
        <v>13</v>
      </c>
      <c r="B16" s="6" t="s">
        <v>10</v>
      </c>
      <c r="C16" s="18"/>
      <c r="D16" s="20">
        <v>3.3599999999999998E-2</v>
      </c>
      <c r="E16" s="9">
        <f t="shared" si="2"/>
        <v>0</v>
      </c>
      <c r="F16" s="9">
        <v>23</v>
      </c>
      <c r="G16" s="9">
        <f t="shared" si="3"/>
        <v>0</v>
      </c>
    </row>
    <row r="17" spans="1:7" hidden="1" x14ac:dyDescent="0.25">
      <c r="A17" s="4" t="s">
        <v>22</v>
      </c>
      <c r="B17" s="6" t="s">
        <v>14</v>
      </c>
      <c r="C17" s="9"/>
      <c r="D17" s="20">
        <v>173.62</v>
      </c>
      <c r="E17" s="9">
        <f t="shared" si="2"/>
        <v>0</v>
      </c>
      <c r="F17" s="9">
        <v>23</v>
      </c>
      <c r="G17" s="9">
        <f t="shared" si="3"/>
        <v>0</v>
      </c>
    </row>
    <row r="18" spans="1:7" hidden="1" x14ac:dyDescent="0.25">
      <c r="A18" s="1"/>
      <c r="B18" s="1"/>
      <c r="C18" s="1"/>
      <c r="D18" s="1"/>
      <c r="E18" s="16"/>
      <c r="F18" s="7" t="s">
        <v>16</v>
      </c>
      <c r="G18" s="23">
        <f>SUM(G14:G17)</f>
        <v>0</v>
      </c>
    </row>
    <row r="19" spans="1:7" x14ac:dyDescent="0.25">
      <c r="A19" s="1"/>
      <c r="B19" s="1"/>
      <c r="C19" s="1"/>
      <c r="D19" s="1"/>
      <c r="E19" s="16"/>
      <c r="F19" s="21"/>
      <c r="G19" s="15"/>
    </row>
    <row r="20" spans="1:7" x14ac:dyDescent="0.25">
      <c r="A20" s="1">
        <v>1</v>
      </c>
      <c r="B20" s="1"/>
      <c r="C20" s="1"/>
      <c r="D20" s="1"/>
      <c r="E20" s="16"/>
      <c r="F20" s="25" t="s">
        <v>26</v>
      </c>
      <c r="G20" s="17"/>
    </row>
    <row r="21" spans="1:7" x14ac:dyDescent="0.25">
      <c r="A21" s="4"/>
      <c r="B21" s="4" t="s">
        <v>3</v>
      </c>
      <c r="C21" s="5" t="s">
        <v>4</v>
      </c>
      <c r="D21" s="4" t="s">
        <v>17</v>
      </c>
      <c r="E21" s="31" t="s">
        <v>18</v>
      </c>
      <c r="F21" s="31" t="s">
        <v>19</v>
      </c>
      <c r="G21" s="31" t="s">
        <v>20</v>
      </c>
    </row>
    <row r="22" spans="1:7" x14ac:dyDescent="0.25">
      <c r="A22" s="4" t="s">
        <v>9</v>
      </c>
      <c r="B22" s="6" t="s">
        <v>10</v>
      </c>
      <c r="C22" s="18">
        <v>960108</v>
      </c>
      <c r="D22" s="10"/>
      <c r="E22" s="9">
        <f>ROUND(C22*D22,2)</f>
        <v>0</v>
      </c>
      <c r="F22" s="9">
        <v>23</v>
      </c>
      <c r="G22" s="9">
        <f>ROUND(E22*1.23,2)</f>
        <v>0</v>
      </c>
    </row>
    <row r="23" spans="1:7" x14ac:dyDescent="0.25">
      <c r="A23" s="4" t="s">
        <v>28</v>
      </c>
      <c r="B23" s="6" t="s">
        <v>33</v>
      </c>
      <c r="C23" s="9">
        <v>20</v>
      </c>
      <c r="D23" s="19"/>
      <c r="E23" s="9">
        <f>ROUND(C23*D23,2)</f>
        <v>0</v>
      </c>
      <c r="F23" s="9">
        <v>23</v>
      </c>
      <c r="G23" s="9">
        <f t="shared" ref="G23:G25" si="4">ROUND(E23*1.23,2)</f>
        <v>0</v>
      </c>
    </row>
    <row r="24" spans="1:7" x14ac:dyDescent="0.25">
      <c r="A24" s="4" t="s">
        <v>13</v>
      </c>
      <c r="B24" s="6" t="s">
        <v>10</v>
      </c>
      <c r="C24" s="18">
        <f>C22</f>
        <v>960108</v>
      </c>
      <c r="D24" s="20">
        <v>2.027E-2</v>
      </c>
      <c r="E24" s="9">
        <f t="shared" ref="E24:E25" si="5">ROUND(C24*D24,2)</f>
        <v>19461.39</v>
      </c>
      <c r="F24" s="9">
        <v>23</v>
      </c>
      <c r="G24" s="9">
        <f t="shared" si="4"/>
        <v>23937.51</v>
      </c>
    </row>
    <row r="25" spans="1:7" ht="24" x14ac:dyDescent="0.25">
      <c r="A25" s="30" t="s">
        <v>39</v>
      </c>
      <c r="B25" s="6" t="s">
        <v>14</v>
      </c>
      <c r="C25" s="18">
        <v>4792872</v>
      </c>
      <c r="D25" s="33">
        <v>4.96E-3</v>
      </c>
      <c r="E25" s="9">
        <f t="shared" si="5"/>
        <v>23772.65</v>
      </c>
      <c r="F25" s="9">
        <v>23</v>
      </c>
      <c r="G25" s="9">
        <f t="shared" si="4"/>
        <v>29240.36</v>
      </c>
    </row>
    <row r="26" spans="1:7" x14ac:dyDescent="0.25">
      <c r="A26" s="1"/>
      <c r="B26" s="1"/>
      <c r="C26" s="1"/>
      <c r="D26" s="1"/>
      <c r="E26" s="16"/>
      <c r="F26" s="31" t="s">
        <v>16</v>
      </c>
      <c r="G26" s="23">
        <f>SUM(G22:G25)</f>
        <v>53177.869999999995</v>
      </c>
    </row>
    <row r="27" spans="1:7" x14ac:dyDescent="0.25">
      <c r="A27" s="1"/>
      <c r="B27" s="1"/>
      <c r="C27" s="1"/>
      <c r="D27" s="1"/>
      <c r="E27" s="16"/>
      <c r="F27" s="21"/>
      <c r="G27" s="21"/>
    </row>
    <row r="28" spans="1:7" x14ac:dyDescent="0.25">
      <c r="A28" s="1">
        <v>2</v>
      </c>
      <c r="B28" s="1"/>
      <c r="C28" s="1"/>
      <c r="D28" s="1"/>
      <c r="E28" s="16"/>
      <c r="F28" s="25" t="s">
        <v>36</v>
      </c>
      <c r="G28" s="17"/>
    </row>
    <row r="29" spans="1:7" x14ac:dyDescent="0.25">
      <c r="A29" s="4"/>
      <c r="B29" s="4" t="s">
        <v>3</v>
      </c>
      <c r="C29" s="5" t="s">
        <v>4</v>
      </c>
      <c r="D29" s="4" t="s">
        <v>17</v>
      </c>
      <c r="E29" s="43" t="s">
        <v>18</v>
      </c>
      <c r="F29" s="43" t="s">
        <v>19</v>
      </c>
      <c r="G29" s="43" t="s">
        <v>20</v>
      </c>
    </row>
    <row r="30" spans="1:7" x14ac:dyDescent="0.25">
      <c r="A30" s="4" t="s">
        <v>9</v>
      </c>
      <c r="B30" s="6" t="s">
        <v>10</v>
      </c>
      <c r="C30" s="18">
        <v>705037</v>
      </c>
      <c r="D30" s="10"/>
      <c r="E30" s="9">
        <f>ROUND(C30*D30,2)</f>
        <v>0</v>
      </c>
      <c r="F30" s="9">
        <v>23</v>
      </c>
      <c r="G30" s="9">
        <f>ROUND(E30*1.23,2)</f>
        <v>0</v>
      </c>
    </row>
    <row r="31" spans="1:7" x14ac:dyDescent="0.25">
      <c r="A31" s="4" t="s">
        <v>28</v>
      </c>
      <c r="B31" s="6" t="s">
        <v>33</v>
      </c>
      <c r="C31" s="9">
        <v>20</v>
      </c>
      <c r="D31" s="19"/>
      <c r="E31" s="9">
        <f>ROUND(C31*D31,2)</f>
        <v>0</v>
      </c>
      <c r="F31" s="9">
        <v>23</v>
      </c>
      <c r="G31" s="9">
        <f t="shared" ref="G31:G33" si="6">ROUND(E31*1.23,2)</f>
        <v>0</v>
      </c>
    </row>
    <row r="32" spans="1:7" x14ac:dyDescent="0.25">
      <c r="A32" s="4" t="s">
        <v>13</v>
      </c>
      <c r="B32" s="6" t="s">
        <v>10</v>
      </c>
      <c r="C32" s="18">
        <f>C30</f>
        <v>705037</v>
      </c>
      <c r="D32" s="20">
        <v>2.027E-2</v>
      </c>
      <c r="E32" s="9">
        <f t="shared" ref="E32:E33" si="7">ROUND(C32*D32,2)</f>
        <v>14291.1</v>
      </c>
      <c r="F32" s="9">
        <v>23</v>
      </c>
      <c r="G32" s="9">
        <f t="shared" si="6"/>
        <v>17578.05</v>
      </c>
    </row>
    <row r="33" spans="1:7" ht="24" x14ac:dyDescent="0.25">
      <c r="A33" s="30" t="s">
        <v>40</v>
      </c>
      <c r="B33" s="6" t="s">
        <v>14</v>
      </c>
      <c r="C33" s="18">
        <v>2403720</v>
      </c>
      <c r="D33" s="33">
        <v>4.96E-3</v>
      </c>
      <c r="E33" s="9">
        <f t="shared" si="7"/>
        <v>11922.45</v>
      </c>
      <c r="F33" s="9">
        <v>23</v>
      </c>
      <c r="G33" s="9">
        <f t="shared" si="6"/>
        <v>14664.61</v>
      </c>
    </row>
    <row r="34" spans="1:7" x14ac:dyDescent="0.25">
      <c r="A34" s="1"/>
      <c r="B34" s="1"/>
      <c r="C34" s="1"/>
      <c r="D34" s="1"/>
      <c r="E34" s="16"/>
      <c r="F34" s="43" t="s">
        <v>16</v>
      </c>
      <c r="G34" s="23">
        <f>SUM(G30:G33)</f>
        <v>32242.66</v>
      </c>
    </row>
    <row r="35" spans="1:7" x14ac:dyDescent="0.25">
      <c r="A35" s="1"/>
      <c r="B35" s="1"/>
      <c r="C35" s="1"/>
      <c r="D35" s="1"/>
      <c r="E35" s="16"/>
      <c r="F35" s="21"/>
      <c r="G35" s="21"/>
    </row>
    <row r="36" spans="1:7" x14ac:dyDescent="0.25">
      <c r="A36" s="1">
        <v>3</v>
      </c>
      <c r="B36" s="1"/>
      <c r="C36" s="1"/>
      <c r="D36" s="1"/>
      <c r="E36" s="16"/>
      <c r="F36" s="25" t="s">
        <v>30</v>
      </c>
      <c r="G36" s="17"/>
    </row>
    <row r="37" spans="1:7" x14ac:dyDescent="0.25">
      <c r="A37" s="4" t="s">
        <v>21</v>
      </c>
      <c r="B37" s="4" t="s">
        <v>3</v>
      </c>
      <c r="C37" s="5" t="s">
        <v>4</v>
      </c>
      <c r="D37" s="4" t="s">
        <v>17</v>
      </c>
      <c r="E37" s="43" t="s">
        <v>18</v>
      </c>
      <c r="F37" s="43" t="s">
        <v>19</v>
      </c>
      <c r="G37" s="43" t="s">
        <v>20</v>
      </c>
    </row>
    <row r="38" spans="1:7" x14ac:dyDescent="0.25">
      <c r="A38" s="4" t="s">
        <v>9</v>
      </c>
      <c r="B38" s="6" t="s">
        <v>10</v>
      </c>
      <c r="C38" s="18">
        <v>642057</v>
      </c>
      <c r="D38" s="10"/>
      <c r="E38" s="9">
        <f>ROUND(C38*D38,2)</f>
        <v>0</v>
      </c>
      <c r="F38" s="9">
        <v>23</v>
      </c>
      <c r="G38" s="9">
        <f>ROUND(E38*1.23,2)</f>
        <v>0</v>
      </c>
    </row>
    <row r="39" spans="1:7" x14ac:dyDescent="0.25">
      <c r="A39" s="4" t="s">
        <v>11</v>
      </c>
      <c r="B39" s="6" t="s">
        <v>41</v>
      </c>
      <c r="C39" s="9">
        <v>40</v>
      </c>
      <c r="D39" s="19"/>
      <c r="E39" s="9">
        <f>ROUND(C39*D39,2)</f>
        <v>0</v>
      </c>
      <c r="F39" s="9">
        <v>23</v>
      </c>
      <c r="G39" s="9">
        <f t="shared" ref="G39:G41" si="8">ROUND(E39*1.23,2)</f>
        <v>0</v>
      </c>
    </row>
    <row r="40" spans="1:7" x14ac:dyDescent="0.25">
      <c r="A40" s="4" t="s">
        <v>13</v>
      </c>
      <c r="B40" s="6" t="s">
        <v>10</v>
      </c>
      <c r="C40" s="18">
        <f>C38</f>
        <v>642057</v>
      </c>
      <c r="D40" s="20">
        <v>3.3360000000000001E-2</v>
      </c>
      <c r="E40" s="9">
        <f t="shared" ref="E40:E41" si="9">ROUND(C40*D40,2)</f>
        <v>21419.02</v>
      </c>
      <c r="F40" s="9">
        <v>23</v>
      </c>
      <c r="G40" s="9">
        <f t="shared" si="8"/>
        <v>26345.39</v>
      </c>
    </row>
    <row r="41" spans="1:7" x14ac:dyDescent="0.25">
      <c r="A41" s="4" t="s">
        <v>22</v>
      </c>
      <c r="B41" s="6" t="str">
        <f>B39</f>
        <v>m-c x licznik (2)</v>
      </c>
      <c r="C41" s="9">
        <f>C39</f>
        <v>40</v>
      </c>
      <c r="D41" s="20">
        <v>173.62</v>
      </c>
      <c r="E41" s="9">
        <f t="shared" si="9"/>
        <v>6944.8</v>
      </c>
      <c r="F41" s="9">
        <v>23</v>
      </c>
      <c r="G41" s="9">
        <f t="shared" si="8"/>
        <v>8542.1</v>
      </c>
    </row>
    <row r="42" spans="1:7" x14ac:dyDescent="0.25">
      <c r="A42" s="1"/>
      <c r="B42" s="1"/>
      <c r="C42" s="1"/>
      <c r="D42" s="1"/>
      <c r="E42" s="16"/>
      <c r="F42" s="43" t="s">
        <v>16</v>
      </c>
      <c r="G42" s="23">
        <f>SUM(G38:G41)</f>
        <v>34887.49</v>
      </c>
    </row>
    <row r="43" spans="1:7" x14ac:dyDescent="0.25">
      <c r="A43" s="1"/>
      <c r="B43" s="1"/>
      <c r="C43" s="1"/>
      <c r="D43" s="1"/>
      <c r="E43" s="16"/>
      <c r="F43" s="21"/>
      <c r="G43" s="21"/>
    </row>
    <row r="44" spans="1:7" x14ac:dyDescent="0.25">
      <c r="A44" s="1">
        <v>4</v>
      </c>
      <c r="B44" s="1"/>
      <c r="C44" s="1"/>
      <c r="D44" s="1"/>
      <c r="E44" s="16"/>
      <c r="F44" s="25" t="s">
        <v>35</v>
      </c>
      <c r="G44" s="17"/>
    </row>
    <row r="45" spans="1:7" x14ac:dyDescent="0.25">
      <c r="A45" s="4" t="s">
        <v>21</v>
      </c>
      <c r="B45" s="4" t="s">
        <v>3</v>
      </c>
      <c r="C45" s="5" t="s">
        <v>4</v>
      </c>
      <c r="D45" s="4" t="s">
        <v>17</v>
      </c>
      <c r="E45" s="31" t="s">
        <v>18</v>
      </c>
      <c r="F45" s="31" t="s">
        <v>19</v>
      </c>
      <c r="G45" s="31" t="s">
        <v>20</v>
      </c>
    </row>
    <row r="46" spans="1:7" x14ac:dyDescent="0.25">
      <c r="A46" s="4" t="s">
        <v>9</v>
      </c>
      <c r="B46" s="6" t="s">
        <v>10</v>
      </c>
      <c r="C46" s="18">
        <v>623271</v>
      </c>
      <c r="D46" s="10"/>
      <c r="E46" s="9">
        <f>ROUND(C46*D46,2)</f>
        <v>0</v>
      </c>
      <c r="F46" s="9">
        <v>23</v>
      </c>
      <c r="G46" s="9">
        <f>ROUND(E46*1.23,2)</f>
        <v>0</v>
      </c>
    </row>
    <row r="47" spans="1:7" x14ac:dyDescent="0.25">
      <c r="A47" s="4" t="s">
        <v>11</v>
      </c>
      <c r="B47" s="6" t="s">
        <v>41</v>
      </c>
      <c r="C47" s="9">
        <v>40</v>
      </c>
      <c r="D47" s="19"/>
      <c r="E47" s="9">
        <f>ROUND(C47*D47,2)</f>
        <v>0</v>
      </c>
      <c r="F47" s="9">
        <v>23</v>
      </c>
      <c r="G47" s="9">
        <f t="shared" ref="G47:G49" si="10">ROUND(E47*1.23,2)</f>
        <v>0</v>
      </c>
    </row>
    <row r="48" spans="1:7" x14ac:dyDescent="0.25">
      <c r="A48" s="4" t="s">
        <v>13</v>
      </c>
      <c r="B48" s="6" t="s">
        <v>10</v>
      </c>
      <c r="C48" s="18">
        <f>C46</f>
        <v>623271</v>
      </c>
      <c r="D48" s="20">
        <v>3.3360000000000001E-2</v>
      </c>
      <c r="E48" s="9">
        <f t="shared" ref="E48:E49" si="11">ROUND(C48*D48,2)</f>
        <v>20792.32</v>
      </c>
      <c r="F48" s="9">
        <v>23</v>
      </c>
      <c r="G48" s="9">
        <f t="shared" si="10"/>
        <v>25574.55</v>
      </c>
    </row>
    <row r="49" spans="1:8" x14ac:dyDescent="0.25">
      <c r="A49" s="4" t="s">
        <v>22</v>
      </c>
      <c r="B49" s="6" t="str">
        <f>B47</f>
        <v>m-c x licznik (2)</v>
      </c>
      <c r="C49" s="9">
        <f>C47</f>
        <v>40</v>
      </c>
      <c r="D49" s="20">
        <v>173.62</v>
      </c>
      <c r="E49" s="9">
        <f t="shared" si="11"/>
        <v>6944.8</v>
      </c>
      <c r="F49" s="9">
        <v>23</v>
      </c>
      <c r="G49" s="9">
        <f t="shared" si="10"/>
        <v>8542.1</v>
      </c>
    </row>
    <row r="50" spans="1:8" x14ac:dyDescent="0.25">
      <c r="A50" s="1"/>
      <c r="B50" s="1"/>
      <c r="C50" s="1"/>
      <c r="D50" s="1"/>
      <c r="E50" s="16"/>
      <c r="F50" s="34" t="s">
        <v>16</v>
      </c>
      <c r="G50" s="23">
        <f>SUM(G46:G49)</f>
        <v>34116.65</v>
      </c>
    </row>
    <row r="51" spans="1:8" x14ac:dyDescent="0.25">
      <c r="A51" s="1"/>
      <c r="B51" s="1"/>
      <c r="C51" s="1"/>
      <c r="D51" s="1"/>
      <c r="E51" s="16"/>
      <c r="F51" s="21"/>
      <c r="G51" s="21"/>
    </row>
    <row r="52" spans="1:8" x14ac:dyDescent="0.25">
      <c r="A52" s="1">
        <v>5</v>
      </c>
      <c r="B52" s="1"/>
      <c r="C52" s="1"/>
      <c r="D52" s="1"/>
      <c r="E52" s="16"/>
      <c r="F52" s="25" t="s">
        <v>37</v>
      </c>
      <c r="G52" s="17"/>
      <c r="H52" s="36"/>
    </row>
    <row r="53" spans="1:8" x14ac:dyDescent="0.25">
      <c r="A53" s="4" t="s">
        <v>21</v>
      </c>
      <c r="B53" s="4" t="s">
        <v>3</v>
      </c>
      <c r="C53" s="5" t="s">
        <v>4</v>
      </c>
      <c r="D53" s="4" t="s">
        <v>17</v>
      </c>
      <c r="E53" s="35" t="s">
        <v>18</v>
      </c>
      <c r="F53" s="35" t="s">
        <v>19</v>
      </c>
      <c r="G53" s="35" t="s">
        <v>20</v>
      </c>
      <c r="H53" s="36"/>
    </row>
    <row r="54" spans="1:8" x14ac:dyDescent="0.25">
      <c r="A54" s="4" t="s">
        <v>9</v>
      </c>
      <c r="B54" s="6" t="s">
        <v>10</v>
      </c>
      <c r="C54" s="18">
        <v>751294</v>
      </c>
      <c r="D54" s="10"/>
      <c r="E54" s="9">
        <f>ROUND(C54*D54,2)</f>
        <v>0</v>
      </c>
      <c r="F54" s="9">
        <v>23</v>
      </c>
      <c r="G54" s="9">
        <f>ROUND(E54*1.23,2)</f>
        <v>0</v>
      </c>
      <c r="H54" s="36"/>
    </row>
    <row r="55" spans="1:8" x14ac:dyDescent="0.25">
      <c r="A55" s="4" t="s">
        <v>11</v>
      </c>
      <c r="B55" s="6" t="s">
        <v>42</v>
      </c>
      <c r="C55" s="9">
        <v>160</v>
      </c>
      <c r="D55" s="19"/>
      <c r="E55" s="9">
        <f>ROUND(C55*D55,2)</f>
        <v>0</v>
      </c>
      <c r="F55" s="9">
        <v>23</v>
      </c>
      <c r="G55" s="9">
        <f t="shared" ref="G55:G57" si="12">ROUND(E55*1.23,2)</f>
        <v>0</v>
      </c>
      <c r="H55" s="36"/>
    </row>
    <row r="56" spans="1:8" x14ac:dyDescent="0.25">
      <c r="A56" s="4" t="s">
        <v>13</v>
      </c>
      <c r="B56" s="6" t="s">
        <v>10</v>
      </c>
      <c r="C56" s="18">
        <f>C54</f>
        <v>751294</v>
      </c>
      <c r="D56" s="20">
        <v>3.4930000000000003E-2</v>
      </c>
      <c r="E56" s="9">
        <f t="shared" ref="E56:E57" si="13">ROUND(C56*D56,2)</f>
        <v>26242.7</v>
      </c>
      <c r="F56" s="9">
        <v>23</v>
      </c>
      <c r="G56" s="9">
        <f t="shared" si="12"/>
        <v>32278.52</v>
      </c>
      <c r="H56" s="36"/>
    </row>
    <row r="57" spans="1:8" x14ac:dyDescent="0.25">
      <c r="A57" s="4" t="s">
        <v>22</v>
      </c>
      <c r="B57" s="6" t="str">
        <f>B55</f>
        <v>m-c x licznik (8)</v>
      </c>
      <c r="C57" s="9">
        <f>C55</f>
        <v>160</v>
      </c>
      <c r="D57" s="20">
        <v>31.37</v>
      </c>
      <c r="E57" s="9">
        <f t="shared" si="13"/>
        <v>5019.2</v>
      </c>
      <c r="F57" s="9">
        <v>23</v>
      </c>
      <c r="G57" s="9">
        <f t="shared" si="12"/>
        <v>6173.62</v>
      </c>
      <c r="H57" s="36"/>
    </row>
    <row r="58" spans="1:8" x14ac:dyDescent="0.25">
      <c r="A58" s="1"/>
      <c r="B58" s="1"/>
      <c r="C58" s="1"/>
      <c r="D58" s="1"/>
      <c r="E58" s="16"/>
      <c r="F58" s="35" t="s">
        <v>16</v>
      </c>
      <c r="G58" s="23">
        <f>SUM(G54:G57)</f>
        <v>38452.14</v>
      </c>
      <c r="H58" s="36"/>
    </row>
    <row r="59" spans="1:8" x14ac:dyDescent="0.25">
      <c r="A59" s="1"/>
      <c r="B59" s="1"/>
      <c r="C59" s="1"/>
      <c r="D59" s="1"/>
      <c r="E59" s="16"/>
      <c r="F59" s="21"/>
      <c r="G59" s="21"/>
      <c r="H59" s="36"/>
    </row>
    <row r="60" spans="1:8" x14ac:dyDescent="0.25">
      <c r="A60" s="1"/>
      <c r="B60" s="1"/>
      <c r="C60" s="1"/>
      <c r="D60" s="1"/>
      <c r="E60" s="16"/>
      <c r="F60" s="21"/>
      <c r="G60" s="21"/>
      <c r="H60" s="36"/>
    </row>
    <row r="61" spans="1:8" ht="6.75" hidden="1" customHeight="1" x14ac:dyDescent="0.25"/>
    <row r="62" spans="1:8" hidden="1" x14ac:dyDescent="0.25">
      <c r="A62" s="1">
        <v>10</v>
      </c>
      <c r="B62" s="1"/>
      <c r="C62" s="1"/>
      <c r="D62" s="1"/>
      <c r="E62" s="16"/>
      <c r="F62" s="25"/>
      <c r="G62" s="17"/>
    </row>
    <row r="63" spans="1:8" hidden="1" x14ac:dyDescent="0.25">
      <c r="A63" s="4" t="s">
        <v>21</v>
      </c>
      <c r="B63" s="4" t="s">
        <v>3</v>
      </c>
      <c r="C63" s="5" t="s">
        <v>4</v>
      </c>
      <c r="D63" s="4" t="s">
        <v>17</v>
      </c>
      <c r="E63" s="13" t="s">
        <v>18</v>
      </c>
      <c r="F63" s="13" t="s">
        <v>19</v>
      </c>
      <c r="G63" s="13" t="s">
        <v>20</v>
      </c>
    </row>
    <row r="64" spans="1:8" hidden="1" x14ac:dyDescent="0.25">
      <c r="A64" s="4" t="s">
        <v>9</v>
      </c>
      <c r="B64" s="6" t="s">
        <v>10</v>
      </c>
      <c r="C64" s="18"/>
      <c r="D64" s="10"/>
      <c r="E64" s="9">
        <f>ROUND(C64*D64,2)</f>
        <v>0</v>
      </c>
      <c r="F64" s="9">
        <v>23</v>
      </c>
      <c r="G64" s="9">
        <f>ROUND(E64*1.23,2)</f>
        <v>0</v>
      </c>
    </row>
    <row r="65" spans="1:8" hidden="1" x14ac:dyDescent="0.25">
      <c r="A65" s="4" t="s">
        <v>11</v>
      </c>
      <c r="B65" s="6" t="s">
        <v>12</v>
      </c>
      <c r="C65" s="9"/>
      <c r="D65" s="19"/>
      <c r="E65" s="9">
        <f t="shared" ref="E65:E67" si="14">ROUND(C65*D65,2)</f>
        <v>0</v>
      </c>
      <c r="F65" s="9">
        <v>23</v>
      </c>
      <c r="G65" s="9">
        <f t="shared" ref="G65:G67" si="15">ROUND(E65*1.23,2)</f>
        <v>0</v>
      </c>
    </row>
    <row r="66" spans="1:8" hidden="1" x14ac:dyDescent="0.25">
      <c r="A66" s="4" t="s">
        <v>13</v>
      </c>
      <c r="B66" s="6" t="s">
        <v>10</v>
      </c>
      <c r="C66" s="18">
        <f>C64</f>
        <v>0</v>
      </c>
      <c r="D66" s="20"/>
      <c r="E66" s="9">
        <f t="shared" si="14"/>
        <v>0</v>
      </c>
      <c r="F66" s="9">
        <v>23</v>
      </c>
      <c r="G66" s="9">
        <f t="shared" si="15"/>
        <v>0</v>
      </c>
    </row>
    <row r="67" spans="1:8" hidden="1" x14ac:dyDescent="0.25">
      <c r="A67" s="4" t="s">
        <v>22</v>
      </c>
      <c r="B67" s="6" t="s">
        <v>14</v>
      </c>
      <c r="C67" s="13"/>
      <c r="D67" s="20">
        <v>4.13</v>
      </c>
      <c r="E67" s="9">
        <f t="shared" si="14"/>
        <v>0</v>
      </c>
      <c r="F67" s="9">
        <v>23</v>
      </c>
      <c r="G67" s="9">
        <f t="shared" si="15"/>
        <v>0</v>
      </c>
    </row>
    <row r="68" spans="1:8" hidden="1" x14ac:dyDescent="0.25">
      <c r="A68" s="1"/>
      <c r="B68" s="1"/>
      <c r="C68" s="1"/>
      <c r="D68" s="1"/>
      <c r="E68" s="16"/>
      <c r="F68" s="13" t="s">
        <v>16</v>
      </c>
      <c r="G68" s="23">
        <f>SUM(G64:G67)</f>
        <v>0</v>
      </c>
    </row>
    <row r="69" spans="1:8" hidden="1" x14ac:dyDescent="0.25">
      <c r="A69" s="1"/>
      <c r="B69" s="1"/>
      <c r="C69" s="1"/>
      <c r="D69" s="1"/>
      <c r="E69" s="16"/>
      <c r="F69" s="21"/>
      <c r="G69" s="21"/>
    </row>
    <row r="70" spans="1:8" hidden="1" x14ac:dyDescent="0.25">
      <c r="A70" s="1">
        <v>11</v>
      </c>
      <c r="B70" s="1"/>
      <c r="C70" s="1"/>
      <c r="D70" s="1"/>
      <c r="E70" s="16"/>
      <c r="F70" s="25"/>
      <c r="G70" s="17" t="s">
        <v>23</v>
      </c>
    </row>
    <row r="71" spans="1:8" hidden="1" x14ac:dyDescent="0.25">
      <c r="A71" s="4" t="s">
        <v>21</v>
      </c>
      <c r="B71" s="4" t="s">
        <v>3</v>
      </c>
      <c r="C71" s="5" t="s">
        <v>4</v>
      </c>
      <c r="D71" s="4" t="s">
        <v>17</v>
      </c>
      <c r="E71" s="13" t="s">
        <v>18</v>
      </c>
      <c r="F71" s="13" t="s">
        <v>19</v>
      </c>
      <c r="G71" s="13" t="s">
        <v>20</v>
      </c>
    </row>
    <row r="72" spans="1:8" hidden="1" x14ac:dyDescent="0.25">
      <c r="A72" s="4" t="s">
        <v>9</v>
      </c>
      <c r="B72" s="6" t="s">
        <v>10</v>
      </c>
      <c r="C72" s="18"/>
      <c r="D72" s="10"/>
      <c r="E72" s="9">
        <f>ROUND(C72*D72,2)</f>
        <v>0</v>
      </c>
      <c r="F72" s="9">
        <v>23</v>
      </c>
      <c r="G72" s="9">
        <f>ROUND(E72*1.23,2)</f>
        <v>0</v>
      </c>
    </row>
    <row r="73" spans="1:8" hidden="1" x14ac:dyDescent="0.25">
      <c r="A73" s="4" t="s">
        <v>11</v>
      </c>
      <c r="B73" s="6" t="s">
        <v>12</v>
      </c>
      <c r="C73" s="9"/>
      <c r="D73" s="19"/>
      <c r="E73" s="9">
        <f t="shared" ref="E73:E75" si="16">ROUND(C73*D73,2)</f>
        <v>0</v>
      </c>
      <c r="F73" s="9">
        <v>23</v>
      </c>
      <c r="G73" s="9">
        <f t="shared" ref="G73:G75" si="17">ROUND(E73*1.23,2)</f>
        <v>0</v>
      </c>
    </row>
    <row r="74" spans="1:8" hidden="1" x14ac:dyDescent="0.25">
      <c r="A74" s="4" t="s">
        <v>13</v>
      </c>
      <c r="B74" s="6" t="s">
        <v>10</v>
      </c>
      <c r="C74" s="18"/>
      <c r="D74" s="20"/>
      <c r="E74" s="9">
        <f t="shared" si="16"/>
        <v>0</v>
      </c>
      <c r="F74" s="9">
        <v>23</v>
      </c>
      <c r="G74" s="9">
        <f t="shared" si="17"/>
        <v>0</v>
      </c>
    </row>
    <row r="75" spans="1:8" hidden="1" x14ac:dyDescent="0.25">
      <c r="A75" s="4" t="s">
        <v>22</v>
      </c>
      <c r="B75" s="6" t="s">
        <v>14</v>
      </c>
      <c r="C75" s="13"/>
      <c r="D75" s="20"/>
      <c r="E75" s="9">
        <f t="shared" si="16"/>
        <v>0</v>
      </c>
      <c r="F75" s="27">
        <v>23</v>
      </c>
      <c r="G75" s="27">
        <f t="shared" si="17"/>
        <v>0</v>
      </c>
    </row>
    <row r="76" spans="1:8" x14ac:dyDescent="0.25">
      <c r="A76" s="1">
        <v>6</v>
      </c>
      <c r="B76" s="1"/>
      <c r="C76" s="1"/>
      <c r="D76" s="1"/>
      <c r="E76" s="16"/>
      <c r="F76" s="25" t="s">
        <v>31</v>
      </c>
      <c r="G76" s="17"/>
      <c r="H76" s="36"/>
    </row>
    <row r="77" spans="1:8" x14ac:dyDescent="0.25">
      <c r="A77" s="4" t="s">
        <v>21</v>
      </c>
      <c r="B77" s="4" t="s">
        <v>3</v>
      </c>
      <c r="C77" s="5" t="s">
        <v>4</v>
      </c>
      <c r="D77" s="4" t="s">
        <v>17</v>
      </c>
      <c r="E77" s="37" t="s">
        <v>18</v>
      </c>
      <c r="F77" s="37" t="s">
        <v>19</v>
      </c>
      <c r="G77" s="37" t="s">
        <v>20</v>
      </c>
      <c r="H77" s="36"/>
    </row>
    <row r="78" spans="1:8" x14ac:dyDescent="0.25">
      <c r="A78" s="4" t="s">
        <v>9</v>
      </c>
      <c r="B78" s="6" t="s">
        <v>10</v>
      </c>
      <c r="C78" s="18">
        <v>15160</v>
      </c>
      <c r="D78" s="10"/>
      <c r="E78" s="9">
        <f>ROUND(C78*D78,2)</f>
        <v>0</v>
      </c>
      <c r="F78" s="9">
        <v>23</v>
      </c>
      <c r="G78" s="9">
        <f>ROUND(E78*1.23,2)</f>
        <v>0</v>
      </c>
      <c r="H78" s="36"/>
    </row>
    <row r="79" spans="1:8" x14ac:dyDescent="0.25">
      <c r="A79" s="4" t="s">
        <v>11</v>
      </c>
      <c r="B79" s="6" t="s">
        <v>33</v>
      </c>
      <c r="C79" s="9">
        <v>20</v>
      </c>
      <c r="D79" s="19"/>
      <c r="E79" s="9">
        <f>ROUND(C79*D79,2)</f>
        <v>0</v>
      </c>
      <c r="F79" s="9">
        <v>23</v>
      </c>
      <c r="G79" s="9">
        <f t="shared" ref="G79:G81" si="18">ROUND(E79*1.23,2)</f>
        <v>0</v>
      </c>
      <c r="H79" s="36"/>
    </row>
    <row r="80" spans="1:8" x14ac:dyDescent="0.25">
      <c r="A80" s="4" t="s">
        <v>13</v>
      </c>
      <c r="B80" s="6" t="s">
        <v>10</v>
      </c>
      <c r="C80" s="18">
        <f>C78</f>
        <v>15160</v>
      </c>
      <c r="D80" s="20">
        <v>3.6069999999999998E-2</v>
      </c>
      <c r="E80" s="9">
        <f t="shared" ref="E80:E81" si="19">ROUND(C80*D80,2)</f>
        <v>546.82000000000005</v>
      </c>
      <c r="F80" s="9">
        <v>23</v>
      </c>
      <c r="G80" s="9">
        <f t="shared" si="18"/>
        <v>672.59</v>
      </c>
      <c r="H80" s="36"/>
    </row>
    <row r="81" spans="1:8" x14ac:dyDescent="0.25">
      <c r="A81" s="4" t="s">
        <v>22</v>
      </c>
      <c r="B81" s="6" t="s">
        <v>33</v>
      </c>
      <c r="C81" s="9">
        <f>C79</f>
        <v>20</v>
      </c>
      <c r="D81" s="20">
        <v>9.5399999999999991</v>
      </c>
      <c r="E81" s="9">
        <f t="shared" si="19"/>
        <v>190.8</v>
      </c>
      <c r="F81" s="9">
        <v>23</v>
      </c>
      <c r="G81" s="9">
        <f t="shared" si="18"/>
        <v>234.68</v>
      </c>
      <c r="H81" s="36"/>
    </row>
    <row r="82" spans="1:8" x14ac:dyDescent="0.25">
      <c r="A82" s="1"/>
      <c r="B82" s="1"/>
      <c r="C82" s="1"/>
      <c r="D82" s="1"/>
      <c r="E82" s="16"/>
      <c r="F82" s="37" t="s">
        <v>16</v>
      </c>
      <c r="G82" s="23">
        <f>SUM(G78:G81)</f>
        <v>907.27</v>
      </c>
      <c r="H82" s="36"/>
    </row>
    <row r="83" spans="1:8" x14ac:dyDescent="0.25">
      <c r="A83" s="1"/>
      <c r="B83" s="1"/>
      <c r="C83" s="1"/>
      <c r="D83" s="1"/>
      <c r="E83" s="16"/>
      <c r="F83" s="21"/>
      <c r="G83" s="21"/>
      <c r="H83" s="36"/>
    </row>
    <row r="84" spans="1:8" x14ac:dyDescent="0.25">
      <c r="A84" s="1">
        <v>7</v>
      </c>
      <c r="B84" s="1"/>
      <c r="C84" s="1"/>
      <c r="D84" s="1"/>
      <c r="E84" s="16"/>
      <c r="F84" s="25" t="s">
        <v>32</v>
      </c>
      <c r="G84" s="17"/>
    </row>
    <row r="85" spans="1:8" x14ac:dyDescent="0.25">
      <c r="A85" s="4" t="s">
        <v>21</v>
      </c>
      <c r="B85" s="4" t="s">
        <v>3</v>
      </c>
      <c r="C85" s="5" t="s">
        <v>4</v>
      </c>
      <c r="D85" s="4" t="s">
        <v>17</v>
      </c>
      <c r="E85" s="37" t="s">
        <v>18</v>
      </c>
      <c r="F85" s="37" t="s">
        <v>19</v>
      </c>
      <c r="G85" s="37" t="s">
        <v>20</v>
      </c>
    </row>
    <row r="86" spans="1:8" x14ac:dyDescent="0.25">
      <c r="A86" s="4" t="s">
        <v>9</v>
      </c>
      <c r="B86" s="6" t="s">
        <v>10</v>
      </c>
      <c r="C86" s="18">
        <v>200</v>
      </c>
      <c r="D86" s="10"/>
      <c r="E86" s="9">
        <f>ROUND(C86*D86,2)</f>
        <v>0</v>
      </c>
      <c r="F86" s="9">
        <v>23</v>
      </c>
      <c r="G86" s="9">
        <f>ROUND(E86*1.23,2)</f>
        <v>0</v>
      </c>
    </row>
    <row r="87" spans="1:8" x14ac:dyDescent="0.25">
      <c r="A87" s="4" t="s">
        <v>11</v>
      </c>
      <c r="B87" s="6" t="s">
        <v>33</v>
      </c>
      <c r="C87" s="9">
        <v>20</v>
      </c>
      <c r="D87" s="19"/>
      <c r="E87" s="9">
        <f>ROUND(C87*D87,2)</f>
        <v>0</v>
      </c>
      <c r="F87" s="9">
        <v>23</v>
      </c>
      <c r="G87" s="9">
        <f t="shared" ref="G87:G89" si="20">ROUND(E87*1.23,2)</f>
        <v>0</v>
      </c>
    </row>
    <row r="88" spans="1:8" x14ac:dyDescent="0.25">
      <c r="A88" s="4" t="s">
        <v>13</v>
      </c>
      <c r="B88" s="6" t="s">
        <v>10</v>
      </c>
      <c r="C88" s="18">
        <f>C86</f>
        <v>200</v>
      </c>
      <c r="D88" s="20">
        <v>4.7809999999999998E-2</v>
      </c>
      <c r="E88" s="9">
        <f t="shared" ref="E88:E89" si="21">ROUND(C88*D88,2)</f>
        <v>9.56</v>
      </c>
      <c r="F88" s="9">
        <v>23</v>
      </c>
      <c r="G88" s="9">
        <f t="shared" si="20"/>
        <v>11.76</v>
      </c>
    </row>
    <row r="89" spans="1:8" x14ac:dyDescent="0.25">
      <c r="A89" s="4" t="s">
        <v>22</v>
      </c>
      <c r="B89" s="6" t="str">
        <f>B87</f>
        <v>m-c x licznik (1)</v>
      </c>
      <c r="C89" s="9">
        <f>C87</f>
        <v>20</v>
      </c>
      <c r="D89" s="20">
        <v>4.13</v>
      </c>
      <c r="E89" s="9">
        <f t="shared" si="21"/>
        <v>82.6</v>
      </c>
      <c r="F89" s="9">
        <v>23</v>
      </c>
      <c r="G89" s="9">
        <f t="shared" si="20"/>
        <v>101.6</v>
      </c>
    </row>
    <row r="90" spans="1:8" x14ac:dyDescent="0.25">
      <c r="A90" s="1"/>
      <c r="B90" s="1"/>
      <c r="C90" s="1"/>
      <c r="D90" s="1"/>
      <c r="E90" s="16"/>
      <c r="F90" s="37" t="s">
        <v>16</v>
      </c>
      <c r="G90" s="23">
        <f>SUM(G86:G89)</f>
        <v>113.36</v>
      </c>
    </row>
    <row r="92" spans="1:8" x14ac:dyDescent="0.25">
      <c r="A92" s="1">
        <v>8</v>
      </c>
      <c r="B92" s="1"/>
      <c r="C92" s="1"/>
      <c r="D92" s="1"/>
      <c r="E92" s="16"/>
      <c r="F92" s="25" t="s">
        <v>38</v>
      </c>
      <c r="G92" s="17"/>
    </row>
    <row r="93" spans="1:8" x14ac:dyDescent="0.25">
      <c r="A93" s="4" t="s">
        <v>21</v>
      </c>
      <c r="B93" s="4" t="s">
        <v>3</v>
      </c>
      <c r="C93" s="5" t="s">
        <v>4</v>
      </c>
      <c r="D93" s="4" t="s">
        <v>17</v>
      </c>
      <c r="E93" s="37" t="s">
        <v>18</v>
      </c>
      <c r="F93" s="37" t="s">
        <v>19</v>
      </c>
      <c r="G93" s="37" t="s">
        <v>20</v>
      </c>
    </row>
    <row r="94" spans="1:8" x14ac:dyDescent="0.25">
      <c r="A94" s="4" t="s">
        <v>9</v>
      </c>
      <c r="B94" s="6" t="s">
        <v>10</v>
      </c>
      <c r="C94" s="18">
        <v>3833</v>
      </c>
      <c r="D94" s="10"/>
      <c r="E94" s="9">
        <f>ROUND(C94*D94,2)</f>
        <v>0</v>
      </c>
      <c r="F94" s="9">
        <v>23</v>
      </c>
      <c r="G94" s="9">
        <f>ROUND(E94*1.23,2)</f>
        <v>0</v>
      </c>
    </row>
    <row r="95" spans="1:8" x14ac:dyDescent="0.25">
      <c r="A95" s="4" t="s">
        <v>11</v>
      </c>
      <c r="B95" s="6" t="s">
        <v>43</v>
      </c>
      <c r="C95" s="9">
        <v>80</v>
      </c>
      <c r="D95" s="19"/>
      <c r="E95" s="9">
        <f>ROUND(C95*D95,2)</f>
        <v>0</v>
      </c>
      <c r="F95" s="9">
        <v>23</v>
      </c>
      <c r="G95" s="9">
        <f t="shared" ref="G95:G97" si="22">ROUND(E95*1.23,2)</f>
        <v>0</v>
      </c>
    </row>
    <row r="96" spans="1:8" x14ac:dyDescent="0.25">
      <c r="A96" s="4" t="s">
        <v>13</v>
      </c>
      <c r="B96" s="6" t="s">
        <v>10</v>
      </c>
      <c r="C96" s="18">
        <f>C94</f>
        <v>3833</v>
      </c>
      <c r="D96" s="20">
        <v>4.7809999999999998E-2</v>
      </c>
      <c r="E96" s="9">
        <f t="shared" ref="E96:E97" si="23">ROUND(C96*D96,2)</f>
        <v>183.26</v>
      </c>
      <c r="F96" s="9">
        <v>23</v>
      </c>
      <c r="G96" s="9">
        <f t="shared" si="22"/>
        <v>225.41</v>
      </c>
    </row>
    <row r="97" spans="1:7" x14ac:dyDescent="0.25">
      <c r="A97" s="4" t="s">
        <v>22</v>
      </c>
      <c r="B97" s="6" t="str">
        <f>B95</f>
        <v>m-c x licznik (4)</v>
      </c>
      <c r="C97" s="9">
        <f>C95</f>
        <v>80</v>
      </c>
      <c r="D97" s="20">
        <v>4.13</v>
      </c>
      <c r="E97" s="9">
        <f t="shared" si="23"/>
        <v>330.4</v>
      </c>
      <c r="F97" s="9">
        <v>23</v>
      </c>
      <c r="G97" s="9">
        <f t="shared" si="22"/>
        <v>406.39</v>
      </c>
    </row>
    <row r="98" spans="1:7" x14ac:dyDescent="0.25">
      <c r="A98" s="1"/>
      <c r="B98" s="1"/>
      <c r="C98" s="1"/>
      <c r="D98" s="1"/>
      <c r="E98" s="16"/>
      <c r="F98" s="37" t="s">
        <v>16</v>
      </c>
      <c r="G98" s="23">
        <f>SUM(G94:G97)</f>
        <v>631.79999999999995</v>
      </c>
    </row>
    <row r="100" spans="1:7" x14ac:dyDescent="0.25">
      <c r="A100" s="26"/>
      <c r="B100" s="28"/>
      <c r="C100" s="28"/>
      <c r="D100" s="38"/>
      <c r="E100" s="44"/>
      <c r="F100" s="28"/>
      <c r="G100" s="39"/>
    </row>
    <row r="101" spans="1:7" x14ac:dyDescent="0.25">
      <c r="A101" s="26"/>
      <c r="B101" s="40"/>
      <c r="C101" s="28"/>
      <c r="D101" s="38"/>
      <c r="E101" s="38" t="s">
        <v>44</v>
      </c>
      <c r="F101" s="28"/>
      <c r="G101" s="41">
        <f>SUM(G98,G90,G82,G58,G50,G42,G34,G26)</f>
        <v>194529.24</v>
      </c>
    </row>
    <row r="102" spans="1:7" x14ac:dyDescent="0.25">
      <c r="A102" s="38"/>
      <c r="B102" s="38"/>
      <c r="C102" s="38"/>
      <c r="D102" s="38"/>
      <c r="E102" s="38"/>
      <c r="F102" s="28"/>
      <c r="G102" s="42"/>
    </row>
    <row r="103" spans="1:7" x14ac:dyDescent="0.25">
      <c r="A103" s="38"/>
      <c r="B103" s="38"/>
      <c r="C103" s="38"/>
      <c r="D103" s="38"/>
      <c r="E103" s="38"/>
      <c r="F103" s="38"/>
      <c r="G103" s="38"/>
    </row>
    <row r="104" spans="1:7" x14ac:dyDescent="0.25">
      <c r="A104" s="28"/>
      <c r="B104" s="41"/>
    </row>
    <row r="105" spans="1:7" x14ac:dyDescent="0.25">
      <c r="A105" s="28"/>
      <c r="B105" s="39"/>
    </row>
    <row r="106" spans="1:7" x14ac:dyDescent="0.25">
      <c r="A106" s="28"/>
      <c r="B106" s="39"/>
    </row>
  </sheetData>
  <mergeCells count="1">
    <mergeCell ref="A10:E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2017-06-01T17:05:34Z</dcterms:modified>
</cp:coreProperties>
</file>