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WPR-Zad.1" sheetId="1" r:id="rId1"/>
  </sheets>
  <definedNames>
    <definedName name="grosz" localSheetId="0">#REF!</definedName>
    <definedName name="grosz">#REF!</definedName>
    <definedName name="_xlnm.Print_Area" localSheetId="0">'WPR-Zad.1'!$A$1:$I$99</definedName>
    <definedName name="_xlnm.Print_Titles" localSheetId="0">'WPR-Zad.1'!$6:$7</definedName>
    <definedName name="WZÓR" localSheetId="0">#REF!</definedName>
    <definedName name="WZÓR">#REF!</definedName>
  </definedNames>
  <calcPr fullCalcOnLoad="1"/>
</workbook>
</file>

<file path=xl/sharedStrings.xml><?xml version="1.0" encoding="utf-8"?>
<sst xmlns="http://schemas.openxmlformats.org/spreadsheetml/2006/main" count="263" uniqueCount="167">
  <si>
    <t>ryczałt</t>
  </si>
  <si>
    <t>m</t>
  </si>
  <si>
    <t>szt</t>
  </si>
  <si>
    <t>m2</t>
  </si>
  <si>
    <t>Nr Specyfikacji Technicznej</t>
  </si>
  <si>
    <t>Opis pozycji Przedmiaru Robót</t>
  </si>
  <si>
    <t>Jednostka</t>
  </si>
  <si>
    <t>Ilość</t>
  </si>
  <si>
    <t>Cena jednostkowa
netto
[PLN]</t>
  </si>
  <si>
    <t>Wartość
netto
[PLN]</t>
  </si>
  <si>
    <t>szt.</t>
  </si>
  <si>
    <t>kpl</t>
  </si>
  <si>
    <t>TABELA PRZEDMIARU ROBÓT</t>
  </si>
  <si>
    <t>Nr pozycji Przedmiaru Robót</t>
  </si>
  <si>
    <t>Kod pozycji**)</t>
  </si>
  <si>
    <t>a</t>
  </si>
  <si>
    <t>b</t>
  </si>
  <si>
    <t>c</t>
  </si>
  <si>
    <t>d</t>
  </si>
  <si>
    <t>e</t>
  </si>
  <si>
    <t>f</t>
  </si>
  <si>
    <t>g</t>
  </si>
  <si>
    <t>h = f x g</t>
  </si>
  <si>
    <t>1</t>
  </si>
  <si>
    <r>
      <t>Rozruch i próby końcowe</t>
    </r>
  </si>
  <si>
    <t>Dokumentacja powykonawcza</t>
  </si>
  <si>
    <t>Roboty Budowlane - CPV - 45000000</t>
  </si>
  <si>
    <t>Kanały główne - Rury kanalizacyjne kamionkowe o średnicy nominalnej fi 200mm wykonywane metodą wykopową oraz montaż odcinków w rurze ochronnej</t>
  </si>
  <si>
    <t>Kanały główne - Rury kanalizacyjne kamionkowe o średnicy nominalnej fi 200mm wykonywane metodą bezwykopową wraz ze studniami startowymi i odbiorczymi</t>
  </si>
  <si>
    <t>Kanały boczne - Rury kanalizacyjne PVC-U o średnicy nominalnej fi 150 mm wykonywane metodą wykopową oraz montaż odcinków w rurze ochronnej</t>
  </si>
  <si>
    <t>Roboty rozbiórkowe nawierzchni drogowych</t>
  </si>
  <si>
    <t>Roboty odtworzeniowe nawierzchni drogowych</t>
  </si>
  <si>
    <r>
      <t>Zadanie 1 "Budowa kanalizacji sanitarnej - etap I"
realizowane w ramach Projektu „Uporządkowanie gospodarki
ściekowej na terenie Gminy Kornowac - etap I”</t>
    </r>
    <r>
      <rPr>
        <sz val="11"/>
        <rFont val="Czcionka tekstu podstawowego"/>
        <family val="0"/>
      </rPr>
      <t xml:space="preserve"> </t>
    </r>
  </si>
  <si>
    <t>WYCENIONY PRZEDMIAR ROBÓT</t>
  </si>
  <si>
    <t>Zadanie 1 "Budowa kanalizacji sanitarnej - etap I"</t>
  </si>
  <si>
    <t>Rury ochronne stalowe fi 406x10 mm na kanałach kamionkowych fi 200 mm</t>
  </si>
  <si>
    <t>Rury ochronne stalowe fi 298,5x10 mm na kanałach PVC-U fi 200 mm</t>
  </si>
  <si>
    <t xml:space="preserve">Studzienki kanalizacyjne z kręgów betonowych fi 1200 mm </t>
  </si>
  <si>
    <r>
      <t>Montaż przewodów kanalizacyjnych - wszystkie prace z tym związane, w tym między innymi - ze wszystkimi robotami rozbiórkowymi, przełożeniem i zabezpieczeniem sieci kolidującej,  z robotami</t>
    </r>
    <r>
      <rPr>
        <b/>
        <u val="single"/>
        <sz val="8"/>
        <rFont val="Arial CE"/>
        <family val="0"/>
      </rPr>
      <t xml:space="preserve"> </t>
    </r>
    <r>
      <rPr>
        <b/>
        <sz val="8"/>
        <rFont val="Arial CE"/>
        <family val="0"/>
      </rPr>
      <t>ziemnymi, wzmocnieniem podłoża,  robotami montażowymi (rury, kształtki)  z zabezpieczeniem wykopów, z odwodnieniem (jeżeli konieczne), z próbami pomontażowymi (w tym min. kamerowanie kanałów), zabezpieczeniem instalacji i obiektów istniejących, odtworzeniem istniejących ogrodzeń oraz przepompowywaniem ścieków</t>
    </r>
  </si>
  <si>
    <t>Montaż przewodów kanalizacyjnych - wszystkie prace z tym związane, w tym między innymi - ze wszystkimi robotami rozbiórkowymi, przełożeniem i zabezpieczeniem sieci kolidującej,  z robotami ziemnymi, wzmocnieniem podłoża, robotami montażowymi (rury, kształtki)  z zabezpieczeniem wykopów, z odwodnieniem (jeżeli konieczne), z próbami pomontażowymi, zabezpieczeniem instalacji i obiektów istniejących, odtworzeniem istniejących ogrodzeń oraz przepompowywaniem ścieków</t>
  </si>
  <si>
    <t>Kanały boczne - Rury kanalizacyjne kamionkowe o średnicy nominalnej fi 150 mm wykonywane metodą bezwykopową wraz ze studniami startowymi i odbiorczymi</t>
  </si>
  <si>
    <t>Kanały główne - Rury kanalizacyjne PVC-U o średnicy nominalnej fi 200 mm wykonywane metodą wykopową oraz montaż odcinków w rurze ochronnej</t>
  </si>
  <si>
    <t>Rury ochronne stalowe fi 273x10 mm na kanałach PVC-U fi 150 mm</t>
  </si>
  <si>
    <t>Rury ochronne stalowe fi 355,6x10 mm na kanałach kamionkowych fi 150 mm</t>
  </si>
  <si>
    <t>Wykonanie kompletnych studzienek kanalizacyjnych systemowych PVC - z kinetami i kształtkami przejściowymi, z rurami teleskopowymi i włazami oraz wszystkie prace z tym związane, między innymi roboty rozbiórkowe, roboty ziemne, wzmocnienie podłoża, zabezpieczeniem wykopów, odwodnienie (jeżeli konieczne), zagęszczenie gruntu</t>
  </si>
  <si>
    <t xml:space="preserve">Studzienki kanalizacyjne systemowe o średnicy 425mm - zamknięcie z rurą teleskopową </t>
  </si>
  <si>
    <t>Montaż rurociągów z rur polietylenowych - wszystkie prace z tym związane, w tym między innymi - z robotami rozbiórkowymi, z przełożeniem i zabezpieczeniem sieci kolidującej, z robotami ziemnymi, ze wzmocnieniem podłoża, z zabezpieczeniem wykopów, z odwodnieniem (jeżeli wymagane), z robotami montażowymi (w tym ze zgrzewaniem rur), z próbami pomontażowymi, z kształtkami, armaturą, z odcinkami rozprężnymi</t>
  </si>
  <si>
    <t>Rurociągi kanalizacji ciśnieniowej z rur polietylenowych o średnicy zewnętrznej 110 mm, PE100 - RC, SDR17, wykonywane metodą wykopową oraz montowane w rurze ochronnej</t>
  </si>
  <si>
    <t>Rurociągi kanalizacji ciśnieniowej z rur polietylenowych o średnicy zewnętrznej 180 mm, PE100 - RC, SDR17, wykonywane metodą wykopową oraz montowane w rurze ochronnej</t>
  </si>
  <si>
    <t>Rurociągi kanalizacji ciśnieniowej z rur polietylenowych o średnicy zewnętrznej 180 mm, PE100 - RC, SDR17, wykonywane metodą bezwykopową</t>
  </si>
  <si>
    <t>Wykonanie kompletnych studzienek kanalizacyjnych z kręgów betonowych łączonych na uszczelki, z prefabrykowanymi dnami, z włazami żeliwnymi, z kaskadami, z kinetami i szczelnymi przejściami dla rur oraz wszystkie prace z tym związane, w tym między innymi:  roboty rozbiórkowe, roboty ziemne, zabezpieczenie wykopów, zagęszczenie gruntu, odwodnienie (jeżeli konieczne), wmocnienie podłoża, izolacje, próby pomontażowe</t>
  </si>
  <si>
    <t>Rurociągi kanalizacji ciśnieniowej z rur polietylenowych o średnicy zewnętrznej 110 mm, PE100 - RC, SDR17, wykonywane metodą bezwykopową</t>
  </si>
  <si>
    <t>Rury ochronne stalowe fi 273x10 mm na rurociągu fi 180 mm</t>
  </si>
  <si>
    <t>Rury ochronne stalowe fi 244,5x10 mm na rurociągu fi 110 mm</t>
  </si>
  <si>
    <t>Rury ochronne stalowe fi 193,7x10 mm  na rurociągu fi 110 mm, układane bezwykopowo</t>
  </si>
  <si>
    <t>Wykonanie na rurociągach kompletnych studzienek z kręgów betonowych łączonych na uszczelki, z prefabrykowanymi dnami, z włazami żeliwnymi, ze szczelnymi przejściami rurociągów, z kształtkami i armaturą oraz wszystkie prace z tym związane, w tym między innymi : roboty rozbiórkowe, roboty ziemne,  zabezpieczenie wykopów, zagęszczenie gruntu, odwodnienie (jeżeli konieczne), wzmocnienie podłoża, izolacje, próby pomontażowe</t>
  </si>
  <si>
    <t>Studzienka rewizyjna Sr5</t>
  </si>
  <si>
    <t>Studzienka rewizyjna Sr6</t>
  </si>
  <si>
    <t>Studzienka połączeniowa Sp1</t>
  </si>
  <si>
    <t>Montaż rurociągów z rur polietylenowych - wszystkie prace z tym związane, w tym między innymi - z robotami rozbiórkowymi, z przełożeniem i zabezpieczeniem sieci kolidującej, z robotami ziemnymi, ze wzmocnieniem podłoża, z zabezpieczeniem wykopów, z odwodnieniem (jeżeli konieczne), z robotami montażowymi (w tym ze zgrzewaniem rur), z próbami pomontażowymi, z  kształtkami, armaturą</t>
  </si>
  <si>
    <t>Rurociągi kanalizacji ciśnieniowej z rur polietylenowych o średnicy zewnętrznej 63 mm, PE100 - RC, SDR17, wykonywane metodą wykopową oraz montowane w rurze ochronnej</t>
  </si>
  <si>
    <t>Rurociągi kanalizacji ciśnieniowej z rur polietylenowych o średnicy zewnętrznej 50 mm, PE100 - RC, SDR17, wykonywane metodą wykopową oraz montowane w rurze ochronnej</t>
  </si>
  <si>
    <t>Rury ochronne stalowe fi 193,7x10 mm na rurociągu fi 110 mm</t>
  </si>
  <si>
    <t>Rury ochronne stalowe fi 133x10 mm na rurociągu fi 63 mm</t>
  </si>
  <si>
    <t>Rury ochronne stalowe fi 114,3x10 mm  na rurociągu fi 50 mm, układane bezwykopowo</t>
  </si>
  <si>
    <t>Dostawa i montaż  kompletnie wyposażonej przydomowej pompowni - wszystkie prace z tym związane, w tym między innymi - z robotami rozbiórkowymi, z robotami ziemnymi,  próbami pomontażowymi, zabezpieczeniem wykopu,  odwodnieniem (jeżeli konieczne), z izolacjami i zagęszczeniem, z zasilaniem elektrycznym, z instalacjami elektrycznymi, z uporządkowaniem terenu</t>
  </si>
  <si>
    <t>Pompownie przydomowe fi 800 mm z kompletnym wyposażeniem</t>
  </si>
  <si>
    <t>Pompownia ścieków P2 z kompletnym wyposażeniem</t>
  </si>
  <si>
    <t>Frezowanie nawierzchni bitumicznej o gr. do 4 cm z wywozem materiału z rozbiórki (drogi powiatowe)</t>
  </si>
  <si>
    <t>Rozbiórka nawierzchni bitumicznej o gr. 22 cm z wywozem matariału z rozbiórki (drogi powiatowe)</t>
  </si>
  <si>
    <t>Cięcie piłą nawierzchni bitumicznych na gł. 22 cm (drogi powiatowe)</t>
  </si>
  <si>
    <t>Cięcie piłą nawierzchni bitumicznych na gł. 12 cm (drogi gminne)</t>
  </si>
  <si>
    <t>Rozbiórka nawierzchni bitumicznej o gr. 12 cm z wywozem matariału z rozbiórki (drogi gminne)</t>
  </si>
  <si>
    <t>Rozbiórka nawierzchni z kostki betonowej</t>
  </si>
  <si>
    <t>Rozbiórka nawierzchni z tłucznia gr. 15 cm</t>
  </si>
  <si>
    <t>Rozbiórka krawężników betonowych na podsypce cementowo - piaskowej</t>
  </si>
  <si>
    <t>Warstwa dolna podbudowy z kruszyw łamanych gr. 20 cm (drogi powiatowe)</t>
  </si>
  <si>
    <t>Podbudowa z mieszanek mineralno - bitumicznych gr. 10 cm (drogi powiatowe)</t>
  </si>
  <si>
    <t>Nawierzchnie z  mieszanek mineralno - asfaltowych o gr. 8 cm - warstwa wiążąca (drogi powiatowe)</t>
  </si>
  <si>
    <t>Nawierzchnie drogowe - Rozbiórka i odtworzenie nawierzchni drogowych - wszystkie prace w tym między innymi - wykonanie : koryta wraz z profilowaniem i zagęszczeniem, warstwy odsączające, podsypki piaskowe, podbudowy z kruszywa łamanego stabilizowanego mechanicznie, skropienie podbudowy lub nawierzchni emulsją asfaltową, warstwy asfaltobetonu, ułożenie krawężników, obrzeży, rozbiórka i odwóz wraz z utylizacją materiałów z rozbiórki</t>
  </si>
  <si>
    <t>Nawierzchnie gruntowe z mieszanek piaszczysto - gliniastych - grunt rodzimy piaszczysty, gr. warstwy 10 cm</t>
  </si>
  <si>
    <t xml:space="preserve">Warstwa dolna podbudowy z kruszyw łamanych gr. 20 cm (drogi gminne) </t>
  </si>
  <si>
    <t>Nawierzchnie z  mieszanek mineralno - asfaltowych o gr. 7 cm - warstwa wiążąca (drogi gminne)</t>
  </si>
  <si>
    <t xml:space="preserve">Nawierzchnie z mieszanek mineralno - asfaltowych gr. 4 cm - warstwa ścieralna (drogi powiatowe) </t>
  </si>
  <si>
    <t xml:space="preserve">Nawierzchnie z mieszanek mineralno - asfaltowych gr. 5 cm - warstwa ścieralna (drogi gminne) </t>
  </si>
  <si>
    <t>Nawierzchnie z tłucznia kamiennego - warstwa dolna gr. 20 cm</t>
  </si>
  <si>
    <t>Nawierzchnie z tłucznia kamiennego - warstwa górna gr. 10 cm</t>
  </si>
  <si>
    <t>Chodniki z kostki brukowejbetonowej gr. 8 cm na podsypce cementowo - piaskowej z wypełnieniem spoin piaskiem (kostka z rozbiórki)</t>
  </si>
  <si>
    <t>Krawężniki betonowe wystające o wymiarach 20x30 cm z wykonaniem ław betonowych na podsypce cementowo - piaskowej</t>
  </si>
  <si>
    <t>Z1.E1.KSG-1</t>
  </si>
  <si>
    <t>Z1.E1.KSG-2</t>
  </si>
  <si>
    <t>Z1.E1.KSG-3</t>
  </si>
  <si>
    <t>Z1.E1.KSG-4</t>
  </si>
  <si>
    <t>Z1.E1.KSG-5</t>
  </si>
  <si>
    <t>Z1.E1.KSG-6</t>
  </si>
  <si>
    <t>Z1.E1.KSG-7</t>
  </si>
  <si>
    <t>Z1.E1.KSG-8</t>
  </si>
  <si>
    <t>Z1.E1.KSG-9</t>
  </si>
  <si>
    <t>Z1.E1.KSG-10</t>
  </si>
  <si>
    <t>Z1.E1.KSG-11</t>
  </si>
  <si>
    <t>Z1.E1.KST-12</t>
  </si>
  <si>
    <t>Z1.E1.KST-13</t>
  </si>
  <si>
    <t>Z1.E1.KST-14</t>
  </si>
  <si>
    <t>Z1.E1.KST-15</t>
  </si>
  <si>
    <t>Z1.E1.KST-16</t>
  </si>
  <si>
    <t>Z1.E1.KST-17</t>
  </si>
  <si>
    <t>Z1.E1.KST-18</t>
  </si>
  <si>
    <t>Z1.E1.KST-19</t>
  </si>
  <si>
    <t>Z1.E1.KST-20</t>
  </si>
  <si>
    <t>Z1.E1.KST-21</t>
  </si>
  <si>
    <t>Z1.E1.KST-22</t>
  </si>
  <si>
    <t>Z1.E1.KST-23</t>
  </si>
  <si>
    <t>Z1.E1.KST-24</t>
  </si>
  <si>
    <t>Z1.E1.KST-25</t>
  </si>
  <si>
    <t>Z1.E1.KST-26</t>
  </si>
  <si>
    <t>Z1.E1.KSP-27</t>
  </si>
  <si>
    <t>Z1.E1.KSP-28</t>
  </si>
  <si>
    <t>Z1.E1.KSRD-32</t>
  </si>
  <si>
    <t>Z1.E1.KSRD-33</t>
  </si>
  <si>
    <t>Z1.E1.KSRD-34</t>
  </si>
  <si>
    <t>Z1.E1.KSRD-35</t>
  </si>
  <si>
    <t>Z1.E1.KSRD-36</t>
  </si>
  <si>
    <t>Z1.E1.KSRD-37</t>
  </si>
  <si>
    <t>Z1.E1.KSRD-38</t>
  </si>
  <si>
    <t>Z1.E1.KSRD-39</t>
  </si>
  <si>
    <t>Z1.E1.KSOD-40</t>
  </si>
  <si>
    <t>Z1.E1.KSOD-41</t>
  </si>
  <si>
    <t>Z1.E1.KSOD-42</t>
  </si>
  <si>
    <t>Z1.E1.KSOD-43</t>
  </si>
  <si>
    <t>Z1.E1.KSOD-44</t>
  </si>
  <si>
    <t>Z1.E1.KSOD-45</t>
  </si>
  <si>
    <t>Z1.E1.KSOD-46</t>
  </si>
  <si>
    <t>Z1.E1.KSOD-47</t>
  </si>
  <si>
    <t>Z1.E1.KSOD-48</t>
  </si>
  <si>
    <t>Z1.E1.KSOD-49</t>
  </si>
  <si>
    <t>Z1.E1.KSOD-50</t>
  </si>
  <si>
    <t>Z1.E1.KSOD-51</t>
  </si>
  <si>
    <t>ST-00.00</t>
  </si>
  <si>
    <t>(I) Wymagania ogólne</t>
  </si>
  <si>
    <r>
      <t xml:space="preserve">(II) BUDOWA KANALIZACJI SANITARNEJ  </t>
    </r>
    <r>
      <rPr>
        <sz val="11"/>
        <rFont val="Arial CE"/>
        <family val="0"/>
      </rPr>
      <t>- CPV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45200000-9</t>
    </r>
  </si>
  <si>
    <t>RAZEM (I) WYMAGANIA OGÓLNE:</t>
  </si>
  <si>
    <t>razem (II.1):</t>
  </si>
  <si>
    <t>(II.2) Kanalizacja sanitarna grawitacyjna - podejścia kanałów do posesji</t>
  </si>
  <si>
    <t>razem (II.2):</t>
  </si>
  <si>
    <t>(II.3) Kanalizacja tłoczna uliczna</t>
  </si>
  <si>
    <t>razem (II.3):</t>
  </si>
  <si>
    <t>(II.4) Kanały boczne kanalizacji sanitarnej tłocznej zgodnie z Dokumentacja Projektową</t>
  </si>
  <si>
    <t>razem (II.4):</t>
  </si>
  <si>
    <t xml:space="preserve"> (Il.5) Budowa przepompowni P3</t>
  </si>
  <si>
    <t>razem (II.5):</t>
  </si>
  <si>
    <t>(II.6) Kanalizacja sanitarna - roboty drogowe odtworzeniowe</t>
  </si>
  <si>
    <t>razem (II.6):</t>
  </si>
  <si>
    <t>Razem: (II) Budowa kanalizacji sanitarnej:</t>
  </si>
  <si>
    <t>OGÓŁEM (I+II) Zadanie 1 "Budowa kanalizacji sanitarnej - etap I"</t>
  </si>
  <si>
    <t>Zaplecze Wykonawcy - organizacja, utrzymanie i likwidacja</t>
  </si>
  <si>
    <t>Opłaty za zajęcie pasa drogowego i wszystkie koszty
 z tym związane</t>
  </si>
  <si>
    <t>Opłaty za umieszczenie urządzeń w pasie drogowym i wszystkie koszty z tym związane</t>
  </si>
  <si>
    <t>Usunięcie kolidujących drzew i krzewów i wszystkie koszty z tym związane</t>
  </si>
  <si>
    <t>ST-00.01
ST-00.02
ST-00.03</t>
  </si>
  <si>
    <t>ST-00.01
ST-00.02
ST-00.04
ST-00.05</t>
  </si>
  <si>
    <t>Dostawa i montaż  kompletnej pompowni - wszystkie prace z tym związane, w tym między innymi - z robotami rozbiórkowymi, z robotami ziemnymi,  próbami pomontażowymi, zabezpieczeniem wykopów,  odwodnieniem (jeżeli konieczne), z izolacjami i zagęszczeniem, z zasilaniem elektrycznym, z pomiarem energii elektrycznej, z instalacjami elektrycznymi, monitoringiem i AKPiA, z robotami drogowymi, z zagospodarowaniem terenu pompowni</t>
  </si>
  <si>
    <t>ST-00.01
ST-00.02
ST-00.04
ST-00.05
ST-00.06</t>
  </si>
  <si>
    <t>ST-00.06</t>
  </si>
  <si>
    <t>(II.1) Kanalizacja sanitarna grawitacyjna - kanały uliczne</t>
  </si>
  <si>
    <t xml:space="preserve">ryczałt </t>
  </si>
  <si>
    <t>Miejscowość, data i podpis Wykonawcy:</t>
  </si>
  <si>
    <t>…………………………………………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</si>
</sst>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l&quot;_-;\-* #,##0\ &quot;zl&quot;_-;_-* &quot;-&quot;\ &quot;zl&quot;_-;_-@_-"/>
    <numFmt numFmtId="165" formatCode="_-* #,##0.00\ &quot;zl&quot;_-;\-* #,##0.00\ &quot;zl&quot;_-;_-* &quot;-&quot;??\ &quot;zl&quot;_-;_-@_-"/>
    <numFmt numFmtId="166" formatCode="#,##0.00\ &quot;zł&quot;"/>
    <numFmt numFmtId="167" formatCode="#,##0.0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#,##0.0000"/>
    <numFmt numFmtId="174" formatCode="#,##0.00000"/>
    <numFmt numFmtId="175" formatCode="#,##0.000000"/>
    <numFmt numFmtId="176" formatCode="#,##0.0\ &quot;zł&quot;"/>
    <numFmt numFmtId="177" formatCode="#,##0.0000\ &quot;zł&quot;"/>
    <numFmt numFmtId="178" formatCode="#,##0.0"/>
    <numFmt numFmtId="179" formatCode="#,##0.00\ _z_ł"/>
    <numFmt numFmtId="180" formatCode="#,##0.00\ [$zł-415];[Red]\-#,##0.00\ [$zł-415]"/>
    <numFmt numFmtId="181" formatCode="_-* #,##0.00\ _z_ł_-;\-* #,##0.00\ _z_ł_-;_-* \-??\ _z_ł_-;_-@_-"/>
    <numFmt numFmtId="182" formatCode="0.0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1"/>
      <family val="0"/>
    </font>
    <font>
      <sz val="9"/>
      <name val="Arial"/>
      <family val="2"/>
    </font>
    <font>
      <sz val="9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8"/>
      <name val="Czcionka tekstu podstawowego"/>
      <family val="2"/>
    </font>
    <font>
      <sz val="8"/>
      <name val="Arial"/>
      <family val="2"/>
    </font>
    <font>
      <b/>
      <u val="single"/>
      <sz val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u val="single"/>
      <sz val="12"/>
      <name val="Arial CE"/>
      <family val="0"/>
    </font>
    <font>
      <b/>
      <sz val="14"/>
      <color indexed="10"/>
      <name val="Arial CE"/>
      <family val="0"/>
    </font>
    <font>
      <b/>
      <strike/>
      <sz val="11"/>
      <name val="Arial CE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2"/>
      <name val="Arial CE"/>
      <family val="0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 style="thin"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/>
      <top style="thin"/>
      <bottom style="thin"/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/>
      <right style="double"/>
      <top style="thin"/>
      <bottom style="thin"/>
    </border>
    <border>
      <left/>
      <right/>
      <top/>
      <bottom style="double"/>
    </border>
    <border>
      <left style="double"/>
      <right style="thin"/>
      <top style="double"/>
      <bottom>
        <color indexed="63"/>
      </bottom>
    </border>
    <border>
      <left style="double"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double"/>
      <top style="double"/>
      <bottom style="thin"/>
    </border>
  </borders>
  <cellStyleXfs count="7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3" fillId="0" borderId="0" xfId="56" applyFill="1">
      <alignment/>
      <protection/>
    </xf>
    <xf numFmtId="0" fontId="3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5" fillId="0" borderId="0" xfId="56" applyFont="1" applyFill="1">
      <alignment/>
      <protection/>
    </xf>
    <xf numFmtId="0" fontId="5" fillId="0" borderId="0" xfId="56" applyFont="1">
      <alignment/>
      <protection/>
    </xf>
    <xf numFmtId="0" fontId="5" fillId="0" borderId="0" xfId="56" applyFont="1" applyFill="1" applyAlignment="1">
      <alignment horizontal="left" vertical="center"/>
      <protection/>
    </xf>
    <xf numFmtId="0" fontId="4" fillId="0" borderId="0" xfId="56" applyFont="1" applyFill="1" applyAlignment="1">
      <alignment horizontal="left" vertical="center"/>
      <protection/>
    </xf>
    <xf numFmtId="0" fontId="5" fillId="33" borderId="0" xfId="56" applyFont="1" applyFill="1">
      <alignment/>
      <protection/>
    </xf>
    <xf numFmtId="0" fontId="5" fillId="34" borderId="0" xfId="56" applyFont="1" applyFill="1">
      <alignment/>
      <protection/>
    </xf>
    <xf numFmtId="0" fontId="0" fillId="34" borderId="0" xfId="0" applyFont="1" applyFill="1" applyAlignment="1">
      <alignment/>
    </xf>
    <xf numFmtId="0" fontId="3" fillId="0" borderId="0" xfId="56" applyFont="1" applyFill="1" applyAlignment="1">
      <alignment horizontal="left"/>
      <protection/>
    </xf>
    <xf numFmtId="0" fontId="5" fillId="35" borderId="0" xfId="56" applyFont="1" applyFill="1">
      <alignment/>
      <protection/>
    </xf>
    <xf numFmtId="0" fontId="0" fillId="35" borderId="0" xfId="0" applyFont="1" applyFill="1" applyAlignment="1">
      <alignment/>
    </xf>
    <xf numFmtId="0" fontId="68" fillId="0" borderId="0" xfId="0" applyFont="1" applyAlignment="1">
      <alignment horizontal="center"/>
    </xf>
    <xf numFmtId="0" fontId="3" fillId="0" borderId="0" xfId="56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Alignment="1">
      <alignment/>
    </xf>
    <xf numFmtId="1" fontId="10" fillId="0" borderId="10" xfId="56" applyNumberFormat="1" applyFont="1" applyBorder="1" applyAlignment="1" applyProtection="1">
      <alignment horizontal="center" vertical="center" wrapText="1"/>
      <protection locked="0"/>
    </xf>
    <xf numFmtId="0" fontId="10" fillId="0" borderId="11" xfId="56" applyNumberFormat="1" applyFont="1" applyBorder="1" applyAlignment="1" applyProtection="1">
      <alignment horizontal="center" vertical="center" wrapText="1"/>
      <protection locked="0"/>
    </xf>
    <xf numFmtId="0" fontId="10" fillId="0" borderId="12" xfId="56" applyNumberFormat="1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 wrapText="1"/>
      <protection locked="0"/>
    </xf>
    <xf numFmtId="4" fontId="10" fillId="0" borderId="12" xfId="56" applyNumberFormat="1" applyFont="1" applyFill="1" applyBorder="1" applyAlignment="1" applyProtection="1">
      <alignment horizontal="center" vertical="center" wrapText="1"/>
      <protection/>
    </xf>
    <xf numFmtId="4" fontId="10" fillId="0" borderId="14" xfId="56" applyNumberFormat="1" applyFont="1" applyFill="1" applyBorder="1" applyAlignment="1" applyProtection="1">
      <alignment horizontal="center" vertical="center" wrapText="1"/>
      <protection/>
    </xf>
    <xf numFmtId="1" fontId="10" fillId="0" borderId="15" xfId="56" applyNumberFormat="1" applyFont="1" applyBorder="1" applyAlignment="1" applyProtection="1">
      <alignment horizontal="center" vertical="center" wrapText="1"/>
      <protection locked="0"/>
    </xf>
    <xf numFmtId="0" fontId="10" fillId="0" borderId="13" xfId="56" applyNumberFormat="1" applyFont="1" applyBorder="1" applyAlignment="1" applyProtection="1">
      <alignment horizontal="center" vertical="center" wrapText="1"/>
      <protection locked="0"/>
    </xf>
    <xf numFmtId="0" fontId="10" fillId="0" borderId="13" xfId="56" applyNumberFormat="1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/>
      <protection/>
    </xf>
    <xf numFmtId="4" fontId="10" fillId="0" borderId="13" xfId="56" applyNumberFormat="1" applyFont="1" applyFill="1" applyBorder="1" applyAlignment="1" applyProtection="1">
      <alignment horizontal="center" vertical="center" wrapText="1"/>
      <protection/>
    </xf>
    <xf numFmtId="4" fontId="10" fillId="36" borderId="16" xfId="56" applyNumberFormat="1" applyFont="1" applyFill="1" applyBorder="1" applyAlignment="1">
      <alignment vertical="center"/>
      <protection/>
    </xf>
    <xf numFmtId="1" fontId="10" fillId="0" borderId="17" xfId="56" applyNumberFormat="1" applyFont="1" applyFill="1" applyBorder="1" applyAlignment="1">
      <alignment horizontal="center" vertical="center"/>
      <protection/>
    </xf>
    <xf numFmtId="49" fontId="10" fillId="0" borderId="18" xfId="56" applyNumberFormat="1" applyFont="1" applyFill="1" applyBorder="1" applyAlignment="1">
      <alignment horizontal="center" vertical="center"/>
      <protection/>
    </xf>
    <xf numFmtId="0" fontId="11" fillId="0" borderId="18" xfId="56" applyNumberFormat="1" applyFont="1" applyFill="1" applyBorder="1" applyAlignment="1">
      <alignment horizontal="center" vertical="center"/>
      <protection/>
    </xf>
    <xf numFmtId="0" fontId="11" fillId="0" borderId="18" xfId="56" applyFont="1" applyFill="1" applyBorder="1" applyAlignment="1">
      <alignment horizontal="right" vertical="center"/>
      <protection/>
    </xf>
    <xf numFmtId="4" fontId="11" fillId="0" borderId="10" xfId="56" applyNumberFormat="1" applyFont="1" applyFill="1" applyBorder="1" applyAlignment="1">
      <alignment horizontal="right" vertical="center"/>
      <protection/>
    </xf>
    <xf numFmtId="1" fontId="17" fillId="36" borderId="15" xfId="56" applyNumberFormat="1" applyFont="1" applyFill="1" applyBorder="1" applyAlignment="1">
      <alignment vertical="center"/>
      <protection/>
    </xf>
    <xf numFmtId="49" fontId="17" fillId="36" borderId="19" xfId="56" applyNumberFormat="1" applyFont="1" applyFill="1" applyBorder="1" applyAlignment="1">
      <alignment vertical="center"/>
      <protection/>
    </xf>
    <xf numFmtId="4" fontId="17" fillId="36" borderId="19" xfId="56" applyNumberFormat="1" applyFont="1" applyFill="1" applyBorder="1" applyAlignment="1">
      <alignment horizontal="right" vertical="center"/>
      <protection/>
    </xf>
    <xf numFmtId="1" fontId="17" fillId="36" borderId="15" xfId="54" applyNumberFormat="1" applyFont="1" applyFill="1" applyBorder="1" applyAlignment="1">
      <alignment vertical="center"/>
      <protection/>
    </xf>
    <xf numFmtId="49" fontId="17" fillId="36" borderId="19" xfId="54" applyNumberFormat="1" applyFont="1" applyFill="1" applyBorder="1" applyAlignment="1">
      <alignment vertical="center"/>
      <protection/>
    </xf>
    <xf numFmtId="4" fontId="17" fillId="36" borderId="19" xfId="54" applyNumberFormat="1" applyFont="1" applyFill="1" applyBorder="1" applyAlignment="1">
      <alignment horizontal="right" vertical="center"/>
      <protection/>
    </xf>
    <xf numFmtId="0" fontId="17" fillId="36" borderId="19" xfId="54" applyFont="1" applyFill="1" applyBorder="1" applyAlignment="1">
      <alignment vertical="center"/>
      <protection/>
    </xf>
    <xf numFmtId="0" fontId="2" fillId="36" borderId="19" xfId="54" applyFont="1" applyFill="1" applyBorder="1" applyAlignment="1">
      <alignment horizontal="center" vertical="center"/>
      <protection/>
    </xf>
    <xf numFmtId="4" fontId="2" fillId="36" borderId="19" xfId="54" applyNumberFormat="1" applyFont="1" applyFill="1" applyBorder="1" applyAlignment="1">
      <alignment horizontal="right" vertical="center"/>
      <protection/>
    </xf>
    <xf numFmtId="4" fontId="2" fillId="36" borderId="19" xfId="54" applyNumberFormat="1" applyFont="1" applyFill="1" applyBorder="1" applyAlignment="1" applyProtection="1">
      <alignment vertical="center"/>
      <protection locked="0"/>
    </xf>
    <xf numFmtId="49" fontId="20" fillId="37" borderId="20" xfId="56" applyNumberFormat="1" applyFont="1" applyFill="1" applyBorder="1" applyAlignment="1">
      <alignment vertical="center"/>
      <protection/>
    </xf>
    <xf numFmtId="4" fontId="20" fillId="37" borderId="20" xfId="56" applyNumberFormat="1" applyFont="1" applyFill="1" applyBorder="1" applyAlignment="1">
      <alignment vertical="center"/>
      <protection/>
    </xf>
    <xf numFmtId="4" fontId="20" fillId="37" borderId="21" xfId="56" applyNumberFormat="1" applyFont="1" applyFill="1" applyBorder="1" applyAlignment="1">
      <alignment vertical="center"/>
      <protection/>
    </xf>
    <xf numFmtId="0" fontId="13" fillId="0" borderId="22" xfId="56" applyFont="1" applyFill="1" applyBorder="1" applyAlignment="1">
      <alignment vertical="center"/>
      <protection/>
    </xf>
    <xf numFmtId="0" fontId="10" fillId="0" borderId="18" xfId="56" applyNumberFormat="1" applyFont="1" applyFill="1" applyBorder="1" applyAlignment="1" applyProtection="1">
      <alignment horizontal="left" vertical="center"/>
      <protection locked="0"/>
    </xf>
    <xf numFmtId="4" fontId="10" fillId="0" borderId="18" xfId="56" applyNumberFormat="1" applyFont="1" applyFill="1" applyBorder="1" applyAlignment="1" applyProtection="1">
      <alignment horizontal="left" vertical="center"/>
      <protection locked="0"/>
    </xf>
    <xf numFmtId="4" fontId="10" fillId="0" borderId="22" xfId="56" applyNumberFormat="1" applyFont="1" applyFill="1" applyBorder="1" applyAlignment="1" applyProtection="1">
      <alignment horizontal="left" vertical="center"/>
      <protection locked="0"/>
    </xf>
    <xf numFmtId="4" fontId="17" fillId="38" borderId="19" xfId="56" applyNumberFormat="1" applyFont="1" applyFill="1" applyBorder="1" applyAlignment="1">
      <alignment vertical="center"/>
      <protection/>
    </xf>
    <xf numFmtId="4" fontId="17" fillId="38" borderId="23" xfId="56" applyNumberFormat="1" applyFont="1" applyFill="1" applyBorder="1" applyAlignment="1">
      <alignment vertical="center"/>
      <protection/>
    </xf>
    <xf numFmtId="4" fontId="17" fillId="38" borderId="19" xfId="54" applyNumberFormat="1" applyFont="1" applyFill="1" applyBorder="1" applyAlignment="1">
      <alignment vertical="center"/>
      <protection/>
    </xf>
    <xf numFmtId="4" fontId="2" fillId="38" borderId="23" xfId="54" applyNumberFormat="1" applyFont="1" applyFill="1" applyBorder="1" applyAlignment="1">
      <alignment vertical="center"/>
      <protection/>
    </xf>
    <xf numFmtId="49" fontId="17" fillId="38" borderId="17" xfId="0" applyNumberFormat="1" applyFont="1" applyFill="1" applyBorder="1" applyAlignment="1">
      <alignment vertical="center"/>
    </xf>
    <xf numFmtId="49" fontId="17" fillId="38" borderId="18" xfId="0" applyNumberFormat="1" applyFont="1" applyFill="1" applyBorder="1" applyAlignment="1">
      <alignment vertical="center"/>
    </xf>
    <xf numFmtId="4" fontId="17" fillId="38" borderId="18" xfId="0" applyNumberFormat="1" applyFont="1" applyFill="1" applyBorder="1" applyAlignment="1">
      <alignment vertical="center"/>
    </xf>
    <xf numFmtId="4" fontId="17" fillId="38" borderId="22" xfId="0" applyNumberFormat="1" applyFont="1" applyFill="1" applyBorder="1" applyAlignment="1">
      <alignment vertical="center"/>
    </xf>
    <xf numFmtId="49" fontId="22" fillId="38" borderId="18" xfId="0" applyNumberFormat="1" applyFont="1" applyFill="1" applyBorder="1" applyAlignment="1">
      <alignment vertical="center"/>
    </xf>
    <xf numFmtId="4" fontId="22" fillId="38" borderId="18" xfId="0" applyNumberFormat="1" applyFont="1" applyFill="1" applyBorder="1" applyAlignment="1">
      <alignment vertical="center"/>
    </xf>
    <xf numFmtId="4" fontId="22" fillId="38" borderId="22" xfId="0" applyNumberFormat="1" applyFont="1" applyFill="1" applyBorder="1" applyAlignment="1">
      <alignment vertical="center"/>
    </xf>
    <xf numFmtId="0" fontId="9" fillId="36" borderId="24" xfId="56" applyFont="1" applyFill="1" applyBorder="1" applyAlignment="1" applyProtection="1">
      <alignment vertical="center"/>
      <protection/>
    </xf>
    <xf numFmtId="49" fontId="25" fillId="37" borderId="25" xfId="56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26" xfId="0" applyFont="1" applyFill="1" applyBorder="1" applyAlignment="1">
      <alignment horizontal="left" vertical="center" wrapText="1"/>
    </xf>
    <xf numFmtId="0" fontId="10" fillId="0" borderId="17" xfId="56" applyNumberFormat="1" applyFont="1" applyFill="1" applyBorder="1" applyAlignment="1" applyProtection="1">
      <alignment horizontal="left" vertical="center"/>
      <protection locked="0"/>
    </xf>
    <xf numFmtId="4" fontId="19" fillId="0" borderId="22" xfId="56" applyNumberFormat="1" applyFont="1" applyFill="1" applyBorder="1" applyAlignment="1">
      <alignment horizontal="right" vertical="center"/>
      <protection/>
    </xf>
    <xf numFmtId="1" fontId="10" fillId="0" borderId="27" xfId="56" applyNumberFormat="1" applyFont="1" applyFill="1" applyBorder="1" applyAlignment="1">
      <alignment horizontal="center" vertical="center"/>
      <protection/>
    </xf>
    <xf numFmtId="49" fontId="10" fillId="0" borderId="28" xfId="56" applyNumberFormat="1" applyFont="1" applyFill="1" applyBorder="1" applyAlignment="1">
      <alignment horizontal="center" vertical="center"/>
      <protection/>
    </xf>
    <xf numFmtId="0" fontId="10" fillId="0" borderId="29" xfId="56" applyNumberFormat="1" applyFont="1" applyFill="1" applyBorder="1" applyAlignment="1">
      <alignment horizontal="center" vertical="center"/>
      <protection/>
    </xf>
    <xf numFmtId="0" fontId="10" fillId="0" borderId="30" xfId="56" applyFont="1" applyFill="1" applyBorder="1" applyAlignment="1">
      <alignment vertical="center"/>
      <protection/>
    </xf>
    <xf numFmtId="0" fontId="10" fillId="0" borderId="26" xfId="56" applyNumberFormat="1" applyFont="1" applyFill="1" applyBorder="1" applyAlignment="1">
      <alignment horizontal="left" vertical="center" wrapText="1"/>
      <protection/>
    </xf>
    <xf numFmtId="0" fontId="10" fillId="0" borderId="26" xfId="56" applyNumberFormat="1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vertical="center" wrapText="1"/>
      <protection/>
    </xf>
    <xf numFmtId="0" fontId="10" fillId="0" borderId="26" xfId="56" applyFont="1" applyFill="1" applyBorder="1" applyAlignment="1">
      <alignment horizontal="center" vertical="center"/>
      <protection/>
    </xf>
    <xf numFmtId="4" fontId="10" fillId="0" borderId="26" xfId="42" applyNumberFormat="1" applyFont="1" applyFill="1" applyBorder="1" applyAlignment="1" quotePrefix="1">
      <alignment horizontal="right" vertical="center"/>
    </xf>
    <xf numFmtId="0" fontId="10" fillId="0" borderId="31" xfId="56" applyFont="1" applyFill="1" applyBorder="1" applyAlignment="1">
      <alignment vertical="center" wrapText="1"/>
      <protection/>
    </xf>
    <xf numFmtId="0" fontId="10" fillId="0" borderId="32" xfId="56" applyFont="1" applyFill="1" applyBorder="1" applyAlignment="1">
      <alignment horizontal="center" vertical="center"/>
      <protection/>
    </xf>
    <xf numFmtId="4" fontId="10" fillId="0" borderId="33" xfId="56" applyNumberFormat="1" applyFont="1" applyFill="1" applyBorder="1" applyAlignment="1" quotePrefix="1">
      <alignment horizontal="right" vertical="center"/>
      <protection/>
    </xf>
    <xf numFmtId="0" fontId="10" fillId="0" borderId="26" xfId="0" applyFont="1" applyFill="1" applyBorder="1" applyAlignment="1">
      <alignment vertical="center" wrapText="1"/>
    </xf>
    <xf numFmtId="4" fontId="10" fillId="0" borderId="26" xfId="56" applyNumberFormat="1" applyFont="1" applyFill="1" applyBorder="1" applyAlignment="1" quotePrefix="1">
      <alignment horizontal="right" vertical="center"/>
      <protection/>
    </xf>
    <xf numFmtId="1" fontId="10" fillId="0" borderId="34" xfId="56" applyNumberFormat="1" applyFont="1" applyFill="1" applyBorder="1" applyAlignment="1">
      <alignment horizontal="center" vertical="center"/>
      <protection/>
    </xf>
    <xf numFmtId="0" fontId="10" fillId="0" borderId="35" xfId="56" applyNumberFormat="1" applyFont="1" applyFill="1" applyBorder="1" applyAlignment="1">
      <alignment horizontal="left" vertical="center" wrapText="1"/>
      <protection/>
    </xf>
    <xf numFmtId="0" fontId="10" fillId="0" borderId="35" xfId="56" applyNumberFormat="1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vertical="center" wrapText="1"/>
      <protection/>
    </xf>
    <xf numFmtId="0" fontId="10" fillId="0" borderId="37" xfId="56" applyFont="1" applyFill="1" applyBorder="1" applyAlignment="1">
      <alignment horizontal="center" vertical="center"/>
      <protection/>
    </xf>
    <xf numFmtId="4" fontId="10" fillId="0" borderId="35" xfId="56" applyNumberFormat="1" applyFont="1" applyFill="1" applyBorder="1" applyAlignment="1">
      <alignment horizontal="right" vertical="center"/>
      <protection/>
    </xf>
    <xf numFmtId="1" fontId="10" fillId="0" borderId="27" xfId="54" applyNumberFormat="1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/>
      <protection/>
    </xf>
    <xf numFmtId="4" fontId="10" fillId="0" borderId="26" xfId="42" applyNumberFormat="1" applyFont="1" applyFill="1" applyBorder="1" applyAlignment="1">
      <alignment horizontal="right" vertical="center"/>
    </xf>
    <xf numFmtId="1" fontId="10" fillId="0" borderId="34" xfId="54" applyNumberFormat="1" applyFont="1" applyFill="1" applyBorder="1" applyAlignment="1">
      <alignment horizontal="center" vertical="center"/>
      <protection/>
    </xf>
    <xf numFmtId="0" fontId="10" fillId="0" borderId="3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0" borderId="38" xfId="54" applyNumberFormat="1" applyFont="1" applyFill="1" applyBorder="1" applyAlignment="1">
      <alignment horizontal="center" vertical="center"/>
      <protection/>
    </xf>
    <xf numFmtId="0" fontId="10" fillId="0" borderId="39" xfId="56" applyNumberFormat="1" applyFont="1" applyFill="1" applyBorder="1" applyAlignment="1">
      <alignment horizontal="left" vertical="center" wrapText="1"/>
      <protection/>
    </xf>
    <xf numFmtId="0" fontId="15" fillId="0" borderId="39" xfId="0" applyFont="1" applyFill="1" applyBorder="1" applyAlignment="1">
      <alignment vertical="center" wrapText="1"/>
    </xf>
    <xf numFmtId="0" fontId="10" fillId="0" borderId="32" xfId="54" applyFont="1" applyFill="1" applyBorder="1" applyAlignment="1">
      <alignment horizontal="center" vertical="center"/>
      <protection/>
    </xf>
    <xf numFmtId="4" fontId="10" fillId="0" borderId="39" xfId="54" applyNumberFormat="1" applyFont="1" applyFill="1" applyBorder="1" applyAlignment="1">
      <alignment horizontal="right" vertical="center"/>
      <protection/>
    </xf>
    <xf numFmtId="0" fontId="15" fillId="0" borderId="26" xfId="0" applyFont="1" applyFill="1" applyBorder="1" applyAlignment="1">
      <alignment vertical="center" wrapText="1"/>
    </xf>
    <xf numFmtId="0" fontId="10" fillId="0" borderId="40" xfId="54" applyFont="1" applyFill="1" applyBorder="1" applyAlignment="1">
      <alignment horizontal="center" vertical="center"/>
      <protection/>
    </xf>
    <xf numFmtId="4" fontId="10" fillId="0" borderId="26" xfId="54" applyNumberFormat="1" applyFont="1" applyFill="1" applyBorder="1" applyAlignment="1">
      <alignment horizontal="right" vertical="center"/>
      <protection/>
    </xf>
    <xf numFmtId="0" fontId="10" fillId="0" borderId="30" xfId="0" applyFont="1" applyFill="1" applyBorder="1" applyAlignment="1">
      <alignment vertical="center" wrapText="1"/>
    </xf>
    <xf numFmtId="0" fontId="10" fillId="0" borderId="30" xfId="56" applyFont="1" applyFill="1" applyBorder="1" applyAlignment="1">
      <alignment horizontal="center" vertical="center"/>
      <protection/>
    </xf>
    <xf numFmtId="4" fontId="10" fillId="0" borderId="30" xfId="56" applyNumberFormat="1" applyFont="1" applyFill="1" applyBorder="1" applyAlignment="1" quotePrefix="1">
      <alignment horizontal="right" vertical="center"/>
      <protection/>
    </xf>
    <xf numFmtId="1" fontId="10" fillId="0" borderId="2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right" vertical="center" wrapText="1"/>
    </xf>
    <xf numFmtId="0" fontId="10" fillId="0" borderId="35" xfId="54" applyFont="1" applyFill="1" applyBorder="1" applyAlignment="1">
      <alignment horizontal="center" vertical="center"/>
      <protection/>
    </xf>
    <xf numFmtId="4" fontId="10" fillId="0" borderId="35" xfId="42" applyNumberFormat="1" applyFont="1" applyFill="1" applyBorder="1" applyAlignment="1" quotePrefix="1">
      <alignment horizontal="right" vertical="center"/>
    </xf>
    <xf numFmtId="1" fontId="10" fillId="0" borderId="27" xfId="54" applyNumberFormat="1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/>
      <protection/>
    </xf>
    <xf numFmtId="4" fontId="10" fillId="0" borderId="26" xfId="54" applyNumberFormat="1" applyFont="1" applyFill="1" applyBorder="1" applyAlignment="1">
      <alignment horizontal="center" vertical="center"/>
      <protection/>
    </xf>
    <xf numFmtId="0" fontId="10" fillId="0" borderId="17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4" fontId="10" fillId="0" borderId="18" xfId="56" applyNumberFormat="1" applyFont="1" applyFill="1" applyBorder="1" applyAlignment="1">
      <alignment vertical="center"/>
      <protection/>
    </xf>
    <xf numFmtId="4" fontId="10" fillId="0" borderId="22" xfId="56" applyNumberFormat="1" applyFont="1" applyFill="1" applyBorder="1" applyAlignment="1">
      <alignment vertical="center"/>
      <protection/>
    </xf>
    <xf numFmtId="0" fontId="10" fillId="0" borderId="41" xfId="56" applyNumberFormat="1" applyFont="1" applyFill="1" applyBorder="1" applyAlignment="1">
      <alignment horizontal="center" vertical="center"/>
      <protection/>
    </xf>
    <xf numFmtId="0" fontId="10" fillId="0" borderId="42" xfId="56" applyFont="1" applyFill="1" applyBorder="1" applyAlignment="1">
      <alignment horizontal="left" vertical="center" wrapText="1"/>
      <protection/>
    </xf>
    <xf numFmtId="0" fontId="10" fillId="0" borderId="42" xfId="56" applyFont="1" applyFill="1" applyBorder="1" applyAlignment="1">
      <alignment horizontal="center" vertical="center"/>
      <protection/>
    </xf>
    <xf numFmtId="4" fontId="10" fillId="0" borderId="42" xfId="56" applyNumberFormat="1" applyFont="1" applyFill="1" applyBorder="1" applyAlignment="1">
      <alignment horizontal="right" vertical="center"/>
      <protection/>
    </xf>
    <xf numFmtId="0" fontId="10" fillId="0" borderId="39" xfId="56" applyFont="1" applyFill="1" applyBorder="1" applyAlignment="1">
      <alignment horizontal="left" vertical="center" wrapText="1"/>
      <protection/>
    </xf>
    <xf numFmtId="0" fontId="10" fillId="0" borderId="39" xfId="56" applyFont="1" applyFill="1" applyBorder="1" applyAlignment="1">
      <alignment horizontal="center" vertical="center"/>
      <protection/>
    </xf>
    <xf numFmtId="4" fontId="10" fillId="0" borderId="39" xfId="56" applyNumberFormat="1" applyFont="1" applyFill="1" applyBorder="1" applyAlignment="1">
      <alignment horizontal="right" vertical="center"/>
      <protection/>
    </xf>
    <xf numFmtId="0" fontId="10" fillId="0" borderId="26" xfId="56" applyFont="1" applyFill="1" applyBorder="1" applyAlignment="1">
      <alignment horizontal="left" vertical="center" wrapText="1"/>
      <protection/>
    </xf>
    <xf numFmtId="0" fontId="10" fillId="0" borderId="26" xfId="56" applyFont="1" applyFill="1" applyBorder="1" applyAlignment="1">
      <alignment horizontal="center" vertical="center"/>
      <protection/>
    </xf>
    <xf numFmtId="4" fontId="10" fillId="0" borderId="26" xfId="56" applyNumberFormat="1" applyFont="1" applyFill="1" applyBorder="1" applyAlignment="1">
      <alignment horizontal="right" vertical="center"/>
      <protection/>
    </xf>
    <xf numFmtId="0" fontId="10" fillId="0" borderId="26" xfId="56" applyFont="1" applyFill="1" applyBorder="1" applyAlignment="1">
      <alignment horizontal="left" vertical="center"/>
      <protection/>
    </xf>
    <xf numFmtId="1" fontId="10" fillId="0" borderId="38" xfId="56" applyNumberFormat="1" applyFont="1" applyFill="1" applyBorder="1" applyAlignment="1" quotePrefix="1">
      <alignment horizontal="center" vertical="center"/>
      <protection/>
    </xf>
    <xf numFmtId="0" fontId="10" fillId="0" borderId="30" xfId="56" applyFont="1" applyFill="1" applyBorder="1" applyAlignment="1">
      <alignment horizontal="left" vertical="center" wrapText="1"/>
      <protection/>
    </xf>
    <xf numFmtId="0" fontId="10" fillId="0" borderId="30" xfId="56" applyFont="1" applyFill="1" applyBorder="1" applyAlignment="1">
      <alignment horizontal="center" vertical="center"/>
      <protection/>
    </xf>
    <xf numFmtId="4" fontId="10" fillId="0" borderId="30" xfId="56" applyNumberFormat="1" applyFont="1" applyFill="1" applyBorder="1" applyAlignment="1">
      <alignment horizontal="right" vertical="center"/>
      <protection/>
    </xf>
    <xf numFmtId="1" fontId="10" fillId="0" borderId="43" xfId="56" applyNumberFormat="1" applyFont="1" applyFill="1" applyBorder="1" applyAlignment="1" quotePrefix="1">
      <alignment horizontal="center" vertical="center"/>
      <protection/>
    </xf>
    <xf numFmtId="0" fontId="10" fillId="0" borderId="35" xfId="56" applyFont="1" applyFill="1" applyBorder="1" applyAlignment="1">
      <alignment horizontal="left" vertical="center" wrapText="1"/>
      <protection/>
    </xf>
    <xf numFmtId="0" fontId="10" fillId="0" borderId="35" xfId="56" applyFont="1" applyFill="1" applyBorder="1" applyAlignment="1">
      <alignment horizontal="center" vertical="center"/>
      <protection/>
    </xf>
    <xf numFmtId="4" fontId="10" fillId="0" borderId="35" xfId="56" applyNumberFormat="1" applyFont="1" applyFill="1" applyBorder="1" applyAlignment="1">
      <alignment horizontal="right" vertical="center"/>
      <protection/>
    </xf>
    <xf numFmtId="0" fontId="10" fillId="0" borderId="30" xfId="56" applyFont="1" applyFill="1" applyBorder="1" applyAlignment="1">
      <alignment vertical="center" wrapText="1"/>
      <protection/>
    </xf>
    <xf numFmtId="1" fontId="10" fillId="0" borderId="26" xfId="54" applyNumberFormat="1" applyFont="1" applyFill="1" applyBorder="1" applyAlignment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/>
      <protection/>
    </xf>
    <xf numFmtId="1" fontId="17" fillId="36" borderId="17" xfId="56" applyNumberFormat="1" applyFont="1" applyFill="1" applyBorder="1" applyAlignment="1">
      <alignment vertical="center"/>
      <protection/>
    </xf>
    <xf numFmtId="49" fontId="17" fillId="36" borderId="18" xfId="56" applyNumberFormat="1" applyFont="1" applyFill="1" applyBorder="1" applyAlignment="1">
      <alignment vertical="center"/>
      <protection/>
    </xf>
    <xf numFmtId="4" fontId="17" fillId="36" borderId="18" xfId="56" applyNumberFormat="1" applyFont="1" applyFill="1" applyBorder="1" applyAlignment="1">
      <alignment horizontal="right" vertical="center"/>
      <protection/>
    </xf>
    <xf numFmtId="4" fontId="17" fillId="36" borderId="18" xfId="56" applyNumberFormat="1" applyFont="1" applyFill="1" applyBorder="1" applyAlignment="1">
      <alignment vertical="center"/>
      <protection/>
    </xf>
    <xf numFmtId="4" fontId="17" fillId="36" borderId="22" xfId="56" applyNumberFormat="1" applyFont="1" applyFill="1" applyBorder="1" applyAlignment="1">
      <alignment vertical="center"/>
      <protection/>
    </xf>
    <xf numFmtId="0" fontId="9" fillId="36" borderId="45" xfId="56" applyFont="1" applyFill="1" applyBorder="1" applyAlignment="1" applyProtection="1">
      <alignment vertical="center"/>
      <protection/>
    </xf>
    <xf numFmtId="0" fontId="12" fillId="36" borderId="24" xfId="0" applyFont="1" applyFill="1" applyBorder="1" applyAlignment="1">
      <alignment vertical="center"/>
    </xf>
    <xf numFmtId="4" fontId="12" fillId="36" borderId="24" xfId="0" applyNumberFormat="1" applyFont="1" applyFill="1" applyBorder="1" applyAlignment="1">
      <alignment horizontal="right" vertical="center"/>
    </xf>
    <xf numFmtId="4" fontId="12" fillId="36" borderId="24" xfId="0" applyNumberFormat="1" applyFont="1" applyFill="1" applyBorder="1" applyAlignment="1">
      <alignment vertical="center"/>
    </xf>
    <xf numFmtId="0" fontId="10" fillId="0" borderId="41" xfId="56" applyNumberFormat="1" applyFont="1" applyFill="1" applyBorder="1" applyAlignment="1">
      <alignment horizontal="left" vertical="center" wrapText="1"/>
      <protection/>
    </xf>
    <xf numFmtId="0" fontId="10" fillId="0" borderId="33" xfId="56" applyNumberFormat="1" applyFont="1" applyFill="1" applyBorder="1" applyAlignment="1">
      <alignment horizontal="center" vertical="center"/>
      <protection/>
    </xf>
    <xf numFmtId="0" fontId="10" fillId="0" borderId="26" xfId="56" applyNumberFormat="1" applyFont="1" applyFill="1" applyBorder="1" applyAlignment="1">
      <alignment horizontal="center" vertical="center"/>
      <protection/>
    </xf>
    <xf numFmtId="4" fontId="10" fillId="0" borderId="46" xfId="56" applyNumberFormat="1" applyFont="1" applyFill="1" applyBorder="1" applyAlignment="1" applyProtection="1">
      <alignment vertical="center"/>
      <protection locked="0"/>
    </xf>
    <xf numFmtId="4" fontId="11" fillId="39" borderId="14" xfId="56" applyNumberFormat="1" applyFont="1" applyFill="1" applyBorder="1" applyAlignment="1" applyProtection="1">
      <alignment horizontal="right" vertical="center"/>
      <protection locked="0"/>
    </xf>
    <xf numFmtId="4" fontId="10" fillId="0" borderId="26" xfId="56" applyNumberFormat="1" applyFont="1" applyFill="1" applyBorder="1" applyAlignment="1" applyProtection="1">
      <alignment vertical="center"/>
      <protection locked="0"/>
    </xf>
    <xf numFmtId="4" fontId="10" fillId="0" borderId="35" xfId="56" applyNumberFormat="1" applyFont="1" applyFill="1" applyBorder="1" applyAlignment="1" applyProtection="1">
      <alignment vertical="center"/>
      <protection locked="0"/>
    </xf>
    <xf numFmtId="4" fontId="10" fillId="0" borderId="47" xfId="56" applyNumberFormat="1" applyFont="1" applyFill="1" applyBorder="1" applyAlignment="1" applyProtection="1">
      <alignment vertical="center"/>
      <protection locked="0"/>
    </xf>
    <xf numFmtId="4" fontId="11" fillId="0" borderId="14" xfId="56" applyNumberFormat="1" applyFont="1" applyFill="1" applyBorder="1" applyAlignment="1" applyProtection="1">
      <alignment horizontal="right" vertical="center"/>
      <protection locked="0"/>
    </xf>
    <xf numFmtId="4" fontId="10" fillId="0" borderId="16" xfId="56" applyNumberFormat="1" applyFont="1" applyFill="1" applyBorder="1" applyAlignment="1" applyProtection="1">
      <alignment vertical="center"/>
      <protection locked="0"/>
    </xf>
    <xf numFmtId="4" fontId="11" fillId="0" borderId="48" xfId="56" applyNumberFormat="1" applyFont="1" applyFill="1" applyBorder="1" applyAlignment="1" applyProtection="1">
      <alignment horizontal="right" vertical="center"/>
      <protection locked="0"/>
    </xf>
    <xf numFmtId="0" fontId="10" fillId="0" borderId="26" xfId="0" applyFont="1" applyFill="1" applyBorder="1" applyAlignment="1" applyProtection="1">
      <alignment horizontal="left" vertical="center" wrapText="1"/>
      <protection locked="0"/>
    </xf>
    <xf numFmtId="4" fontId="10" fillId="0" borderId="42" xfId="56" applyNumberFormat="1" applyFont="1" applyFill="1" applyBorder="1" applyAlignment="1" applyProtection="1">
      <alignment vertical="center"/>
      <protection locked="0"/>
    </xf>
    <xf numFmtId="4" fontId="10" fillId="0" borderId="49" xfId="56" applyNumberFormat="1" applyFont="1" applyFill="1" applyBorder="1" applyAlignment="1" applyProtection="1">
      <alignment vertical="center"/>
      <protection locked="0"/>
    </xf>
    <xf numFmtId="4" fontId="11" fillId="0" borderId="50" xfId="56" applyNumberFormat="1" applyFont="1" applyFill="1" applyBorder="1" applyAlignment="1" applyProtection="1">
      <alignment horizontal="right" vertical="center"/>
      <protection locked="0"/>
    </xf>
    <xf numFmtId="4" fontId="11" fillId="0" borderId="49" xfId="56" applyNumberFormat="1" applyFont="1" applyFill="1" applyBorder="1" applyAlignment="1" applyProtection="1">
      <alignment horizontal="right" vertical="center"/>
      <protection locked="0"/>
    </xf>
    <xf numFmtId="4" fontId="26" fillId="0" borderId="50" xfId="0" applyNumberFormat="1" applyFont="1" applyFill="1" applyBorder="1" applyAlignment="1" applyProtection="1">
      <alignment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Fill="1" applyBorder="1" applyAlignment="1" applyProtection="1">
      <alignment vertical="center"/>
      <protection locked="0"/>
    </xf>
    <xf numFmtId="4" fontId="27" fillId="0" borderId="0" xfId="0" applyNumberFormat="1" applyFont="1" applyBorder="1" applyAlignment="1" applyProtection="1">
      <alignment vertical="center"/>
      <protection locked="0"/>
    </xf>
    <xf numFmtId="0" fontId="69" fillId="0" borderId="0" xfId="0" applyFont="1" applyAlignment="1" applyProtection="1">
      <alignment horizontal="right" vertical="center"/>
      <protection locked="0"/>
    </xf>
    <xf numFmtId="0" fontId="11" fillId="0" borderId="17" xfId="54" applyFont="1" applyFill="1" applyBorder="1" applyAlignment="1">
      <alignment horizontal="left" vertical="center" wrapText="1"/>
      <protection/>
    </xf>
    <xf numFmtId="0" fontId="11" fillId="0" borderId="18" xfId="54" applyFont="1" applyFill="1" applyBorder="1" applyAlignment="1">
      <alignment horizontal="left" vertical="center" wrapText="1"/>
      <protection/>
    </xf>
    <xf numFmtId="0" fontId="11" fillId="0" borderId="22" xfId="54" applyFont="1" applyFill="1" applyBorder="1" applyAlignment="1">
      <alignment horizontal="left" vertical="center" wrapText="1"/>
      <protection/>
    </xf>
    <xf numFmtId="1" fontId="11" fillId="0" borderId="45" xfId="54" applyNumberFormat="1" applyFont="1" applyFill="1" applyBorder="1" applyAlignment="1">
      <alignment horizontal="left" vertical="center" wrapText="1"/>
      <protection/>
    </xf>
    <xf numFmtId="1" fontId="10" fillId="0" borderId="24" xfId="54" applyNumberFormat="1" applyFont="1" applyFill="1" applyBorder="1" applyAlignment="1">
      <alignment horizontal="left" vertical="center" wrapText="1"/>
      <protection/>
    </xf>
    <xf numFmtId="1" fontId="10" fillId="0" borderId="51" xfId="54" applyNumberFormat="1" applyFont="1" applyFill="1" applyBorder="1" applyAlignment="1">
      <alignment horizontal="left" vertical="center" wrapText="1"/>
      <protection/>
    </xf>
    <xf numFmtId="0" fontId="19" fillId="39" borderId="10" xfId="56" applyFont="1" applyFill="1" applyBorder="1" applyAlignment="1">
      <alignment horizontal="right" vertical="center"/>
      <protection/>
    </xf>
    <xf numFmtId="0" fontId="19" fillId="39" borderId="12" xfId="56" applyFont="1" applyFill="1" applyBorder="1" applyAlignment="1">
      <alignment horizontal="right" vertical="center"/>
      <protection/>
    </xf>
    <xf numFmtId="0" fontId="19" fillId="39" borderId="14" xfId="56" applyFont="1" applyFill="1" applyBorder="1" applyAlignment="1">
      <alignment horizontal="right" vertical="center"/>
      <protection/>
    </xf>
    <xf numFmtId="0" fontId="11" fillId="0" borderId="17" xfId="56" applyFont="1" applyFill="1" applyBorder="1" applyAlignment="1">
      <alignment horizontal="left" vertical="center" wrapText="1"/>
      <protection/>
    </xf>
    <xf numFmtId="0" fontId="11" fillId="0" borderId="18" xfId="56" applyFont="1" applyFill="1" applyBorder="1" applyAlignment="1">
      <alignment horizontal="left" vertical="center" wrapText="1"/>
      <protection/>
    </xf>
    <xf numFmtId="0" fontId="11" fillId="0" borderId="22" xfId="56" applyFont="1" applyFill="1" applyBorder="1" applyAlignment="1">
      <alignment horizontal="left" vertical="center" wrapText="1"/>
      <protection/>
    </xf>
    <xf numFmtId="49" fontId="18" fillId="39" borderId="15" xfId="56" applyNumberFormat="1" applyFont="1" applyFill="1" applyBorder="1" applyAlignment="1">
      <alignment horizontal="right" vertical="center"/>
      <protection/>
    </xf>
    <xf numFmtId="49" fontId="18" fillId="39" borderId="19" xfId="56" applyNumberFormat="1" applyFont="1" applyFill="1" applyBorder="1" applyAlignment="1">
      <alignment horizontal="right" vertical="center"/>
      <protection/>
    </xf>
    <xf numFmtId="49" fontId="18" fillId="39" borderId="23" xfId="56" applyNumberFormat="1" applyFont="1" applyFill="1" applyBorder="1" applyAlignment="1">
      <alignment horizontal="right" vertical="center"/>
      <protection/>
    </xf>
    <xf numFmtId="0" fontId="9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17" xfId="56" applyFont="1" applyFill="1" applyBorder="1" applyAlignment="1">
      <alignment horizontal="right" vertical="center"/>
      <protection/>
    </xf>
    <xf numFmtId="0" fontId="19" fillId="0" borderId="18" xfId="56" applyFont="1" applyFill="1" applyBorder="1" applyAlignment="1">
      <alignment horizontal="right" vertical="center"/>
      <protection/>
    </xf>
    <xf numFmtId="0" fontId="19" fillId="0" borderId="52" xfId="56" applyFont="1" applyFill="1" applyBorder="1" applyAlignment="1">
      <alignment horizontal="right" vertical="center"/>
      <protection/>
    </xf>
    <xf numFmtId="0" fontId="19" fillId="0" borderId="22" xfId="56" applyFont="1" applyFill="1" applyBorder="1" applyAlignment="1">
      <alignment horizontal="right" vertical="center"/>
      <protection/>
    </xf>
    <xf numFmtId="0" fontId="11" fillId="0" borderId="5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6" fillId="0" borderId="27" xfId="56" applyFont="1" applyFill="1" applyBorder="1" applyAlignment="1">
      <alignment horizontal="left" vertical="center" wrapText="1"/>
      <protection/>
    </xf>
    <xf numFmtId="0" fontId="16" fillId="0" borderId="26" xfId="56" applyFont="1" applyFill="1" applyBorder="1" applyAlignment="1">
      <alignment horizontal="left" vertical="center" wrapText="1"/>
      <protection/>
    </xf>
    <xf numFmtId="0" fontId="16" fillId="0" borderId="16" xfId="56" applyFont="1" applyFill="1" applyBorder="1" applyAlignment="1">
      <alignment horizontal="left" vertical="center" wrapText="1"/>
      <protection/>
    </xf>
    <xf numFmtId="0" fontId="11" fillId="0" borderId="15" xfId="56" applyFont="1" applyFill="1" applyBorder="1" applyAlignment="1">
      <alignment horizontal="left" vertical="center" wrapText="1"/>
      <protection/>
    </xf>
    <xf numFmtId="0" fontId="11" fillId="0" borderId="19" xfId="56" applyFont="1" applyFill="1" applyBorder="1" applyAlignment="1">
      <alignment horizontal="left" vertical="center" wrapText="1"/>
      <protection/>
    </xf>
    <xf numFmtId="0" fontId="11" fillId="0" borderId="23" xfId="56" applyFont="1" applyFill="1" applyBorder="1" applyAlignment="1">
      <alignment horizontal="left" vertical="center" wrapText="1"/>
      <protection/>
    </xf>
    <xf numFmtId="0" fontId="19" fillId="0" borderId="54" xfId="56" applyFont="1" applyFill="1" applyBorder="1" applyAlignment="1">
      <alignment horizontal="right" vertical="center"/>
      <protection/>
    </xf>
    <xf numFmtId="0" fontId="19" fillId="0" borderId="55" xfId="56" applyFont="1" applyFill="1" applyBorder="1" applyAlignment="1">
      <alignment horizontal="right" vertical="center"/>
      <protection/>
    </xf>
    <xf numFmtId="0" fontId="19" fillId="39" borderId="17" xfId="56" applyFont="1" applyFill="1" applyBorder="1" applyAlignment="1">
      <alignment horizontal="right" vertical="center"/>
      <protection/>
    </xf>
    <xf numFmtId="0" fontId="19" fillId="39" borderId="18" xfId="56" applyFont="1" applyFill="1" applyBorder="1" applyAlignment="1">
      <alignment horizontal="right" vertical="center"/>
      <protection/>
    </xf>
    <xf numFmtId="0" fontId="19" fillId="39" borderId="22" xfId="56" applyFont="1" applyFill="1" applyBorder="1" applyAlignment="1">
      <alignment horizontal="right" vertical="center"/>
      <protection/>
    </xf>
    <xf numFmtId="0" fontId="12" fillId="0" borderId="4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 wrapText="1"/>
    </xf>
    <xf numFmtId="9" fontId="12" fillId="0" borderId="57" xfId="0" applyNumberFormat="1" applyFont="1" applyFill="1" applyBorder="1" applyAlignment="1">
      <alignment horizontal="center" vertical="center" wrapText="1"/>
    </xf>
    <xf numFmtId="9" fontId="12" fillId="0" borderId="3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4" xfId="54" applyFont="1" applyFill="1" applyBorder="1" applyAlignment="1">
      <alignment horizontal="left" vertical="center" wrapText="1"/>
      <protection/>
    </xf>
    <xf numFmtId="0" fontId="11" fillId="0" borderId="42" xfId="54" applyFont="1" applyFill="1" applyBorder="1" applyAlignment="1">
      <alignment horizontal="left" vertical="center" wrapText="1"/>
      <protection/>
    </xf>
    <xf numFmtId="0" fontId="11" fillId="0" borderId="58" xfId="54" applyFont="1" applyFill="1" applyBorder="1" applyAlignment="1">
      <alignment horizontal="left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8" fillId="0" borderId="30" xfId="56" applyFont="1" applyFill="1" applyBorder="1" applyAlignment="1" applyProtection="1">
      <alignment horizontal="center" vertical="center"/>
      <protection/>
    </xf>
    <xf numFmtId="0" fontId="11" fillId="0" borderId="25" xfId="56" applyFont="1" applyFill="1" applyBorder="1" applyAlignment="1">
      <alignment horizontal="left" vertical="center" wrapText="1"/>
      <protection/>
    </xf>
    <xf numFmtId="0" fontId="11" fillId="0" borderId="20" xfId="56" applyFont="1" applyFill="1" applyBorder="1" applyAlignment="1">
      <alignment horizontal="left" vertical="center" wrapText="1"/>
      <protection/>
    </xf>
    <xf numFmtId="0" fontId="11" fillId="0" borderId="21" xfId="56" applyFont="1" applyFill="1" applyBorder="1" applyAlignment="1">
      <alignment horizontal="left" vertical="center" wrapText="1"/>
      <protection/>
    </xf>
    <xf numFmtId="0" fontId="10" fillId="0" borderId="24" xfId="56" applyFont="1" applyFill="1" applyBorder="1" applyAlignment="1">
      <alignment horizontal="center" vertical="center" wrapText="1"/>
      <protection/>
    </xf>
    <xf numFmtId="0" fontId="10" fillId="0" borderId="56" xfId="56" applyFont="1" applyFill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C3 &amp; C4 CLAIMS LOG rev 6" xfId="52"/>
    <cellStyle name="Normalny 2" xfId="53"/>
    <cellStyle name="Normalny 3" xfId="54"/>
    <cellStyle name="Normalny 3 2" xfId="55"/>
    <cellStyle name="Normalny 4" xfId="56"/>
    <cellStyle name="Normalny 4 2" xfId="57"/>
    <cellStyle name="Normalny 5" xfId="58"/>
    <cellStyle name="Normalny 6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Währung [0]_Main Road 2" xfId="68"/>
    <cellStyle name="Währung_Main Road 2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1"/>
  <sheetViews>
    <sheetView tabSelected="1" view="pageBreakPreview" zoomScaleSheetLayoutView="100" zoomScalePageLayoutView="0" workbookViewId="0" topLeftCell="C1">
      <selection activeCell="D62" sqref="D62"/>
    </sheetView>
  </sheetViews>
  <sheetFormatPr defaultColWidth="9.140625" defaultRowHeight="12.75"/>
  <cols>
    <col min="1" max="1" width="5.8515625" style="0" customWidth="1"/>
    <col min="2" max="2" width="12.00390625" style="0" customWidth="1"/>
    <col min="3" max="3" width="13.421875" style="0" customWidth="1"/>
    <col min="4" max="4" width="40.28125" style="0" customWidth="1"/>
    <col min="5" max="5" width="5.7109375" style="0" customWidth="1"/>
    <col min="6" max="6" width="8.8515625" style="0" customWidth="1"/>
    <col min="7" max="7" width="12.7109375" style="0" customWidth="1"/>
    <col min="8" max="8" width="14.28125" style="0" customWidth="1"/>
    <col min="9" max="9" width="7.8515625" style="0" customWidth="1"/>
  </cols>
  <sheetData>
    <row r="2" spans="1:8" ht="33.75" customHeight="1">
      <c r="A2" s="237" t="s">
        <v>33</v>
      </c>
      <c r="B2" s="237"/>
      <c r="C2" s="237"/>
      <c r="D2" s="237"/>
      <c r="E2" s="237"/>
      <c r="F2" s="237"/>
      <c r="G2" s="237"/>
      <c r="H2" s="237"/>
    </row>
    <row r="3" spans="1:8" ht="51" customHeight="1">
      <c r="A3" s="238" t="s">
        <v>32</v>
      </c>
      <c r="B3" s="238"/>
      <c r="C3" s="238"/>
      <c r="D3" s="238"/>
      <c r="E3" s="238"/>
      <c r="F3" s="238"/>
      <c r="G3" s="238"/>
      <c r="H3" s="238"/>
    </row>
    <row r="4" ht="11.25" customHeight="1"/>
    <row r="5" spans="1:8" ht="24.75" customHeight="1" thickBot="1">
      <c r="A5" s="239" t="s">
        <v>12</v>
      </c>
      <c r="B5" s="239"/>
      <c r="C5" s="239"/>
      <c r="D5" s="239"/>
      <c r="E5" s="239"/>
      <c r="F5" s="239"/>
      <c r="G5" s="239"/>
      <c r="H5" s="239"/>
    </row>
    <row r="6" spans="1:8" ht="57.75" thickBot="1" thickTop="1">
      <c r="A6" s="29" t="s">
        <v>13</v>
      </c>
      <c r="B6" s="30" t="s">
        <v>14</v>
      </c>
      <c r="C6" s="31" t="s">
        <v>4</v>
      </c>
      <c r="D6" s="32" t="s">
        <v>5</v>
      </c>
      <c r="E6" s="33" t="s">
        <v>6</v>
      </c>
      <c r="F6" s="34" t="s">
        <v>7</v>
      </c>
      <c r="G6" s="34" t="s">
        <v>8</v>
      </c>
      <c r="H6" s="35" t="s">
        <v>9</v>
      </c>
    </row>
    <row r="7" spans="1:8" s="1" customFormat="1" ht="14.25" thickBot="1" thickTop="1">
      <c r="A7" s="36" t="s">
        <v>15</v>
      </c>
      <c r="B7" s="37" t="s">
        <v>16</v>
      </c>
      <c r="C7" s="38" t="s">
        <v>17</v>
      </c>
      <c r="D7" s="39" t="s">
        <v>18</v>
      </c>
      <c r="E7" s="33" t="s">
        <v>19</v>
      </c>
      <c r="F7" s="40" t="s">
        <v>20</v>
      </c>
      <c r="G7" s="40" t="s">
        <v>21</v>
      </c>
      <c r="H7" s="35" t="s">
        <v>22</v>
      </c>
    </row>
    <row r="8" spans="1:8" ht="24.75" customHeight="1" thickTop="1">
      <c r="A8" s="76" t="s">
        <v>34</v>
      </c>
      <c r="B8" s="57"/>
      <c r="C8" s="57"/>
      <c r="D8" s="57"/>
      <c r="E8" s="57"/>
      <c r="F8" s="57"/>
      <c r="G8" s="58"/>
      <c r="H8" s="59"/>
    </row>
    <row r="9" spans="1:8" s="26" customFormat="1" ht="24.75" customHeight="1">
      <c r="A9" s="159" t="s">
        <v>138</v>
      </c>
      <c r="B9" s="75"/>
      <c r="C9" s="160"/>
      <c r="D9" s="160"/>
      <c r="E9" s="160"/>
      <c r="F9" s="161"/>
      <c r="G9" s="162"/>
      <c r="H9" s="41"/>
    </row>
    <row r="10" spans="1:8" s="26" customFormat="1" ht="36.75" customHeight="1">
      <c r="A10" s="82" t="s">
        <v>23</v>
      </c>
      <c r="B10" s="83"/>
      <c r="C10" s="84" t="s">
        <v>137</v>
      </c>
      <c r="D10" s="151" t="s">
        <v>154</v>
      </c>
      <c r="E10" s="234" t="s">
        <v>164</v>
      </c>
      <c r="F10" s="235"/>
      <c r="G10" s="236"/>
      <c r="H10" s="166"/>
    </row>
    <row r="11" spans="1:8" s="26" customFormat="1" ht="32.25" customHeight="1">
      <c r="A11" s="82">
        <f>A10+1</f>
        <v>2</v>
      </c>
      <c r="B11" s="83"/>
      <c r="C11" s="84" t="s">
        <v>137</v>
      </c>
      <c r="D11" s="151" t="s">
        <v>155</v>
      </c>
      <c r="E11" s="234" t="s">
        <v>0</v>
      </c>
      <c r="F11" s="235"/>
      <c r="G11" s="236"/>
      <c r="H11" s="166"/>
    </row>
    <row r="12" spans="1:8" s="26" customFormat="1" ht="39.75" customHeight="1">
      <c r="A12" s="82">
        <f>A11+1</f>
        <v>3</v>
      </c>
      <c r="B12" s="83"/>
      <c r="C12" s="84" t="s">
        <v>137</v>
      </c>
      <c r="D12" s="151" t="s">
        <v>156</v>
      </c>
      <c r="E12" s="234" t="s">
        <v>0</v>
      </c>
      <c r="F12" s="243"/>
      <c r="G12" s="244"/>
      <c r="H12" s="166"/>
    </row>
    <row r="13" spans="1:8" s="26" customFormat="1" ht="39.75" customHeight="1">
      <c r="A13" s="82">
        <f>A12+1</f>
        <v>4</v>
      </c>
      <c r="B13" s="83"/>
      <c r="C13" s="84" t="s">
        <v>137</v>
      </c>
      <c r="D13" s="151" t="s">
        <v>157</v>
      </c>
      <c r="E13" s="234" t="s">
        <v>0</v>
      </c>
      <c r="F13" s="243"/>
      <c r="G13" s="244"/>
      <c r="H13" s="166"/>
    </row>
    <row r="14" spans="1:8" s="26" customFormat="1" ht="30.75" customHeight="1">
      <c r="A14" s="82">
        <f>A13+1</f>
        <v>5</v>
      </c>
      <c r="B14" s="83"/>
      <c r="C14" s="84" t="s">
        <v>137</v>
      </c>
      <c r="D14" s="85" t="s">
        <v>24</v>
      </c>
      <c r="E14" s="222" t="s">
        <v>0</v>
      </c>
      <c r="F14" s="223"/>
      <c r="G14" s="224"/>
      <c r="H14" s="166"/>
    </row>
    <row r="15" spans="1:8" ht="36.75" customHeight="1" thickBot="1">
      <c r="A15" s="82">
        <f>A14+1</f>
        <v>6</v>
      </c>
      <c r="B15" s="83"/>
      <c r="C15" s="84" t="s">
        <v>137</v>
      </c>
      <c r="D15" s="85" t="s">
        <v>25</v>
      </c>
      <c r="E15" s="225" t="s">
        <v>0</v>
      </c>
      <c r="F15" s="226"/>
      <c r="G15" s="227"/>
      <c r="H15" s="166"/>
    </row>
    <row r="16" spans="1:11" s="26" customFormat="1" ht="24.75" customHeight="1" thickBot="1" thickTop="1">
      <c r="A16" s="42"/>
      <c r="B16" s="43"/>
      <c r="C16" s="44"/>
      <c r="D16" s="45"/>
      <c r="E16" s="60"/>
      <c r="F16" s="46"/>
      <c r="G16" s="81" t="s">
        <v>140</v>
      </c>
      <c r="H16" s="167">
        <f>SUM(H10:H15)</f>
        <v>0</v>
      </c>
      <c r="K16" s="27"/>
    </row>
    <row r="17" spans="1:11" s="26" customFormat="1" ht="24.75" customHeight="1" thickBot="1" thickTop="1">
      <c r="A17" s="80" t="s">
        <v>26</v>
      </c>
      <c r="B17" s="61"/>
      <c r="C17" s="61"/>
      <c r="D17" s="61"/>
      <c r="E17" s="61"/>
      <c r="F17" s="61"/>
      <c r="G17" s="62"/>
      <c r="H17" s="63"/>
      <c r="I17" s="77"/>
      <c r="K17" s="27"/>
    </row>
    <row r="18" spans="1:11" s="26" customFormat="1" ht="24.75" customHeight="1" thickBot="1" thickTop="1">
      <c r="A18" s="154" t="s">
        <v>139</v>
      </c>
      <c r="B18" s="155"/>
      <c r="C18" s="155"/>
      <c r="D18" s="155"/>
      <c r="E18" s="155"/>
      <c r="F18" s="156"/>
      <c r="G18" s="157"/>
      <c r="H18" s="158"/>
      <c r="K18" s="27"/>
    </row>
    <row r="19" spans="1:8" s="2" customFormat="1" ht="24.75" customHeight="1" thickBot="1" thickTop="1">
      <c r="A19" s="47" t="s">
        <v>163</v>
      </c>
      <c r="B19" s="48"/>
      <c r="C19" s="48"/>
      <c r="D19" s="48"/>
      <c r="E19" s="48"/>
      <c r="F19" s="49"/>
      <c r="G19" s="64"/>
      <c r="H19" s="65"/>
    </row>
    <row r="20" spans="1:8" s="2" customFormat="1" ht="56.25" customHeight="1" thickTop="1">
      <c r="A20" s="240" t="s">
        <v>38</v>
      </c>
      <c r="B20" s="241"/>
      <c r="C20" s="241"/>
      <c r="D20" s="241"/>
      <c r="E20" s="241"/>
      <c r="F20" s="241"/>
      <c r="G20" s="241"/>
      <c r="H20" s="242"/>
    </row>
    <row r="21" spans="1:8" ht="42" customHeight="1">
      <c r="A21" s="82">
        <f>A15+1</f>
        <v>7</v>
      </c>
      <c r="B21" s="86" t="s">
        <v>89</v>
      </c>
      <c r="C21" s="87" t="s">
        <v>158</v>
      </c>
      <c r="D21" s="88" t="s">
        <v>27</v>
      </c>
      <c r="E21" s="89" t="s">
        <v>1</v>
      </c>
      <c r="F21" s="90">
        <v>164</v>
      </c>
      <c r="G21" s="168"/>
      <c r="H21" s="166">
        <f>ROUND((F21*G21),2)</f>
        <v>0</v>
      </c>
    </row>
    <row r="22" spans="1:8" ht="49.5" customHeight="1">
      <c r="A22" s="82">
        <f>A21+1</f>
        <v>8</v>
      </c>
      <c r="B22" s="86" t="s">
        <v>90</v>
      </c>
      <c r="C22" s="87" t="s">
        <v>158</v>
      </c>
      <c r="D22" s="88" t="s">
        <v>28</v>
      </c>
      <c r="E22" s="89" t="s">
        <v>1</v>
      </c>
      <c r="F22" s="90">
        <v>912</v>
      </c>
      <c r="G22" s="168"/>
      <c r="H22" s="166">
        <f>ROUND((F22*G22),2)</f>
        <v>0</v>
      </c>
    </row>
    <row r="23" spans="1:8" ht="42" customHeight="1">
      <c r="A23" s="82">
        <f>A22+1</f>
        <v>9</v>
      </c>
      <c r="B23" s="86" t="s">
        <v>91</v>
      </c>
      <c r="C23" s="87" t="s">
        <v>158</v>
      </c>
      <c r="D23" s="91" t="s">
        <v>41</v>
      </c>
      <c r="E23" s="92" t="s">
        <v>1</v>
      </c>
      <c r="F23" s="93">
        <v>96</v>
      </c>
      <c r="G23" s="168"/>
      <c r="H23" s="166">
        <f>ROUND((F23*G23),2)</f>
        <v>0</v>
      </c>
    </row>
    <row r="24" spans="1:8" ht="42" customHeight="1">
      <c r="A24" s="82">
        <f>A23+1</f>
        <v>10</v>
      </c>
      <c r="B24" s="86" t="s">
        <v>92</v>
      </c>
      <c r="C24" s="87" t="s">
        <v>158</v>
      </c>
      <c r="D24" s="94" t="s">
        <v>35</v>
      </c>
      <c r="E24" s="89" t="s">
        <v>1</v>
      </c>
      <c r="F24" s="95">
        <f>89</f>
        <v>89</v>
      </c>
      <c r="G24" s="168"/>
      <c r="H24" s="166">
        <f>ROUND((F24*G24),2)</f>
        <v>0</v>
      </c>
    </row>
    <row r="25" spans="1:8" ht="42" customHeight="1" thickBot="1">
      <c r="A25" s="82">
        <f>A24+1</f>
        <v>11</v>
      </c>
      <c r="B25" s="86" t="s">
        <v>93</v>
      </c>
      <c r="C25" s="87" t="s">
        <v>158</v>
      </c>
      <c r="D25" s="94" t="s">
        <v>36</v>
      </c>
      <c r="E25" s="89" t="s">
        <v>1</v>
      </c>
      <c r="F25" s="95">
        <v>16</v>
      </c>
      <c r="G25" s="168"/>
      <c r="H25" s="166">
        <f>ROUND((F25*G25),2)</f>
        <v>0</v>
      </c>
    </row>
    <row r="26" spans="1:8" ht="49.5" customHeight="1" thickTop="1">
      <c r="A26" s="214" t="s">
        <v>50</v>
      </c>
      <c r="B26" s="215"/>
      <c r="C26" s="215"/>
      <c r="D26" s="215"/>
      <c r="E26" s="215"/>
      <c r="F26" s="215"/>
      <c r="G26" s="215"/>
      <c r="H26" s="216"/>
    </row>
    <row r="27" spans="1:8" ht="42" customHeight="1" thickBot="1">
      <c r="A27" s="96">
        <f>+A25+1</f>
        <v>12</v>
      </c>
      <c r="B27" s="97" t="s">
        <v>94</v>
      </c>
      <c r="C27" s="87" t="s">
        <v>158</v>
      </c>
      <c r="D27" s="99" t="s">
        <v>37</v>
      </c>
      <c r="E27" s="100" t="s">
        <v>10</v>
      </c>
      <c r="F27" s="101">
        <v>35</v>
      </c>
      <c r="G27" s="169"/>
      <c r="H27" s="170">
        <f>ROUND((F27*G27),2)</f>
        <v>0</v>
      </c>
    </row>
    <row r="28" spans="1:11" ht="24.75" customHeight="1" thickBot="1" thickTop="1">
      <c r="A28" s="219" t="s">
        <v>141</v>
      </c>
      <c r="B28" s="220"/>
      <c r="C28" s="220"/>
      <c r="D28" s="220"/>
      <c r="E28" s="220"/>
      <c r="F28" s="220"/>
      <c r="G28" s="221"/>
      <c r="H28" s="171">
        <f>SUM(H21:H27)</f>
        <v>0</v>
      </c>
      <c r="K28" s="3"/>
    </row>
    <row r="29" spans="1:11" ht="24.75" customHeight="1" thickBot="1" thickTop="1">
      <c r="A29" s="50" t="s">
        <v>142</v>
      </c>
      <c r="B29" s="51"/>
      <c r="C29" s="51"/>
      <c r="D29" s="51"/>
      <c r="E29" s="51"/>
      <c r="F29" s="52"/>
      <c r="G29" s="66"/>
      <c r="H29" s="67"/>
      <c r="K29" s="3"/>
    </row>
    <row r="30" spans="1:11" ht="49.5" customHeight="1" thickTop="1">
      <c r="A30" s="231" t="s">
        <v>39</v>
      </c>
      <c r="B30" s="232"/>
      <c r="C30" s="232"/>
      <c r="D30" s="232"/>
      <c r="E30" s="232"/>
      <c r="F30" s="232"/>
      <c r="G30" s="232"/>
      <c r="H30" s="233"/>
      <c r="K30" s="3"/>
    </row>
    <row r="31" spans="1:11" ht="42" customHeight="1">
      <c r="A31" s="102">
        <f>A27+1</f>
        <v>13</v>
      </c>
      <c r="B31" s="86" t="s">
        <v>95</v>
      </c>
      <c r="C31" s="87" t="s">
        <v>158</v>
      </c>
      <c r="D31" s="88" t="s">
        <v>29</v>
      </c>
      <c r="E31" s="103" t="s">
        <v>1</v>
      </c>
      <c r="F31" s="104">
        <v>180</v>
      </c>
      <c r="G31" s="168"/>
      <c r="H31" s="172">
        <f>ROUND((F31*G31),2)</f>
        <v>0</v>
      </c>
      <c r="K31" s="3"/>
    </row>
    <row r="32" spans="1:11" ht="49.5" customHeight="1">
      <c r="A32" s="102">
        <f>A31+1</f>
        <v>14</v>
      </c>
      <c r="B32" s="86" t="s">
        <v>96</v>
      </c>
      <c r="C32" s="87" t="s">
        <v>158</v>
      </c>
      <c r="D32" s="88" t="s">
        <v>40</v>
      </c>
      <c r="E32" s="103" t="s">
        <v>1</v>
      </c>
      <c r="F32" s="104">
        <v>791</v>
      </c>
      <c r="G32" s="168"/>
      <c r="H32" s="172">
        <f>ROUND((F32*G32),2)</f>
        <v>0</v>
      </c>
      <c r="K32" s="3"/>
    </row>
    <row r="33" spans="1:11" ht="42" customHeight="1">
      <c r="A33" s="102">
        <f>A32+1</f>
        <v>15</v>
      </c>
      <c r="B33" s="86" t="s">
        <v>97</v>
      </c>
      <c r="C33" s="87" t="s">
        <v>158</v>
      </c>
      <c r="D33" s="88" t="s">
        <v>42</v>
      </c>
      <c r="E33" s="103" t="s">
        <v>1</v>
      </c>
      <c r="F33" s="104">
        <v>18</v>
      </c>
      <c r="G33" s="168"/>
      <c r="H33" s="172">
        <f>ROUND((F33*G33),2)</f>
        <v>0</v>
      </c>
      <c r="K33" s="3"/>
    </row>
    <row r="34" spans="1:11" ht="42" customHeight="1">
      <c r="A34" s="102">
        <f>A33+1</f>
        <v>16</v>
      </c>
      <c r="B34" s="86" t="s">
        <v>98</v>
      </c>
      <c r="C34" s="87" t="s">
        <v>158</v>
      </c>
      <c r="D34" s="88" t="s">
        <v>43</v>
      </c>
      <c r="E34" s="103" t="s">
        <v>1</v>
      </c>
      <c r="F34" s="104">
        <v>98</v>
      </c>
      <c r="G34" s="168"/>
      <c r="H34" s="172">
        <f>ROUND((F34*G34),2)</f>
        <v>0</v>
      </c>
      <c r="K34" s="3"/>
    </row>
    <row r="35" spans="1:8" s="2" customFormat="1" ht="39.75" customHeight="1">
      <c r="A35" s="228" t="s">
        <v>44</v>
      </c>
      <c r="B35" s="229"/>
      <c r="C35" s="229"/>
      <c r="D35" s="229"/>
      <c r="E35" s="229"/>
      <c r="F35" s="229"/>
      <c r="G35" s="229"/>
      <c r="H35" s="230"/>
    </row>
    <row r="36" spans="1:8" ht="42" customHeight="1" thickBot="1">
      <c r="A36" s="105">
        <f>A34+1</f>
        <v>17</v>
      </c>
      <c r="B36" s="97" t="s">
        <v>99</v>
      </c>
      <c r="C36" s="87" t="s">
        <v>158</v>
      </c>
      <c r="D36" s="106" t="s">
        <v>45</v>
      </c>
      <c r="E36" s="107" t="s">
        <v>2</v>
      </c>
      <c r="F36" s="108">
        <v>71</v>
      </c>
      <c r="G36" s="169"/>
      <c r="H36" s="170">
        <f>ROUND((F36*G36),2)</f>
        <v>0</v>
      </c>
    </row>
    <row r="37" spans="1:8" ht="24.75" customHeight="1" thickBot="1" thickTop="1">
      <c r="A37" s="217" t="s">
        <v>143</v>
      </c>
      <c r="B37" s="206"/>
      <c r="C37" s="206"/>
      <c r="D37" s="206"/>
      <c r="E37" s="206"/>
      <c r="F37" s="206"/>
      <c r="G37" s="218"/>
      <c r="H37" s="173">
        <f>SUM(H31:H36)</f>
        <v>0</v>
      </c>
    </row>
    <row r="38" spans="1:11" ht="24.75" customHeight="1" thickBot="1" thickTop="1">
      <c r="A38" s="50" t="s">
        <v>144</v>
      </c>
      <c r="B38" s="51"/>
      <c r="C38" s="51"/>
      <c r="D38" s="53"/>
      <c r="E38" s="54"/>
      <c r="F38" s="55"/>
      <c r="G38" s="56"/>
      <c r="H38" s="67"/>
      <c r="K38" s="3"/>
    </row>
    <row r="39" spans="1:8" ht="51" customHeight="1" thickBot="1" thickTop="1">
      <c r="A39" s="195" t="s">
        <v>46</v>
      </c>
      <c r="B39" s="196"/>
      <c r="C39" s="196"/>
      <c r="D39" s="196"/>
      <c r="E39" s="196"/>
      <c r="F39" s="196"/>
      <c r="G39" s="196"/>
      <c r="H39" s="197"/>
    </row>
    <row r="40" spans="1:8" ht="49.5" customHeight="1" thickTop="1">
      <c r="A40" s="109">
        <f>A36+1</f>
        <v>18</v>
      </c>
      <c r="B40" s="110" t="s">
        <v>100</v>
      </c>
      <c r="C40" s="87" t="s">
        <v>158</v>
      </c>
      <c r="D40" s="111" t="s">
        <v>48</v>
      </c>
      <c r="E40" s="112" t="s">
        <v>1</v>
      </c>
      <c r="F40" s="113">
        <v>63</v>
      </c>
      <c r="G40" s="168"/>
      <c r="H40" s="166">
        <f aca="true" t="shared" si="0" ref="H40:H47">ROUND((F40*G40),2)</f>
        <v>0</v>
      </c>
    </row>
    <row r="41" spans="1:8" ht="49.5" customHeight="1">
      <c r="A41" s="109">
        <f aca="true" t="shared" si="1" ref="A41:A47">A40+1</f>
        <v>19</v>
      </c>
      <c r="B41" s="110" t="s">
        <v>101</v>
      </c>
      <c r="C41" s="87" t="s">
        <v>158</v>
      </c>
      <c r="D41" s="114" t="s">
        <v>47</v>
      </c>
      <c r="E41" s="115" t="s">
        <v>1</v>
      </c>
      <c r="F41" s="116">
        <v>229</v>
      </c>
      <c r="G41" s="168"/>
      <c r="H41" s="166">
        <f t="shared" si="0"/>
        <v>0</v>
      </c>
    </row>
    <row r="42" spans="1:8" s="2" customFormat="1" ht="42" customHeight="1">
      <c r="A42" s="109">
        <f t="shared" si="1"/>
        <v>20</v>
      </c>
      <c r="B42" s="86" t="s">
        <v>102</v>
      </c>
      <c r="C42" s="87" t="s">
        <v>158</v>
      </c>
      <c r="D42" s="94" t="s">
        <v>49</v>
      </c>
      <c r="E42" s="89" t="s">
        <v>1</v>
      </c>
      <c r="F42" s="95">
        <v>251</v>
      </c>
      <c r="G42" s="168"/>
      <c r="H42" s="166">
        <f t="shared" si="0"/>
        <v>0</v>
      </c>
    </row>
    <row r="43" spans="1:8" s="2" customFormat="1" ht="42" customHeight="1">
      <c r="A43" s="109">
        <f t="shared" si="1"/>
        <v>21</v>
      </c>
      <c r="B43" s="110" t="s">
        <v>103</v>
      </c>
      <c r="C43" s="87" t="s">
        <v>158</v>
      </c>
      <c r="D43" s="117" t="s">
        <v>51</v>
      </c>
      <c r="E43" s="118" t="s">
        <v>1</v>
      </c>
      <c r="F43" s="119">
        <v>615</v>
      </c>
      <c r="G43" s="168"/>
      <c r="H43" s="166">
        <f t="shared" si="0"/>
        <v>0</v>
      </c>
    </row>
    <row r="44" spans="1:8" s="2" customFormat="1" ht="42" customHeight="1">
      <c r="A44" s="109">
        <f t="shared" si="1"/>
        <v>22</v>
      </c>
      <c r="B44" s="110" t="s">
        <v>104</v>
      </c>
      <c r="C44" s="87" t="s">
        <v>158</v>
      </c>
      <c r="D44" s="117" t="s">
        <v>52</v>
      </c>
      <c r="E44" s="118" t="s">
        <v>1</v>
      </c>
      <c r="F44" s="119">
        <v>16</v>
      </c>
      <c r="G44" s="168"/>
      <c r="H44" s="166">
        <f t="shared" si="0"/>
        <v>0</v>
      </c>
    </row>
    <row r="45" spans="1:8" s="2" customFormat="1" ht="42" customHeight="1">
      <c r="A45" s="109">
        <f t="shared" si="1"/>
        <v>23</v>
      </c>
      <c r="B45" s="110" t="s">
        <v>105</v>
      </c>
      <c r="C45" s="87" t="s">
        <v>158</v>
      </c>
      <c r="D45" s="117" t="s">
        <v>62</v>
      </c>
      <c r="E45" s="118" t="s">
        <v>1</v>
      </c>
      <c r="F45" s="119">
        <v>21</v>
      </c>
      <c r="G45" s="168"/>
      <c r="H45" s="166">
        <f t="shared" si="0"/>
        <v>0</v>
      </c>
    </row>
    <row r="46" spans="1:8" s="2" customFormat="1" ht="42" customHeight="1">
      <c r="A46" s="109">
        <f t="shared" si="1"/>
        <v>24</v>
      </c>
      <c r="B46" s="110" t="s">
        <v>106</v>
      </c>
      <c r="C46" s="87" t="s">
        <v>158</v>
      </c>
      <c r="D46" s="117" t="s">
        <v>53</v>
      </c>
      <c r="E46" s="118" t="s">
        <v>1</v>
      </c>
      <c r="F46" s="119">
        <v>6</v>
      </c>
      <c r="G46" s="168"/>
      <c r="H46" s="166">
        <f t="shared" si="0"/>
        <v>0</v>
      </c>
    </row>
    <row r="47" spans="1:8" s="2" customFormat="1" ht="42" customHeight="1">
      <c r="A47" s="109">
        <f t="shared" si="1"/>
        <v>25</v>
      </c>
      <c r="B47" s="110" t="s">
        <v>107</v>
      </c>
      <c r="C47" s="87" t="s">
        <v>158</v>
      </c>
      <c r="D47" s="117" t="s">
        <v>54</v>
      </c>
      <c r="E47" s="118" t="s">
        <v>1</v>
      </c>
      <c r="F47" s="119">
        <v>79</v>
      </c>
      <c r="G47" s="168"/>
      <c r="H47" s="166">
        <f t="shared" si="0"/>
        <v>0</v>
      </c>
    </row>
    <row r="48" spans="1:8" s="2" customFormat="1" ht="49.5" customHeight="1">
      <c r="A48" s="189" t="s">
        <v>55</v>
      </c>
      <c r="B48" s="190"/>
      <c r="C48" s="190"/>
      <c r="D48" s="190"/>
      <c r="E48" s="190"/>
      <c r="F48" s="190"/>
      <c r="G48" s="190"/>
      <c r="H48" s="191"/>
    </row>
    <row r="49" spans="1:8" s="2" customFormat="1" ht="42" customHeight="1">
      <c r="A49" s="109">
        <f>A47+1</f>
        <v>26</v>
      </c>
      <c r="B49" s="110" t="s">
        <v>108</v>
      </c>
      <c r="C49" s="87" t="s">
        <v>158</v>
      </c>
      <c r="D49" s="117" t="s">
        <v>56</v>
      </c>
      <c r="E49" s="118" t="s">
        <v>11</v>
      </c>
      <c r="F49" s="119">
        <v>1</v>
      </c>
      <c r="G49" s="168"/>
      <c r="H49" s="166">
        <f>ROUND((F49*G49),2)</f>
        <v>0</v>
      </c>
    </row>
    <row r="50" spans="1:8" s="2" customFormat="1" ht="42" customHeight="1">
      <c r="A50" s="109">
        <f>A49+1</f>
        <v>27</v>
      </c>
      <c r="B50" s="110" t="s">
        <v>109</v>
      </c>
      <c r="C50" s="87" t="s">
        <v>158</v>
      </c>
      <c r="D50" s="117" t="s">
        <v>57</v>
      </c>
      <c r="E50" s="118" t="s">
        <v>11</v>
      </c>
      <c r="F50" s="119">
        <v>1</v>
      </c>
      <c r="G50" s="168"/>
      <c r="H50" s="166">
        <f>ROUND((F50*G50),2)</f>
        <v>0</v>
      </c>
    </row>
    <row r="51" spans="1:8" ht="42" customHeight="1" thickBot="1">
      <c r="A51" s="109">
        <f>A50+1</f>
        <v>28</v>
      </c>
      <c r="B51" s="110" t="s">
        <v>110</v>
      </c>
      <c r="C51" s="87" t="s">
        <v>158</v>
      </c>
      <c r="D51" s="106" t="s">
        <v>58</v>
      </c>
      <c r="E51" s="107" t="s">
        <v>11</v>
      </c>
      <c r="F51" s="108">
        <v>1</v>
      </c>
      <c r="G51" s="168"/>
      <c r="H51" s="166">
        <f>ROUND((F51*G51),2)</f>
        <v>0</v>
      </c>
    </row>
    <row r="52" spans="1:8" ht="24.75" customHeight="1" thickBot="1" thickTop="1">
      <c r="A52" s="204" t="s">
        <v>145</v>
      </c>
      <c r="B52" s="205"/>
      <c r="C52" s="205"/>
      <c r="D52" s="205"/>
      <c r="E52" s="205"/>
      <c r="F52" s="205"/>
      <c r="G52" s="207"/>
      <c r="H52" s="171">
        <f>SUM(H40:H51)</f>
        <v>0</v>
      </c>
    </row>
    <row r="53" spans="1:8" s="2" customFormat="1" ht="24.75" customHeight="1" thickBot="1" thickTop="1">
      <c r="A53" s="68" t="s">
        <v>146</v>
      </c>
      <c r="B53" s="69"/>
      <c r="C53" s="69"/>
      <c r="D53" s="69"/>
      <c r="E53" s="69"/>
      <c r="F53" s="69"/>
      <c r="G53" s="70"/>
      <c r="H53" s="71"/>
    </row>
    <row r="54" spans="1:8" s="2" customFormat="1" ht="39.75" customHeight="1" thickTop="1">
      <c r="A54" s="208" t="s">
        <v>59</v>
      </c>
      <c r="B54" s="209"/>
      <c r="C54" s="209"/>
      <c r="D54" s="209"/>
      <c r="E54" s="209"/>
      <c r="F54" s="209"/>
      <c r="G54" s="209"/>
      <c r="H54" s="210"/>
    </row>
    <row r="55" spans="1:8" s="78" customFormat="1" ht="49.5" customHeight="1">
      <c r="A55" s="120">
        <f>A51+1</f>
        <v>29</v>
      </c>
      <c r="B55" s="79" t="s">
        <v>111</v>
      </c>
      <c r="C55" s="87" t="s">
        <v>158</v>
      </c>
      <c r="D55" s="79" t="s">
        <v>60</v>
      </c>
      <c r="E55" s="121" t="s">
        <v>1</v>
      </c>
      <c r="F55" s="122">
        <v>75</v>
      </c>
      <c r="G55" s="174"/>
      <c r="H55" s="166">
        <f>ROUND((F55*G55),2)</f>
        <v>0</v>
      </c>
    </row>
    <row r="56" spans="1:8" s="78" customFormat="1" ht="49.5" customHeight="1">
      <c r="A56" s="109">
        <f>A55+1</f>
        <v>30</v>
      </c>
      <c r="B56" s="79" t="s">
        <v>112</v>
      </c>
      <c r="C56" s="87" t="s">
        <v>158</v>
      </c>
      <c r="D56" s="79" t="s">
        <v>61</v>
      </c>
      <c r="E56" s="121" t="s">
        <v>1</v>
      </c>
      <c r="F56" s="122">
        <v>113</v>
      </c>
      <c r="G56" s="174"/>
      <c r="H56" s="166">
        <f>ROUND((F56*G56),2)</f>
        <v>0</v>
      </c>
    </row>
    <row r="57" spans="1:8" s="78" customFormat="1" ht="42" customHeight="1">
      <c r="A57" s="109">
        <f>A56+1</f>
        <v>31</v>
      </c>
      <c r="B57" s="79" t="s">
        <v>113</v>
      </c>
      <c r="C57" s="87" t="s">
        <v>158</v>
      </c>
      <c r="D57" s="79" t="s">
        <v>63</v>
      </c>
      <c r="E57" s="121" t="s">
        <v>1</v>
      </c>
      <c r="F57" s="122">
        <v>3.5</v>
      </c>
      <c r="G57" s="174"/>
      <c r="H57" s="172">
        <f>ROUND((F57*G57),2)</f>
        <v>0</v>
      </c>
    </row>
    <row r="58" spans="1:8" s="78" customFormat="1" ht="42" customHeight="1">
      <c r="A58" s="152">
        <f>A57+1</f>
        <v>32</v>
      </c>
      <c r="B58" s="79" t="s">
        <v>114</v>
      </c>
      <c r="C58" s="87" t="s">
        <v>158</v>
      </c>
      <c r="D58" s="79" t="s">
        <v>64</v>
      </c>
      <c r="E58" s="121" t="s">
        <v>1</v>
      </c>
      <c r="F58" s="122">
        <v>20</v>
      </c>
      <c r="G58" s="174"/>
      <c r="H58" s="172">
        <f>ROUND((F58*G58),2)</f>
        <v>0</v>
      </c>
    </row>
    <row r="59" spans="1:14" s="7" customFormat="1" ht="39.75" customHeight="1">
      <c r="A59" s="211" t="s">
        <v>65</v>
      </c>
      <c r="B59" s="212"/>
      <c r="C59" s="212"/>
      <c r="D59" s="212"/>
      <c r="E59" s="212"/>
      <c r="F59" s="212"/>
      <c r="G59" s="212"/>
      <c r="H59" s="213"/>
      <c r="J59" s="5"/>
      <c r="K59" s="5"/>
      <c r="L59" s="6"/>
      <c r="M59" s="6"/>
      <c r="N59" s="6"/>
    </row>
    <row r="60" spans="1:14" s="7" customFormat="1" ht="49.5" customHeight="1" thickBot="1">
      <c r="A60" s="105">
        <f>A58+1</f>
        <v>33</v>
      </c>
      <c r="B60" s="97" t="s">
        <v>115</v>
      </c>
      <c r="C60" s="98" t="s">
        <v>159</v>
      </c>
      <c r="D60" s="106" t="s">
        <v>66</v>
      </c>
      <c r="E60" s="123" t="s">
        <v>11</v>
      </c>
      <c r="F60" s="124">
        <v>3</v>
      </c>
      <c r="G60" s="169"/>
      <c r="H60" s="170">
        <f>ROUND((F60*G60),2)</f>
        <v>0</v>
      </c>
      <c r="J60" s="5"/>
      <c r="K60" s="5"/>
      <c r="L60" s="6"/>
      <c r="M60" s="6"/>
      <c r="N60" s="6"/>
    </row>
    <row r="61" spans="1:14" s="7" customFormat="1" ht="24.75" customHeight="1" thickBot="1" thickTop="1">
      <c r="A61" s="204" t="s">
        <v>147</v>
      </c>
      <c r="B61" s="205"/>
      <c r="C61" s="205"/>
      <c r="D61" s="205"/>
      <c r="E61" s="205"/>
      <c r="F61" s="205"/>
      <c r="G61" s="207"/>
      <c r="H61" s="171">
        <f>SUM(H55:H60)</f>
        <v>0</v>
      </c>
      <c r="J61" s="5"/>
      <c r="K61" s="5"/>
      <c r="L61" s="6"/>
      <c r="M61" s="6"/>
      <c r="N61" s="6"/>
    </row>
    <row r="62" spans="1:14" s="7" customFormat="1" ht="24.75" customHeight="1" thickBot="1" thickTop="1">
      <c r="A62" s="68" t="s">
        <v>148</v>
      </c>
      <c r="B62" s="72"/>
      <c r="C62" s="72"/>
      <c r="D62" s="72"/>
      <c r="E62" s="72"/>
      <c r="F62" s="72"/>
      <c r="G62" s="73"/>
      <c r="H62" s="74"/>
      <c r="J62" s="5"/>
      <c r="K62" s="5"/>
      <c r="L62" s="6"/>
      <c r="M62" s="6"/>
      <c r="N62" s="6"/>
    </row>
    <row r="63" spans="1:14" s="7" customFormat="1" ht="52.5" customHeight="1" thickTop="1">
      <c r="A63" s="214" t="s">
        <v>160</v>
      </c>
      <c r="B63" s="215"/>
      <c r="C63" s="215"/>
      <c r="D63" s="215"/>
      <c r="E63" s="215"/>
      <c r="F63" s="215"/>
      <c r="G63" s="215"/>
      <c r="H63" s="216"/>
      <c r="J63" s="8"/>
      <c r="K63" s="8"/>
      <c r="L63" s="9"/>
      <c r="M63" s="9"/>
      <c r="N63" s="9"/>
    </row>
    <row r="64" spans="1:14" s="7" customFormat="1" ht="60" customHeight="1" thickBot="1">
      <c r="A64" s="125">
        <f>A60+1</f>
        <v>34</v>
      </c>
      <c r="B64" s="86" t="s">
        <v>116</v>
      </c>
      <c r="C64" s="98" t="s">
        <v>161</v>
      </c>
      <c r="D64" s="79" t="s">
        <v>67</v>
      </c>
      <c r="E64" s="126" t="s">
        <v>11</v>
      </c>
      <c r="F64" s="127">
        <v>1</v>
      </c>
      <c r="G64" s="168"/>
      <c r="H64" s="166">
        <f>ROUND((F64*G64),2)</f>
        <v>0</v>
      </c>
      <c r="J64" s="10"/>
      <c r="K64" s="11"/>
      <c r="L64" s="6"/>
      <c r="M64" s="6"/>
      <c r="N64" s="6"/>
    </row>
    <row r="65" spans="1:14" s="7" customFormat="1" ht="24.75" customHeight="1" thickBot="1" thickTop="1">
      <c r="A65" s="204" t="s">
        <v>149</v>
      </c>
      <c r="B65" s="205"/>
      <c r="C65" s="205"/>
      <c r="D65" s="205"/>
      <c r="E65" s="206"/>
      <c r="F65" s="206"/>
      <c r="G65" s="207"/>
      <c r="H65" s="171">
        <f>SUM(H64:H64)</f>
        <v>0</v>
      </c>
      <c r="J65" s="13"/>
      <c r="K65" s="15"/>
      <c r="L65" s="14"/>
      <c r="M65" s="14"/>
      <c r="N65" s="14"/>
    </row>
    <row r="66" spans="1:14" s="7" customFormat="1" ht="24.75" customHeight="1" thickBot="1" thickTop="1">
      <c r="A66" s="47" t="s">
        <v>150</v>
      </c>
      <c r="B66" s="48"/>
      <c r="C66" s="48"/>
      <c r="D66" s="48"/>
      <c r="E66" s="48"/>
      <c r="F66" s="49"/>
      <c r="G66" s="64"/>
      <c r="H66" s="65"/>
      <c r="J66" s="10"/>
      <c r="K66" s="11"/>
      <c r="L66" s="6"/>
      <c r="M66" s="6"/>
      <c r="N66" s="6"/>
    </row>
    <row r="67" spans="1:14" s="7" customFormat="1" ht="49.5" customHeight="1" thickBot="1" thickTop="1">
      <c r="A67" s="186" t="s">
        <v>79</v>
      </c>
      <c r="B67" s="187"/>
      <c r="C67" s="187"/>
      <c r="D67" s="187"/>
      <c r="E67" s="187"/>
      <c r="F67" s="187"/>
      <c r="G67" s="187"/>
      <c r="H67" s="188"/>
      <c r="J67" s="13"/>
      <c r="K67" s="13"/>
      <c r="L67" s="14"/>
      <c r="M67" s="14"/>
      <c r="N67" s="14"/>
    </row>
    <row r="68" spans="1:14" s="7" customFormat="1" ht="24.75" customHeight="1" thickBot="1" thickTop="1">
      <c r="A68" s="128" t="s">
        <v>30</v>
      </c>
      <c r="B68" s="129"/>
      <c r="C68" s="129"/>
      <c r="D68" s="129"/>
      <c r="E68" s="129"/>
      <c r="F68" s="129"/>
      <c r="G68" s="130"/>
      <c r="H68" s="131"/>
      <c r="J68" s="5"/>
      <c r="K68" s="5"/>
      <c r="L68" s="6"/>
      <c r="M68" s="6"/>
      <c r="N68" s="6"/>
    </row>
    <row r="69" spans="1:14" s="7" customFormat="1" ht="24.75" customHeight="1" thickTop="1">
      <c r="A69" s="153">
        <v>35</v>
      </c>
      <c r="B69" s="163" t="s">
        <v>117</v>
      </c>
      <c r="C69" s="132" t="s">
        <v>162</v>
      </c>
      <c r="D69" s="133" t="s">
        <v>70</v>
      </c>
      <c r="E69" s="134" t="s">
        <v>1</v>
      </c>
      <c r="F69" s="135">
        <v>282</v>
      </c>
      <c r="G69" s="175"/>
      <c r="H69" s="176">
        <f aca="true" t="shared" si="2" ref="H69:H76">ROUND((F69*G69),2)</f>
        <v>0</v>
      </c>
      <c r="J69" s="5"/>
      <c r="K69" s="5"/>
      <c r="L69" s="6"/>
      <c r="M69" s="6"/>
      <c r="N69" s="6"/>
    </row>
    <row r="70" spans="1:14" s="7" customFormat="1" ht="24.75" customHeight="1">
      <c r="A70" s="125">
        <f aca="true" t="shared" si="3" ref="A70:A76">A69+1</f>
        <v>36</v>
      </c>
      <c r="B70" s="86" t="s">
        <v>118</v>
      </c>
      <c r="C70" s="165" t="s">
        <v>162</v>
      </c>
      <c r="D70" s="136" t="s">
        <v>71</v>
      </c>
      <c r="E70" s="137" t="s">
        <v>1</v>
      </c>
      <c r="F70" s="138">
        <v>150</v>
      </c>
      <c r="G70" s="168"/>
      <c r="H70" s="166">
        <f t="shared" si="2"/>
        <v>0</v>
      </c>
      <c r="J70" s="5"/>
      <c r="K70" s="5"/>
      <c r="L70" s="6"/>
      <c r="M70" s="6"/>
      <c r="N70" s="6"/>
    </row>
    <row r="71" spans="1:14" s="7" customFormat="1" ht="24.75" customHeight="1">
      <c r="A71" s="125">
        <f t="shared" si="3"/>
        <v>37</v>
      </c>
      <c r="B71" s="86" t="s">
        <v>119</v>
      </c>
      <c r="C71" s="165" t="s">
        <v>162</v>
      </c>
      <c r="D71" s="139" t="s">
        <v>69</v>
      </c>
      <c r="E71" s="140" t="s">
        <v>3</v>
      </c>
      <c r="F71" s="141">
        <v>209.86</v>
      </c>
      <c r="G71" s="168"/>
      <c r="H71" s="166">
        <f t="shared" si="2"/>
        <v>0</v>
      </c>
      <c r="J71" s="5"/>
      <c r="K71" s="5"/>
      <c r="L71" s="6"/>
      <c r="M71" s="6"/>
      <c r="N71" s="6"/>
    </row>
    <row r="72" spans="1:14" s="7" customFormat="1" ht="24.75" customHeight="1">
      <c r="A72" s="125">
        <f t="shared" si="3"/>
        <v>38</v>
      </c>
      <c r="B72" s="86" t="s">
        <v>120</v>
      </c>
      <c r="C72" s="165" t="s">
        <v>162</v>
      </c>
      <c r="D72" s="136" t="s">
        <v>72</v>
      </c>
      <c r="E72" s="137" t="s">
        <v>3</v>
      </c>
      <c r="F72" s="138">
        <v>186.56</v>
      </c>
      <c r="G72" s="168"/>
      <c r="H72" s="166">
        <f t="shared" si="2"/>
        <v>0</v>
      </c>
      <c r="J72" s="5"/>
      <c r="K72" s="5"/>
      <c r="L72" s="6"/>
      <c r="M72" s="6"/>
      <c r="N72" s="6"/>
    </row>
    <row r="73" spans="1:14" s="7" customFormat="1" ht="24.75" customHeight="1">
      <c r="A73" s="125">
        <f t="shared" si="3"/>
        <v>39</v>
      </c>
      <c r="B73" s="86" t="s">
        <v>121</v>
      </c>
      <c r="C73" s="165" t="s">
        <v>162</v>
      </c>
      <c r="D73" s="136" t="s">
        <v>68</v>
      </c>
      <c r="E73" s="137" t="s">
        <v>3</v>
      </c>
      <c r="F73" s="138">
        <v>559.63</v>
      </c>
      <c r="G73" s="168"/>
      <c r="H73" s="166">
        <f t="shared" si="2"/>
        <v>0</v>
      </c>
      <c r="J73" s="5"/>
      <c r="K73" s="5"/>
      <c r="L73" s="6"/>
      <c r="M73" s="6"/>
      <c r="N73" s="6"/>
    </row>
    <row r="74" spans="1:14" s="7" customFormat="1" ht="24.75" customHeight="1">
      <c r="A74" s="125">
        <f t="shared" si="3"/>
        <v>40</v>
      </c>
      <c r="B74" s="86" t="s">
        <v>122</v>
      </c>
      <c r="C74" s="165" t="s">
        <v>162</v>
      </c>
      <c r="D74" s="142" t="s">
        <v>73</v>
      </c>
      <c r="E74" s="140" t="s">
        <v>3</v>
      </c>
      <c r="F74" s="141">
        <v>24</v>
      </c>
      <c r="G74" s="168"/>
      <c r="H74" s="166">
        <f t="shared" si="2"/>
        <v>0</v>
      </c>
      <c r="J74" s="10"/>
      <c r="K74" s="16"/>
      <c r="L74" s="6"/>
      <c r="M74" s="6"/>
      <c r="N74" s="6"/>
    </row>
    <row r="75" spans="1:14" s="7" customFormat="1" ht="24.75" customHeight="1">
      <c r="A75" s="143">
        <f t="shared" si="3"/>
        <v>41</v>
      </c>
      <c r="B75" s="86" t="s">
        <v>123</v>
      </c>
      <c r="C75" s="165" t="s">
        <v>162</v>
      </c>
      <c r="D75" s="139" t="s">
        <v>74</v>
      </c>
      <c r="E75" s="140" t="s">
        <v>3</v>
      </c>
      <c r="F75" s="141">
        <v>49.5</v>
      </c>
      <c r="G75" s="168"/>
      <c r="H75" s="166">
        <f t="shared" si="2"/>
        <v>0</v>
      </c>
      <c r="J75" s="10"/>
      <c r="K75" s="11"/>
      <c r="L75" s="6"/>
      <c r="M75" s="6"/>
      <c r="N75" s="6"/>
    </row>
    <row r="76" spans="1:15" s="7" customFormat="1" ht="24.75" customHeight="1" thickBot="1">
      <c r="A76" s="143">
        <f t="shared" si="3"/>
        <v>42</v>
      </c>
      <c r="B76" s="110" t="s">
        <v>124</v>
      </c>
      <c r="C76" s="164" t="s">
        <v>162</v>
      </c>
      <c r="D76" s="144" t="s">
        <v>75</v>
      </c>
      <c r="E76" s="145" t="s">
        <v>1</v>
      </c>
      <c r="F76" s="146">
        <v>16</v>
      </c>
      <c r="G76" s="168"/>
      <c r="H76" s="166">
        <f t="shared" si="2"/>
        <v>0</v>
      </c>
      <c r="J76" s="4"/>
      <c r="K76" s="13"/>
      <c r="L76" s="17"/>
      <c r="M76" s="17"/>
      <c r="N76" s="18"/>
      <c r="O76" s="19"/>
    </row>
    <row r="77" spans="1:15" s="7" customFormat="1" ht="24.75" customHeight="1" thickBot="1" thickTop="1">
      <c r="A77" s="128" t="s">
        <v>31</v>
      </c>
      <c r="B77" s="129"/>
      <c r="C77" s="129"/>
      <c r="D77" s="129"/>
      <c r="E77" s="129"/>
      <c r="F77" s="129"/>
      <c r="G77" s="130"/>
      <c r="H77" s="131"/>
      <c r="J77" s="5"/>
      <c r="K77" s="13"/>
      <c r="L77" s="17"/>
      <c r="M77" s="17"/>
      <c r="N77" s="18"/>
      <c r="O77" s="19"/>
    </row>
    <row r="78" spans="1:14" s="25" customFormat="1" ht="24.75" customHeight="1" thickTop="1">
      <c r="A78" s="143">
        <f>A76+1</f>
        <v>43</v>
      </c>
      <c r="B78" s="163" t="s">
        <v>125</v>
      </c>
      <c r="C78" s="132" t="s">
        <v>162</v>
      </c>
      <c r="D78" s="136" t="s">
        <v>76</v>
      </c>
      <c r="E78" s="137" t="s">
        <v>3</v>
      </c>
      <c r="F78" s="138">
        <v>209.86</v>
      </c>
      <c r="G78" s="168"/>
      <c r="H78" s="166">
        <f aca="true" t="shared" si="4" ref="H78:H85">ROUND((F78*G78),2)</f>
        <v>0</v>
      </c>
      <c r="J78" s="11"/>
      <c r="K78" s="11"/>
      <c r="L78" s="24"/>
      <c r="M78" s="24"/>
      <c r="N78" s="24"/>
    </row>
    <row r="79" spans="1:14" s="7" customFormat="1" ht="24.75" customHeight="1">
      <c r="A79" s="143">
        <f aca="true" t="shared" si="5" ref="A79:A89">A78+1</f>
        <v>44</v>
      </c>
      <c r="B79" s="86" t="s">
        <v>126</v>
      </c>
      <c r="C79" s="165" t="s">
        <v>162</v>
      </c>
      <c r="D79" s="136" t="s">
        <v>77</v>
      </c>
      <c r="E79" s="140" t="s">
        <v>3</v>
      </c>
      <c r="F79" s="141">
        <v>209.86</v>
      </c>
      <c r="G79" s="168"/>
      <c r="H79" s="166">
        <f t="shared" si="4"/>
        <v>0</v>
      </c>
      <c r="J79" s="5"/>
      <c r="K79" s="5"/>
      <c r="L79" s="6"/>
      <c r="M79" s="6"/>
      <c r="N79" s="6"/>
    </row>
    <row r="80" spans="1:14" s="7" customFormat="1" ht="24.75" customHeight="1">
      <c r="A80" s="143">
        <f t="shared" si="5"/>
        <v>45</v>
      </c>
      <c r="B80" s="86" t="s">
        <v>127</v>
      </c>
      <c r="C80" s="165" t="s">
        <v>162</v>
      </c>
      <c r="D80" s="139" t="s">
        <v>78</v>
      </c>
      <c r="E80" s="140" t="s">
        <v>3</v>
      </c>
      <c r="F80" s="141">
        <v>209.86</v>
      </c>
      <c r="G80" s="168"/>
      <c r="H80" s="166">
        <f>ROUND((F80*G80),2)</f>
        <v>0</v>
      </c>
      <c r="J80" s="5"/>
      <c r="K80" s="5"/>
      <c r="L80" s="6"/>
      <c r="M80" s="6"/>
      <c r="N80" s="6"/>
    </row>
    <row r="81" spans="1:14" s="7" customFormat="1" ht="24.75" customHeight="1">
      <c r="A81" s="143">
        <f t="shared" si="5"/>
        <v>46</v>
      </c>
      <c r="B81" s="86" t="s">
        <v>128</v>
      </c>
      <c r="C81" s="165" t="s">
        <v>162</v>
      </c>
      <c r="D81" s="144" t="s">
        <v>83</v>
      </c>
      <c r="E81" s="145" t="s">
        <v>3</v>
      </c>
      <c r="F81" s="141">
        <v>769.49</v>
      </c>
      <c r="G81" s="168"/>
      <c r="H81" s="166">
        <f>ROUND((F81*G81),2)</f>
        <v>0</v>
      </c>
      <c r="J81" s="5"/>
      <c r="K81" s="5"/>
      <c r="L81" s="6"/>
      <c r="M81" s="6"/>
      <c r="N81" s="6"/>
    </row>
    <row r="82" spans="1:14" s="7" customFormat="1" ht="24.75" customHeight="1">
      <c r="A82" s="143">
        <f t="shared" si="5"/>
        <v>47</v>
      </c>
      <c r="B82" s="86" t="s">
        <v>129</v>
      </c>
      <c r="C82" s="165" t="s">
        <v>162</v>
      </c>
      <c r="D82" s="144" t="s">
        <v>80</v>
      </c>
      <c r="E82" s="145" t="s">
        <v>3</v>
      </c>
      <c r="F82" s="146">
        <v>33</v>
      </c>
      <c r="G82" s="168"/>
      <c r="H82" s="166">
        <f>ROUND((F82*G82),2)</f>
        <v>0</v>
      </c>
      <c r="J82" s="5"/>
      <c r="K82" s="5"/>
      <c r="L82" s="6"/>
      <c r="M82" s="6"/>
      <c r="N82" s="6"/>
    </row>
    <row r="83" spans="1:14" s="7" customFormat="1" ht="24.75" customHeight="1">
      <c r="A83" s="143">
        <f t="shared" si="5"/>
        <v>48</v>
      </c>
      <c r="B83" s="86" t="s">
        <v>130</v>
      </c>
      <c r="C83" s="165" t="s">
        <v>162</v>
      </c>
      <c r="D83" s="144" t="s">
        <v>81</v>
      </c>
      <c r="E83" s="145" t="s">
        <v>3</v>
      </c>
      <c r="F83" s="146">
        <v>612.5</v>
      </c>
      <c r="G83" s="168"/>
      <c r="H83" s="166">
        <f t="shared" si="4"/>
        <v>0</v>
      </c>
      <c r="J83" s="5"/>
      <c r="K83" s="5"/>
      <c r="L83" s="6"/>
      <c r="M83" s="6"/>
      <c r="N83" s="6"/>
    </row>
    <row r="84" spans="1:14" s="7" customFormat="1" ht="24.75" customHeight="1">
      <c r="A84" s="143">
        <f t="shared" si="5"/>
        <v>49</v>
      </c>
      <c r="B84" s="86" t="s">
        <v>131</v>
      </c>
      <c r="C84" s="165" t="s">
        <v>162</v>
      </c>
      <c r="D84" s="144" t="s">
        <v>82</v>
      </c>
      <c r="E84" s="140" t="s">
        <v>3</v>
      </c>
      <c r="F84" s="141">
        <v>186.56</v>
      </c>
      <c r="G84" s="168"/>
      <c r="H84" s="166">
        <f t="shared" si="4"/>
        <v>0</v>
      </c>
      <c r="J84" s="5"/>
      <c r="K84" s="11"/>
      <c r="L84" s="6"/>
      <c r="M84" s="6"/>
      <c r="N84" s="11"/>
    </row>
    <row r="85" spans="1:14" s="7" customFormat="1" ht="24.75" customHeight="1">
      <c r="A85" s="143">
        <f t="shared" si="5"/>
        <v>50</v>
      </c>
      <c r="B85" s="86" t="s">
        <v>132</v>
      </c>
      <c r="C85" s="165" t="s">
        <v>162</v>
      </c>
      <c r="D85" s="139" t="s">
        <v>84</v>
      </c>
      <c r="E85" s="140" t="s">
        <v>3</v>
      </c>
      <c r="F85" s="141">
        <v>186.56</v>
      </c>
      <c r="G85" s="168"/>
      <c r="H85" s="166">
        <f t="shared" si="4"/>
        <v>0</v>
      </c>
      <c r="J85" s="20"/>
      <c r="K85" s="12"/>
      <c r="M85" s="6"/>
      <c r="N85" s="6"/>
    </row>
    <row r="86" spans="1:14" s="7" customFormat="1" ht="24.75" customHeight="1">
      <c r="A86" s="143">
        <f t="shared" si="5"/>
        <v>51</v>
      </c>
      <c r="B86" s="86" t="s">
        <v>133</v>
      </c>
      <c r="C86" s="165" t="s">
        <v>162</v>
      </c>
      <c r="D86" s="144" t="s">
        <v>85</v>
      </c>
      <c r="E86" s="145" t="s">
        <v>3</v>
      </c>
      <c r="F86" s="146">
        <v>49.5</v>
      </c>
      <c r="G86" s="168"/>
      <c r="H86" s="166">
        <f>ROUND((F86*G86),2)</f>
        <v>0</v>
      </c>
      <c r="J86" s="20"/>
      <c r="K86" s="12"/>
      <c r="M86" s="6"/>
      <c r="N86" s="6"/>
    </row>
    <row r="87" spans="1:14" s="7" customFormat="1" ht="24.75" customHeight="1">
      <c r="A87" s="143">
        <f t="shared" si="5"/>
        <v>52</v>
      </c>
      <c r="B87" s="86" t="s">
        <v>134</v>
      </c>
      <c r="C87" s="165" t="s">
        <v>162</v>
      </c>
      <c r="D87" s="144" t="s">
        <v>86</v>
      </c>
      <c r="E87" s="145" t="s">
        <v>3</v>
      </c>
      <c r="F87" s="146">
        <v>198</v>
      </c>
      <c r="G87" s="168"/>
      <c r="H87" s="166">
        <f>ROUND((F87*G87),2)</f>
        <v>0</v>
      </c>
      <c r="J87" s="20"/>
      <c r="K87" s="12"/>
      <c r="M87" s="6"/>
      <c r="N87" s="6"/>
    </row>
    <row r="88" spans="1:14" s="7" customFormat="1" ht="42.75" customHeight="1">
      <c r="A88" s="143">
        <f t="shared" si="5"/>
        <v>53</v>
      </c>
      <c r="B88" s="86" t="s">
        <v>135</v>
      </c>
      <c r="C88" s="165" t="s">
        <v>162</v>
      </c>
      <c r="D88" s="144" t="s">
        <v>87</v>
      </c>
      <c r="E88" s="145" t="s">
        <v>3</v>
      </c>
      <c r="F88" s="146">
        <v>24</v>
      </c>
      <c r="G88" s="168"/>
      <c r="H88" s="166">
        <f>ROUND((F88*G88),2)</f>
        <v>0</v>
      </c>
      <c r="J88" s="20"/>
      <c r="K88" s="12"/>
      <c r="M88" s="6"/>
      <c r="N88" s="6"/>
    </row>
    <row r="89" spans="1:14" s="7" customFormat="1" ht="39.75" customHeight="1" thickBot="1">
      <c r="A89" s="147">
        <f t="shared" si="5"/>
        <v>54</v>
      </c>
      <c r="B89" s="110" t="s">
        <v>136</v>
      </c>
      <c r="C89" s="164" t="s">
        <v>162</v>
      </c>
      <c r="D89" s="148" t="s">
        <v>88</v>
      </c>
      <c r="E89" s="149" t="s">
        <v>1</v>
      </c>
      <c r="F89" s="150">
        <v>16</v>
      </c>
      <c r="G89" s="169"/>
      <c r="H89" s="170">
        <f>ROUND((F89*G89),2)</f>
        <v>0</v>
      </c>
      <c r="J89" s="20"/>
      <c r="K89" s="12"/>
      <c r="M89" s="6"/>
      <c r="N89" s="6"/>
    </row>
    <row r="90" spans="1:14" s="22" customFormat="1" ht="24.75" customHeight="1" thickBot="1" thickTop="1">
      <c r="A90" s="192" t="s">
        <v>151</v>
      </c>
      <c r="B90" s="193"/>
      <c r="C90" s="193"/>
      <c r="D90" s="193"/>
      <c r="E90" s="193"/>
      <c r="F90" s="193"/>
      <c r="G90" s="194"/>
      <c r="H90" s="177">
        <f>SUM(H69:H89)</f>
        <v>0</v>
      </c>
      <c r="J90" s="4"/>
      <c r="K90" s="13"/>
      <c r="L90" s="21"/>
      <c r="M90" s="21"/>
      <c r="N90" s="21"/>
    </row>
    <row r="91" spans="1:14" s="7" customFormat="1" ht="24.75" customHeight="1" thickBot="1" thickTop="1">
      <c r="A91" s="198" t="s">
        <v>152</v>
      </c>
      <c r="B91" s="199"/>
      <c r="C91" s="199"/>
      <c r="D91" s="199"/>
      <c r="E91" s="199"/>
      <c r="F91" s="199"/>
      <c r="G91" s="200"/>
      <c r="H91" s="178">
        <f>H28+H37+H52+H61+H65+H90</f>
        <v>0</v>
      </c>
      <c r="J91" s="5"/>
      <c r="K91" s="5"/>
      <c r="L91" s="6"/>
      <c r="M91" s="6"/>
      <c r="N91" s="6"/>
    </row>
    <row r="92" spans="1:8" ht="24.75" customHeight="1" thickBot="1" thickTop="1">
      <c r="A92" s="201" t="s">
        <v>153</v>
      </c>
      <c r="B92" s="202"/>
      <c r="C92" s="202"/>
      <c r="D92" s="202"/>
      <c r="E92" s="202"/>
      <c r="F92" s="202"/>
      <c r="G92" s="203"/>
      <c r="H92" s="179">
        <f>H16+H91</f>
        <v>0</v>
      </c>
    </row>
    <row r="93" spans="7:8" ht="13.5" thickTop="1">
      <c r="G93" s="7"/>
      <c r="H93" s="28"/>
    </row>
    <row r="94" spans="6:8" ht="12.75">
      <c r="F94" s="184"/>
      <c r="G94" s="180"/>
      <c r="H94" s="185" t="s">
        <v>165</v>
      </c>
    </row>
    <row r="95" spans="6:8" ht="12.75">
      <c r="F95" s="184"/>
      <c r="G95" s="180"/>
      <c r="H95" s="185"/>
    </row>
    <row r="96" spans="6:8" ht="12.75">
      <c r="F96" s="180"/>
      <c r="G96" s="180"/>
      <c r="H96" s="181"/>
    </row>
    <row r="97" spans="6:8" ht="12.75">
      <c r="F97" s="180"/>
      <c r="G97" s="180"/>
      <c r="H97" s="181"/>
    </row>
    <row r="98" spans="6:8" ht="12.75">
      <c r="F98" s="182"/>
      <c r="G98" s="183"/>
      <c r="H98" s="181"/>
    </row>
    <row r="99" spans="6:8" ht="12.75">
      <c r="F99" s="184"/>
      <c r="G99" s="184"/>
      <c r="H99" s="185" t="s">
        <v>166</v>
      </c>
    </row>
    <row r="101" spans="10:11" s="7" customFormat="1" ht="12.75">
      <c r="J101" s="12"/>
      <c r="K101" s="12"/>
    </row>
    <row r="102" s="23" customFormat="1" ht="12.75"/>
    <row r="103" s="23" customFormat="1" ht="12.75"/>
    <row r="105" s="23" customFormat="1" ht="12.75"/>
  </sheetData>
  <sheetProtection password="CF0F" sheet="1" formatColumns="0" formatRows="0"/>
  <mergeCells count="27">
    <mergeCell ref="E10:G10"/>
    <mergeCell ref="E11:G11"/>
    <mergeCell ref="A2:H2"/>
    <mergeCell ref="A3:H3"/>
    <mergeCell ref="A5:H5"/>
    <mergeCell ref="A20:H20"/>
    <mergeCell ref="E12:G12"/>
    <mergeCell ref="E13:G13"/>
    <mergeCell ref="A59:H59"/>
    <mergeCell ref="A63:H63"/>
    <mergeCell ref="A37:G37"/>
    <mergeCell ref="A28:G28"/>
    <mergeCell ref="E14:G14"/>
    <mergeCell ref="E15:G15"/>
    <mergeCell ref="A26:H26"/>
    <mergeCell ref="A35:H35"/>
    <mergeCell ref="A30:H30"/>
    <mergeCell ref="A67:H67"/>
    <mergeCell ref="A48:H48"/>
    <mergeCell ref="A90:G90"/>
    <mergeCell ref="A39:H39"/>
    <mergeCell ref="A91:G91"/>
    <mergeCell ref="A92:G92"/>
    <mergeCell ref="A65:G65"/>
    <mergeCell ref="A54:H54"/>
    <mergeCell ref="A61:G61"/>
    <mergeCell ref="A52:G52"/>
  </mergeCells>
  <printOptions horizontalCentered="1"/>
  <pageMargins left="0.5905511811023623" right="0.3937007874015748" top="0.6299212598425197" bottom="0.8267716535433072" header="0.2755905511811024" footer="0.31496062992125984"/>
  <pageSetup fitToHeight="0" fitToWidth="1" horizontalDpi="300" verticalDpi="300" orientation="portrait" paperSize="9" scale="78" r:id="rId1"/>
  <headerFooter alignWithMargins="0">
    <oddHeader>&amp;R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2011-12-07T12:00:38Z</dcterms:created>
  <dcterms:modified xsi:type="dcterms:W3CDTF">2017-07-20T07:10:03Z</dcterms:modified>
  <cp:category/>
  <cp:version/>
  <cp:contentType/>
  <cp:contentStatus/>
</cp:coreProperties>
</file>