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200" windowHeight="11595" tabRatio="783"/>
  </bookViews>
  <sheets>
    <sheet name="Zakładka nr 1" sheetId="3" r:id="rId1"/>
    <sheet name="Zakładka nr 2" sheetId="4" r:id="rId2"/>
    <sheet name="Zakładka nr 3" sheetId="5" r:id="rId3"/>
    <sheet name="Zabezpieczenia" sheetId="10" r:id="rId4"/>
  </sheets>
  <calcPr calcId="145621"/>
</workbook>
</file>

<file path=xl/calcChain.xml><?xml version="1.0" encoding="utf-8"?>
<calcChain xmlns="http://schemas.openxmlformats.org/spreadsheetml/2006/main">
  <c r="D7" i="4" l="1"/>
  <c r="C14" i="3"/>
  <c r="D22" i="4" l="1"/>
  <c r="D23" i="4"/>
  <c r="D21" i="4"/>
  <c r="B18" i="10" l="1"/>
  <c r="B16" i="10"/>
  <c r="B15" i="10"/>
  <c r="B14" i="10"/>
  <c r="B12" i="10"/>
  <c r="B11" i="10"/>
  <c r="B10" i="10"/>
  <c r="B9" i="10"/>
  <c r="B8" i="10"/>
  <c r="B7" i="10"/>
  <c r="B6" i="10"/>
  <c r="B5" i="10"/>
  <c r="D12" i="4" l="1"/>
  <c r="D13" i="4" l="1"/>
  <c r="D10" i="4"/>
  <c r="D9" i="4"/>
  <c r="C29" i="3" l="1"/>
</calcChain>
</file>

<file path=xl/sharedStrings.xml><?xml version="1.0" encoding="utf-8"?>
<sst xmlns="http://schemas.openxmlformats.org/spreadsheetml/2006/main" count="400" uniqueCount="176">
  <si>
    <t>Lp.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</si>
  <si>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</si>
  <si>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</si>
  <si>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</si>
  <si>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</si>
  <si>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</si>
  <si>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</si>
  <si>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</si>
  <si>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</si>
  <si>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</si>
  <si>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Jednostka</t>
  </si>
  <si>
    <t>Materiał</t>
  </si>
  <si>
    <t>Przedmiot ubezpieczenia</t>
  </si>
  <si>
    <t>Powierzchnia w m2</t>
  </si>
  <si>
    <t>Rok budowy budynku</t>
  </si>
  <si>
    <t>Ścian</t>
  </si>
  <si>
    <t>Stropów</t>
  </si>
  <si>
    <t>Stropodachu</t>
  </si>
  <si>
    <t>Pokrycie dachu</t>
  </si>
  <si>
    <t>Wyposażenie i urządzenia</t>
  </si>
  <si>
    <t>Suma ubezpieczenia</t>
  </si>
  <si>
    <t>Sprzęt elektroniczny stacjonarny</t>
  </si>
  <si>
    <t>Sprzęt elektroniczny przenośny</t>
  </si>
  <si>
    <t>Kserokopiarki, urządzenia wielofunkcyjne</t>
  </si>
  <si>
    <t>Nr rej.</t>
  </si>
  <si>
    <t>Rodzaj</t>
  </si>
  <si>
    <t xml:space="preserve">Rok prod. </t>
  </si>
  <si>
    <t>Nr nadwozia</t>
  </si>
  <si>
    <t>Liczba miejsc</t>
  </si>
  <si>
    <t>Pojemność</t>
  </si>
  <si>
    <t>Ładowność</t>
  </si>
  <si>
    <t>Użytkownik</t>
  </si>
  <si>
    <t>Typ, model</t>
  </si>
  <si>
    <t>Marka</t>
  </si>
  <si>
    <t>Zabezpieczenia przeciwpożarowe</t>
  </si>
  <si>
    <t>Zabezpieczenia przeciwkradzieżowe</t>
  </si>
  <si>
    <t>-</t>
  </si>
  <si>
    <t>Faks</t>
  </si>
  <si>
    <t>Serwer</t>
  </si>
  <si>
    <t>Projektory</t>
  </si>
  <si>
    <t>1. Urząd Gminy Czajków</t>
  </si>
  <si>
    <t>STAR</t>
  </si>
  <si>
    <t>MAN</t>
  </si>
  <si>
    <t>ŻUK</t>
  </si>
  <si>
    <t>Urząd Gminy Czajków</t>
  </si>
  <si>
    <t>Gminny Ośrodek Pomocy Społecznej w Czajkowie</t>
  </si>
  <si>
    <t>Gminna Biblioteka Publiczna w Czajkowie</t>
  </si>
  <si>
    <t>Zespół Szkół w Czajkowie</t>
  </si>
  <si>
    <t>Gimnazjum w Czajkowie</t>
  </si>
  <si>
    <t xml:space="preserve">Budynek gimnazjum, Czajków 55/1 </t>
  </si>
  <si>
    <t>Wieńce żelbetowe</t>
  </si>
  <si>
    <t xml:space="preserve">papa temozgrzewalna </t>
  </si>
  <si>
    <t>Budynek szkoły, Czajków 55</t>
  </si>
  <si>
    <t>cegła</t>
  </si>
  <si>
    <t>betonowe/ żelbetowe</t>
  </si>
  <si>
    <t>drewno</t>
  </si>
  <si>
    <t>żelbet</t>
  </si>
  <si>
    <t>papa</t>
  </si>
  <si>
    <t>blacha</t>
  </si>
  <si>
    <t>Budynek GOPS, Czajków 34</t>
  </si>
  <si>
    <t>Dom kultury, Czajków 31</t>
  </si>
  <si>
    <t>Budynek ośrodka zdrowia, Czajków 37</t>
  </si>
  <si>
    <t>murowany</t>
  </si>
  <si>
    <t>Budynek gospodarczy, Mielcuchy 61</t>
  </si>
  <si>
    <t>POT98HP</t>
  </si>
  <si>
    <t>POTM552</t>
  </si>
  <si>
    <t>KLA850V</t>
  </si>
  <si>
    <t>KLB682E</t>
  </si>
  <si>
    <t>Budynek Urzędu Gminy, Czajków 39</t>
  </si>
  <si>
    <t>3. Gminna Biblioteka Publiczna w Czajkowie</t>
  </si>
  <si>
    <t>2. Gminny Ośrodek Pomocy Społecznej w Czajkowie</t>
  </si>
  <si>
    <t>KLA898Y</t>
  </si>
  <si>
    <t>A-15</t>
  </si>
  <si>
    <t>380069</t>
  </si>
  <si>
    <t>109598</t>
  </si>
  <si>
    <t>7097</t>
  </si>
  <si>
    <t>POT58ML</t>
  </si>
  <si>
    <t>TGM13-28</t>
  </si>
  <si>
    <t>WMAN36ZZ7AY239939</t>
  </si>
  <si>
    <t>462189</t>
  </si>
  <si>
    <t>P142CJ</t>
  </si>
  <si>
    <t>pożarniczy</t>
  </si>
  <si>
    <t>Jelcz</t>
  </si>
  <si>
    <t>005m</t>
  </si>
  <si>
    <t>A 15</t>
  </si>
  <si>
    <t>SUSP142CJV0000001</t>
  </si>
  <si>
    <t xml:space="preserve"> - </t>
  </si>
  <si>
    <t>Budynek przedszkolny, Czajków 16</t>
  </si>
  <si>
    <t>Lokal w budynku Domu Kultury, Czajków 31</t>
  </si>
  <si>
    <t>Dom Nauczyciela nr 1, Czajków 55</t>
  </si>
  <si>
    <t>Dom Nauczyciela nr 2, Czajków 55</t>
  </si>
  <si>
    <t>Budynek wykazany i ubezpieczany przez Urząd Gminy, Czajków 34</t>
  </si>
  <si>
    <t>Budynek po byłej szkole, Mielcuchy 61</t>
  </si>
  <si>
    <t>pustaki żużlobetonowe, cegła</t>
  </si>
  <si>
    <t>beton</t>
  </si>
  <si>
    <t>Sala sportowa, Czajków 55</t>
  </si>
  <si>
    <t>Budynek po szkole podstawowej, Salamony 1</t>
  </si>
  <si>
    <t>- co najmniej 2 zamki wielozastawkowe w każdych drzwiach zewnętrznych</t>
  </si>
  <si>
    <t>Kratownicowe wiązary drewniane 
ocieplone izolacją z wełny mineralnej
Zabezpieczonej proizolacją z folii</t>
  </si>
  <si>
    <t>- co najmniej 2 zamki wielozastawkowe w każdych drzwiach zewnętrznych,
- okratowane okna budynku (gabinet dyrektora, sekretariat, sala komputerowa, pokój nauczycielski),
- alarm tylko na miejscu</t>
  </si>
  <si>
    <t>- zgodne z przepisami o ochronie przeciwpożarowej,
- gaśnice, agregaty: 6 szt.,
- hydranty zewnętrzne: 1 szt.,
- hydranty wewnętrzne: 2 szt.,</t>
  </si>
  <si>
    <t>Tablica interaktywna</t>
  </si>
  <si>
    <t>Sieć komputerowa</t>
  </si>
  <si>
    <t>lata 60 XX wieku</t>
  </si>
  <si>
    <t>betonowe</t>
  </si>
  <si>
    <t>lata 20 XX wieku</t>
  </si>
  <si>
    <t>drewniany</t>
  </si>
  <si>
    <t>ondulina</t>
  </si>
  <si>
    <t>wełna mineralna</t>
  </si>
  <si>
    <t>Wiata autobusowa</t>
  </si>
  <si>
    <t>Wiaty przystankowe</t>
  </si>
  <si>
    <t>Wiata przystankowa</t>
  </si>
  <si>
    <t>Kontener biurowy</t>
  </si>
  <si>
    <t>Budynek zaplecza socjalnego stadionu sportowego w Czajkowie</t>
  </si>
  <si>
    <t>podbitka</t>
  </si>
  <si>
    <t>Dom wiejski w Mielcuchach (inwestycje w obcych środkach trwałych)</t>
  </si>
  <si>
    <t>Budynek garażowy OSP Mielcuchy</t>
  </si>
  <si>
    <t>Stacja uzdatniania wody w Muchach</t>
  </si>
  <si>
    <t>- 3 zamki w drzwiach wejściowych, kraty w oknach na zewnątrz parter i część piętra</t>
  </si>
  <si>
    <t>- zgodne z przepisami o ochronie przeciwpożarowej,
- gaśnice 5 szt</t>
  </si>
  <si>
    <t>- zgodne z przepisami o ochronie przeciwpożarowej,
- stałe urządzenie gaśnicze uruchamiane automatycznie</t>
  </si>
  <si>
    <t xml:space="preserve">- co najmniej 2 zamki wielozastawkowe w każdych drzwiach zewnętrznych,
- alarm tylko na miejscu,
</t>
  </si>
  <si>
    <t>- zgodne z przepisami o ochronie przeciwpożarowej,
- gaśnice: 3 szt.</t>
  </si>
  <si>
    <t>- zgodne z przepisami o ochronie przeciwpożarowej,
- gaśnice: 2 szt.</t>
  </si>
  <si>
    <t>- zgodne z przepisami o ochronie przeciwpożarowej,
- gaśnice: 3 szt.,
- hydranty wewnętrzne: 2 szt.</t>
  </si>
  <si>
    <t>- zgodne z przepisami o ochronie przeciwpożarowej</t>
  </si>
  <si>
    <t>brak</t>
  </si>
  <si>
    <t>- zgodne z przepisami o ochronie przeciwpożarowej,
- gaśnice</t>
  </si>
  <si>
    <t>Ochotnicza Straż Pożarna, Czajków 31, 63-524 Czajków, REGON: 251434190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</si>
  <si>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</si>
  <si>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</si>
  <si>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</si>
  <si>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</si>
  <si>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</si>
  <si>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</si>
  <si>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</si>
  <si>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</si>
  <si>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</si>
  <si>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</si>
  <si>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</si>
  <si>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</si>
  <si>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</si>
  <si>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</si>
  <si>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</si>
  <si>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</si>
  <si>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POT84SF</t>
  </si>
  <si>
    <t xml:space="preserve">RYDWAN </t>
  </si>
  <si>
    <t>R-EU-L1</t>
  </si>
  <si>
    <t>przyczepa lekka</t>
  </si>
  <si>
    <t>SYBL10000D0001087</t>
  </si>
  <si>
    <t>Gmina Czajków, Czajków 39, 63-524 Czajków, REGON: 250855593</t>
  </si>
  <si>
    <t>Budynek garażowy OSP Czajków</t>
  </si>
  <si>
    <t xml:space="preserve">eternit </t>
  </si>
  <si>
    <t>murowane</t>
  </si>
  <si>
    <t>- zgodne z przepisami o ochronie przeciwpożarowej,
- gaśnice: 8 szt.,
- hydranty zewnętrzne: 1 szt.,
- hydranty wewnętrzne: 2 szt.,</t>
  </si>
  <si>
    <t>- co najmniej 2 zamki wielozastawkowe w każdych drzwiach zewnętrznych,
- alarm tylko na miejscu</t>
  </si>
  <si>
    <t>- zgodne z przepisami o ochronie przeciwpożarowej,
- gaśnice: 5 szt.,
- hydranty zewnętrzne: 1 szt.,
- hydranty wewnętrzne: 4 szt.,</t>
  </si>
  <si>
    <t>Załącznik nr 1d do SIWZ, zakładka nr 1:</t>
  </si>
  <si>
    <t>Załącznik nr 1d do SIWZ, zakładka nr 2:</t>
  </si>
  <si>
    <t>Załącznik nr 1d do SIWZ, zakładka nr 3:</t>
  </si>
  <si>
    <t>Wykaz zabezpieczeń przeciwpożarowych i przeciwkradzieżowych:</t>
  </si>
  <si>
    <t>4. Zespół Szkół w Czajkowie</t>
  </si>
  <si>
    <t>5. Gimnazjum w Czajkowie</t>
  </si>
  <si>
    <t>POT98C8</t>
  </si>
  <si>
    <t>Volkswagen</t>
  </si>
  <si>
    <t>Transporter</t>
  </si>
  <si>
    <t>specjalny inny</t>
  </si>
  <si>
    <t>WV2ZZZ70ZPH131627</t>
  </si>
  <si>
    <t>Bydynek gospodarczy</t>
  </si>
  <si>
    <t>Tak</t>
  </si>
  <si>
    <t>Ubezpieczenie OC</t>
  </si>
  <si>
    <t>Ubezpieczenie Autocasco</t>
  </si>
  <si>
    <t>Ubezpieczenie NNW</t>
  </si>
  <si>
    <t>Aktualna suma Autocasco</t>
  </si>
  <si>
    <t>metalowe</t>
  </si>
  <si>
    <t xml:space="preserve">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</si>
</sst>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#,##0.00\ &quot;zł&quot;;[Red]\-#,##0.00\ &quot;zł&quot;"/>
    <numFmt numFmtId="44" formatCode="_-* #,##0.00\ &quot;zł&quot;_-;\-* #,##0.00\ &quot;zł&quot;_-;_-* &quot;-&quot;??\ &quot;zł&quot;_-;_-@_-"/>
    <numFmt numFmtId="164" formatCode="#,##0.00\ &quot;zł&quot;"/>
  </numFmts>
  <fonts count="13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21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0">
    <xf numFmtId="0" fontId="0" fillId="0" borderId="0"/>
    <xf numFmtId="0" fontId="1" fillId="0" borderId="0"/>
    <xf numFmtId="44" fontId="1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</cellStyleXfs>
  <cellXfs count="134">
    <xf numFmtId="0" fontId="0" fillId="0" borderId="0" xfId="0"/>
    <xf numFmtId="0" fontId="2" fillId="0" borderId="1" xfId="1" applyFont="1" applyFill="1" applyBorder="1" applyAlignment="1">
      <alignment horizontal="center" vertical="center" wrapText="1"/>
    </xf>
    <xf numFmtId="2" fontId="2" fillId="0" borderId="1" xfId="1" applyNumberFormat="1" applyFont="1" applyFill="1" applyBorder="1" applyAlignment="1">
      <alignment horizontal="center" vertical="center" wrapText="1"/>
    </xf>
    <xf numFmtId="2" fontId="3" fillId="0" borderId="8" xfId="1" applyNumberFormat="1" applyFont="1" applyFill="1" applyBorder="1" applyAlignment="1">
      <alignment horizontal="center" vertical="center"/>
    </xf>
    <xf numFmtId="2" fontId="3" fillId="0" borderId="2" xfId="1" applyNumberFormat="1" applyFont="1" applyFill="1" applyBorder="1" applyAlignment="1">
      <alignment horizontal="center" vertical="center"/>
    </xf>
    <xf numFmtId="0" fontId="3" fillId="0" borderId="2" xfId="1" applyNumberFormat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/>
    </xf>
    <xf numFmtId="2" fontId="3" fillId="0" borderId="16" xfId="1" applyNumberFormat="1" applyFont="1" applyFill="1" applyBorder="1" applyAlignment="1">
      <alignment horizontal="center" vertical="center"/>
    </xf>
    <xf numFmtId="0" fontId="3" fillId="0" borderId="16" xfId="1" applyNumberFormat="1" applyFont="1" applyFill="1" applyBorder="1" applyAlignment="1">
      <alignment horizontal="center" vertical="center"/>
    </xf>
    <xf numFmtId="0" fontId="3" fillId="0" borderId="16" xfId="1" applyFont="1" applyFill="1" applyBorder="1" applyAlignment="1">
      <alignment horizontal="center" vertical="center"/>
    </xf>
    <xf numFmtId="0" fontId="3" fillId="0" borderId="8" xfId="1" applyNumberFormat="1" applyFont="1" applyFill="1" applyBorder="1" applyAlignment="1">
      <alignment horizontal="center" vertical="center"/>
    </xf>
    <xf numFmtId="0" fontId="3" fillId="0" borderId="8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vertical="center"/>
    </xf>
    <xf numFmtId="0" fontId="1" fillId="0" borderId="16" xfId="1" applyFont="1" applyFill="1" applyBorder="1" applyAlignment="1">
      <alignment horizontal="center" vertical="center"/>
    </xf>
    <xf numFmtId="0" fontId="1" fillId="0" borderId="8" xfId="1" applyFont="1" applyFill="1" applyBorder="1" applyAlignment="1">
      <alignment horizontal="center" vertical="center"/>
    </xf>
    <xf numFmtId="0" fontId="1" fillId="0" borderId="2" xfId="1" applyFont="1" applyFill="1" applyBorder="1" applyAlignment="1">
      <alignment horizontal="center" vertical="center"/>
    </xf>
    <xf numFmtId="0" fontId="1" fillId="0" borderId="4" xfId="3" applyFont="1" applyBorder="1" applyAlignment="1">
      <alignment vertical="center"/>
    </xf>
    <xf numFmtId="164" fontId="3" fillId="4" borderId="2" xfId="1" applyNumberFormat="1" applyFont="1" applyFill="1" applyBorder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1" xfId="3" applyFont="1" applyBorder="1" applyAlignment="1">
      <alignment horizontal="center" vertical="center"/>
    </xf>
    <xf numFmtId="0" fontId="2" fillId="0" borderId="12" xfId="3" applyFont="1" applyBorder="1" applyAlignment="1">
      <alignment horizontal="center" vertical="center"/>
    </xf>
    <xf numFmtId="0" fontId="2" fillId="0" borderId="15" xfId="3" applyFont="1" applyBorder="1" applyAlignment="1">
      <alignment horizontal="center" vertical="center"/>
    </xf>
    <xf numFmtId="164" fontId="3" fillId="0" borderId="8" xfId="1" applyNumberFormat="1" applyFont="1" applyFill="1" applyBorder="1" applyAlignment="1">
      <alignment horizontal="right" vertical="center"/>
    </xf>
    <xf numFmtId="0" fontId="1" fillId="0" borderId="0" xfId="1" applyBorder="1"/>
    <xf numFmtId="0" fontId="1" fillId="5" borderId="0" xfId="1" applyFill="1" applyBorder="1"/>
    <xf numFmtId="0" fontId="0" fillId="0" borderId="0" xfId="0" applyBorder="1"/>
    <xf numFmtId="0" fontId="1" fillId="0" borderId="4" xfId="3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vertical="center"/>
    </xf>
    <xf numFmtId="0" fontId="0" fillId="5" borderId="0" xfId="0" applyFill="1" applyBorder="1"/>
    <xf numFmtId="0" fontId="2" fillId="0" borderId="1" xfId="1" applyNumberFormat="1" applyFont="1" applyFill="1" applyBorder="1" applyAlignment="1">
      <alignment horizontal="center" vertical="center" wrapText="1"/>
    </xf>
    <xf numFmtId="0" fontId="3" fillId="0" borderId="16" xfId="1" applyFont="1" applyFill="1" applyBorder="1" applyAlignment="1">
      <alignment vertical="center"/>
    </xf>
    <xf numFmtId="0" fontId="2" fillId="0" borderId="9" xfId="1" applyFont="1" applyFill="1" applyBorder="1" applyAlignment="1">
      <alignment horizontal="center" vertical="center"/>
    </xf>
    <xf numFmtId="0" fontId="2" fillId="0" borderId="10" xfId="1" applyFont="1" applyBorder="1" applyAlignment="1">
      <alignment horizontal="left" vertical="center"/>
    </xf>
    <xf numFmtId="164" fontId="3" fillId="0" borderId="10" xfId="1" applyNumberFormat="1" applyFont="1" applyFill="1" applyBorder="1" applyAlignment="1">
      <alignment horizontal="right" vertical="center"/>
    </xf>
    <xf numFmtId="2" fontId="3" fillId="0" borderId="10" xfId="1" applyNumberFormat="1" applyFont="1" applyFill="1" applyBorder="1" applyAlignment="1">
      <alignment horizontal="center" vertical="center"/>
    </xf>
    <xf numFmtId="0" fontId="3" fillId="0" borderId="3" xfId="1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3" fillId="0" borderId="0" xfId="3" applyBorder="1"/>
    <xf numFmtId="0" fontId="3" fillId="0" borderId="0" xfId="3" applyBorder="1" applyAlignment="1">
      <alignment vertical="center"/>
    </xf>
    <xf numFmtId="164" fontId="1" fillId="0" borderId="0" xfId="3" applyNumberFormat="1" applyFont="1" applyBorder="1"/>
    <xf numFmtId="164" fontId="6" fillId="0" borderId="0" xfId="0" applyNumberFormat="1" applyFont="1" applyBorder="1"/>
    <xf numFmtId="0" fontId="8" fillId="0" borderId="0" xfId="0" applyFont="1" applyBorder="1"/>
    <xf numFmtId="0" fontId="1" fillId="0" borderId="0" xfId="3" applyFont="1" applyBorder="1"/>
    <xf numFmtId="0" fontId="5" fillId="0" borderId="0" xfId="0" applyFont="1" applyBorder="1"/>
    <xf numFmtId="8" fontId="1" fillId="0" borderId="0" xfId="3" applyNumberFormat="1" applyFont="1" applyBorder="1" applyAlignment="1">
      <alignment vertical="center"/>
    </xf>
    <xf numFmtId="0" fontId="1" fillId="0" borderId="13" xfId="3" applyFont="1" applyBorder="1" applyAlignment="1">
      <alignment horizontal="center" vertical="center"/>
    </xf>
    <xf numFmtId="164" fontId="1" fillId="0" borderId="14" xfId="3" applyNumberFormat="1" applyFont="1" applyFill="1" applyBorder="1" applyAlignment="1">
      <alignment vertical="center"/>
    </xf>
    <xf numFmtId="0" fontId="1" fillId="0" borderId="4" xfId="3" applyFont="1" applyFill="1" applyBorder="1" applyAlignment="1">
      <alignment vertical="center"/>
    </xf>
    <xf numFmtId="164" fontId="1" fillId="2" borderId="14" xfId="3" applyNumberFormat="1" applyFont="1" applyFill="1" applyBorder="1" applyAlignment="1">
      <alignment vertical="center"/>
    </xf>
    <xf numFmtId="0" fontId="1" fillId="0" borderId="8" xfId="1" applyFont="1" applyFill="1" applyBorder="1" applyAlignment="1">
      <alignment vertical="center"/>
    </xf>
    <xf numFmtId="0" fontId="1" fillId="0" borderId="8" xfId="1" applyFont="1" applyFill="1" applyBorder="1" applyAlignment="1">
      <alignment horizontal="center" vertical="center" wrapText="1"/>
    </xf>
    <xf numFmtId="0" fontId="1" fillId="0" borderId="2" xfId="1" applyFont="1" applyFill="1" applyBorder="1" applyAlignment="1">
      <alignment vertical="center"/>
    </xf>
    <xf numFmtId="0" fontId="1" fillId="0" borderId="0" xfId="1" applyFill="1" applyBorder="1"/>
    <xf numFmtId="2" fontId="1" fillId="0" borderId="8" xfId="1" applyNumberFormat="1" applyFont="1" applyFill="1" applyBorder="1" applyAlignment="1">
      <alignment horizontal="center" vertical="center"/>
    </xf>
    <xf numFmtId="2" fontId="1" fillId="0" borderId="2" xfId="1" applyNumberFormat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vertical="center"/>
    </xf>
    <xf numFmtId="0" fontId="1" fillId="0" borderId="4" xfId="3" applyFont="1" applyBorder="1" applyAlignment="1">
      <alignment horizontal="center" vertical="center"/>
    </xf>
    <xf numFmtId="49" fontId="1" fillId="0" borderId="4" xfId="3" applyNumberFormat="1" applyFont="1" applyFill="1" applyBorder="1" applyAlignment="1">
      <alignment horizontal="center" vertical="center"/>
    </xf>
    <xf numFmtId="0" fontId="1" fillId="0" borderId="4" xfId="3" applyFont="1" applyFill="1" applyBorder="1" applyAlignment="1">
      <alignment horizontal="center" vertical="center" wrapText="1"/>
    </xf>
    <xf numFmtId="44" fontId="1" fillId="0" borderId="4" xfId="4" applyFont="1" applyFill="1" applyBorder="1" applyAlignment="1">
      <alignment horizontal="center" vertical="center"/>
    </xf>
    <xf numFmtId="0" fontId="1" fillId="0" borderId="4" xfId="3" applyFont="1" applyBorder="1" applyAlignment="1">
      <alignment horizontal="center" vertical="center" wrapText="1"/>
    </xf>
    <xf numFmtId="49" fontId="1" fillId="0" borderId="4" xfId="3" applyNumberFormat="1" applyFont="1" applyFill="1" applyBorder="1" applyAlignment="1">
      <alignment horizontal="center" vertical="center" wrapText="1"/>
    </xf>
    <xf numFmtId="164" fontId="3" fillId="4" borderId="8" xfId="1" applyNumberFormat="1" applyFont="1" applyFill="1" applyBorder="1" applyAlignment="1">
      <alignment horizontal="right" vertical="center"/>
    </xf>
    <xf numFmtId="164" fontId="0" fillId="0" borderId="0" xfId="0" applyNumberFormat="1" applyBorder="1"/>
    <xf numFmtId="164" fontId="3" fillId="6" borderId="16" xfId="1" applyNumberFormat="1" applyFont="1" applyFill="1" applyBorder="1" applyAlignment="1">
      <alignment horizontal="right" vertical="center"/>
    </xf>
    <xf numFmtId="0" fontId="7" fillId="0" borderId="0" xfId="1" applyFont="1" applyFill="1" applyBorder="1"/>
    <xf numFmtId="0" fontId="1" fillId="0" borderId="8" xfId="1" applyFont="1" applyFill="1" applyBorder="1" applyAlignment="1">
      <alignment vertical="center" wrapText="1"/>
    </xf>
    <xf numFmtId="164" fontId="4" fillId="0" borderId="10" xfId="1" applyNumberFormat="1" applyFont="1" applyFill="1" applyBorder="1" applyAlignment="1">
      <alignment horizontal="right" vertical="center"/>
    </xf>
    <xf numFmtId="0" fontId="4" fillId="0" borderId="0" xfId="1" applyFont="1" applyFill="1" applyBorder="1" applyAlignment="1">
      <alignment vertical="center"/>
    </xf>
    <xf numFmtId="0" fontId="1" fillId="0" borderId="7" xfId="1" applyFont="1" applyFill="1" applyBorder="1" applyAlignment="1">
      <alignment horizontal="center" vertical="center"/>
    </xf>
    <xf numFmtId="0" fontId="3" fillId="0" borderId="7" xfId="1" applyNumberFormat="1" applyFont="1" applyFill="1" applyBorder="1" applyAlignment="1">
      <alignment horizontal="center" vertical="center"/>
    </xf>
    <xf numFmtId="0" fontId="3" fillId="0" borderId="7" xfId="1" applyFont="1" applyFill="1" applyBorder="1" applyAlignment="1">
      <alignment horizontal="center" vertical="center"/>
    </xf>
    <xf numFmtId="164" fontId="3" fillId="6" borderId="16" xfId="1" applyNumberFormat="1" applyFont="1" applyFill="1" applyBorder="1" applyAlignment="1">
      <alignment vertical="center"/>
    </xf>
    <xf numFmtId="2" fontId="1" fillId="0" borderId="7" xfId="1" applyNumberFormat="1" applyFont="1" applyFill="1" applyBorder="1" applyAlignment="1">
      <alignment horizontal="center" vertical="center"/>
    </xf>
    <xf numFmtId="0" fontId="1" fillId="0" borderId="19" xfId="1" applyFont="1" applyFill="1" applyBorder="1" applyAlignment="1">
      <alignment horizontal="center" vertical="center"/>
    </xf>
    <xf numFmtId="164" fontId="1" fillId="2" borderId="6" xfId="3" applyNumberFormat="1" applyFont="1" applyFill="1" applyBorder="1" applyAlignment="1">
      <alignment vertical="center"/>
    </xf>
    <xf numFmtId="164" fontId="1" fillId="4" borderId="7" xfId="1" applyNumberFormat="1" applyFont="1" applyFill="1" applyBorder="1" applyAlignment="1">
      <alignment horizontal="right" vertical="center"/>
    </xf>
    <xf numFmtId="0" fontId="1" fillId="0" borderId="13" xfId="3" applyFont="1" applyFill="1" applyBorder="1" applyAlignment="1">
      <alignment horizontal="center" vertical="center"/>
    </xf>
    <xf numFmtId="0" fontId="1" fillId="0" borderId="17" xfId="3" applyFont="1" applyFill="1" applyBorder="1" applyAlignment="1">
      <alignment horizontal="center" vertical="center"/>
    </xf>
    <xf numFmtId="164" fontId="4" fillId="0" borderId="0" xfId="1" applyNumberFormat="1" applyFont="1" applyFill="1" applyBorder="1" applyAlignment="1">
      <alignment vertical="center"/>
    </xf>
    <xf numFmtId="0" fontId="4" fillId="0" borderId="0" xfId="1" applyFont="1" applyFill="1" applyBorder="1"/>
    <xf numFmtId="0" fontId="1" fillId="0" borderId="5" xfId="3" applyFont="1" applyFill="1" applyBorder="1" applyAlignment="1">
      <alignment vertical="center"/>
    </xf>
    <xf numFmtId="0" fontId="3" fillId="0" borderId="0" xfId="3" applyFill="1" applyBorder="1"/>
    <xf numFmtId="0" fontId="1" fillId="0" borderId="2" xfId="1" applyFont="1" applyFill="1" applyBorder="1" applyAlignment="1">
      <alignment vertical="center" wrapText="1"/>
    </xf>
    <xf numFmtId="0" fontId="1" fillId="0" borderId="4" xfId="1" applyFont="1" applyFill="1" applyBorder="1" applyAlignment="1">
      <alignment vertical="center"/>
    </xf>
    <xf numFmtId="0" fontId="2" fillId="0" borderId="4" xfId="3" applyFont="1" applyBorder="1" applyAlignment="1">
      <alignment horizontal="center" vertical="center" wrapText="1"/>
    </xf>
    <xf numFmtId="44" fontId="1" fillId="0" borderId="4" xfId="4" applyFont="1" applyFill="1" applyBorder="1" applyAlignment="1">
      <alignment horizontal="center" vertical="center" wrapText="1"/>
    </xf>
    <xf numFmtId="0" fontId="1" fillId="0" borderId="16" xfId="1" applyFont="1" applyFill="1" applyBorder="1" applyAlignment="1">
      <alignment horizontal="center" vertical="center"/>
    </xf>
    <xf numFmtId="0" fontId="1" fillId="0" borderId="2" xfId="1" applyFont="1" applyFill="1" applyBorder="1" applyAlignment="1">
      <alignment horizontal="center" vertical="center"/>
    </xf>
    <xf numFmtId="49" fontId="2" fillId="0" borderId="4" xfId="3" applyNumberFormat="1" applyFont="1" applyBorder="1" applyAlignment="1">
      <alignment horizontal="center" vertical="center" wrapText="1"/>
    </xf>
    <xf numFmtId="44" fontId="2" fillId="0" borderId="4" xfId="4" applyFont="1" applyBorder="1" applyAlignment="1">
      <alignment horizontal="center" vertical="center" wrapText="1"/>
    </xf>
    <xf numFmtId="0" fontId="2" fillId="0" borderId="4" xfId="3" applyFont="1" applyFill="1" applyBorder="1" applyAlignment="1">
      <alignment horizontal="center" vertical="center" wrapText="1"/>
    </xf>
    <xf numFmtId="44" fontId="5" fillId="0" borderId="0" xfId="5" applyFont="1" applyBorder="1"/>
    <xf numFmtId="164" fontId="3" fillId="4" borderId="2" xfId="1" applyNumberFormat="1" applyFont="1" applyFill="1" applyBorder="1" applyAlignment="1">
      <alignment vertical="center"/>
    </xf>
    <xf numFmtId="164" fontId="3" fillId="4" borderId="7" xfId="1" applyNumberFormat="1" applyFont="1" applyFill="1" applyBorder="1" applyAlignment="1">
      <alignment vertical="center"/>
    </xf>
    <xf numFmtId="164" fontId="3" fillId="7" borderId="7" xfId="1" applyNumberFormat="1" applyFont="1" applyFill="1" applyBorder="1" applyAlignment="1">
      <alignment vertical="center"/>
    </xf>
    <xf numFmtId="164" fontId="1" fillId="7" borderId="4" xfId="1" applyNumberFormat="1" applyFont="1" applyFill="1" applyBorder="1" applyAlignment="1">
      <alignment vertical="center"/>
    </xf>
    <xf numFmtId="0" fontId="1" fillId="0" borderId="7" xfId="1" applyFont="1" applyFill="1" applyBorder="1" applyAlignment="1">
      <alignment vertical="center"/>
    </xf>
    <xf numFmtId="164" fontId="1" fillId="0" borderId="0" xfId="3" applyNumberFormat="1" applyFont="1" applyFill="1" applyBorder="1"/>
    <xf numFmtId="164" fontId="1" fillId="0" borderId="18" xfId="3" applyNumberFormat="1" applyFont="1" applyFill="1" applyBorder="1" applyAlignment="1">
      <alignment vertical="center"/>
    </xf>
    <xf numFmtId="164" fontId="1" fillId="0" borderId="20" xfId="3" applyNumberFormat="1" applyFont="1" applyFill="1" applyBorder="1" applyAlignment="1">
      <alignment vertical="center"/>
    </xf>
    <xf numFmtId="0" fontId="1" fillId="0" borderId="18" xfId="3" applyFont="1" applyBorder="1"/>
    <xf numFmtId="164" fontId="1" fillId="0" borderId="0" xfId="0" applyNumberFormat="1" applyFont="1" applyFill="1" applyBorder="1"/>
    <xf numFmtId="0" fontId="10" fillId="0" borderId="0" xfId="0" applyFont="1" applyBorder="1"/>
    <xf numFmtId="0" fontId="7" fillId="0" borderId="0" xfId="1" applyFont="1" applyFill="1" applyBorder="1" applyAlignment="1">
      <alignment vertical="center"/>
    </xf>
    <xf numFmtId="0" fontId="2" fillId="0" borderId="0" xfId="3" applyFont="1" applyFill="1" applyBorder="1" applyAlignment="1">
      <alignment vertical="center"/>
    </xf>
    <xf numFmtId="164" fontId="10" fillId="0" borderId="0" xfId="0" applyNumberFormat="1" applyFont="1" applyBorder="1"/>
    <xf numFmtId="0" fontId="11" fillId="0" borderId="0" xfId="0" applyFont="1" applyBorder="1"/>
    <xf numFmtId="0" fontId="11" fillId="0" borderId="0" xfId="0" applyFont="1" applyBorder="1" applyAlignment="1">
      <alignment wrapText="1"/>
    </xf>
    <xf numFmtId="0" fontId="11" fillId="0" borderId="4" xfId="0" applyFont="1" applyBorder="1" applyAlignment="1">
      <alignment horizontal="left" vertical="top" wrapText="1"/>
    </xf>
    <xf numFmtId="0" fontId="12" fillId="0" borderId="0" xfId="0" applyFont="1" applyBorder="1"/>
    <xf numFmtId="0" fontId="2" fillId="0" borderId="0" xfId="0" applyFont="1" applyAlignment="1">
      <alignment horizontal="left" vertical="center"/>
    </xf>
    <xf numFmtId="0" fontId="6" fillId="0" borderId="0" xfId="0" applyNumberFormat="1" applyFont="1" applyAlignment="1">
      <alignment wrapText="1"/>
    </xf>
    <xf numFmtId="0" fontId="6" fillId="0" borderId="0" xfId="0" applyFont="1"/>
    <xf numFmtId="0" fontId="1" fillId="0" borderId="1" xfId="0" applyFont="1" applyBorder="1" applyAlignment="1">
      <alignment horizontal="center" vertical="center"/>
    </xf>
    <xf numFmtId="0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1" fillId="0" borderId="0" xfId="0" applyFont="1"/>
    <xf numFmtId="0" fontId="2" fillId="0" borderId="9" xfId="1" applyFont="1" applyFill="1" applyBorder="1" applyAlignment="1">
      <alignment horizontal="center" vertical="center"/>
    </xf>
    <xf numFmtId="0" fontId="2" fillId="0" borderId="10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/>
    </xf>
    <xf numFmtId="0" fontId="2" fillId="3" borderId="13" xfId="3" applyFont="1" applyFill="1" applyBorder="1" applyAlignment="1">
      <alignment horizontal="center" vertical="center"/>
    </xf>
    <xf numFmtId="0" fontId="2" fillId="3" borderId="4" xfId="3" applyFont="1" applyFill="1" applyBorder="1" applyAlignment="1">
      <alignment horizontal="center" vertical="center"/>
    </xf>
    <xf numFmtId="0" fontId="2" fillId="3" borderId="14" xfId="3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</cellXfs>
  <cellStyles count="10">
    <cellStyle name="Normalny" xfId="0" builtinId="0"/>
    <cellStyle name="Normalny 2" xfId="1"/>
    <cellStyle name="Normalny 3" xfId="3"/>
    <cellStyle name="Normalny 3 2" xfId="8"/>
    <cellStyle name="Normalny 3 3" xfId="6"/>
    <cellStyle name="Walutowy" xfId="5" builtinId="4"/>
    <cellStyle name="Walutowy 2" xfId="2"/>
    <cellStyle name="Walutowy 3" xfId="4"/>
    <cellStyle name="Walutowy 3 2" xfId="9"/>
    <cellStyle name="Walutowy 3 3" xfId="7"/>
  </cellStyles>
  <dxfs count="0"/>
  <tableStyles count="0" defaultTableStyle="TableStyleMedium2" defaultPivotStyle="PivotStyleLight16"/>
  <colors>
    <mruColors>
      <color rgb="FFFF33CC"/>
      <color rgb="FF101BFC"/>
      <color rgb="FF99CCFF"/>
      <color rgb="FFFFFFFF"/>
      <color rgb="FF00CCFF"/>
      <color rgb="FF66FFFF"/>
      <color rgb="FF11A2FB"/>
      <color rgb="FF11F0F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O112"/>
  <sheetViews>
    <sheetView tabSelected="1" topLeftCell="B1" zoomScaleNormal="100" workbookViewId="0">
      <selection activeCell="I13" sqref="I13"/>
    </sheetView>
  </sheetViews>
  <sheetFormatPr defaultRowHeight="15" x14ac:dyDescent="0.25"/>
  <cols>
    <col min="1" max="1" width="4.7109375" style="25" bestFit="1" customWidth="1"/>
    <col min="2" max="2" width="41.42578125" style="25" customWidth="1"/>
    <col min="3" max="3" width="21.5703125" style="25" customWidth="1"/>
    <col min="4" max="4" width="21.42578125" style="25" customWidth="1"/>
    <col min="5" max="5" width="21.7109375" style="25" customWidth="1"/>
    <col min="6" max="6" width="18.85546875" style="25" customWidth="1"/>
    <col min="7" max="7" width="18.85546875" style="31" customWidth="1"/>
    <col min="8" max="8" width="14.28515625" style="25" customWidth="1"/>
    <col min="9" max="9" width="14.85546875" style="25" customWidth="1"/>
    <col min="10" max="10" width="18.5703125" style="25" bestFit="1" customWidth="1"/>
    <col min="11" max="11" width="14.140625" style="25" customWidth="1"/>
    <col min="12" max="12" width="15.7109375" style="25" customWidth="1"/>
    <col min="13" max="16384" width="9.140625" style="25"/>
  </cols>
  <sheetData>
    <row r="1" spans="1:9" x14ac:dyDescent="0.25">
      <c r="A1" s="106" t="s">
        <v>157</v>
      </c>
    </row>
    <row r="2" spans="1:9" ht="15.75" thickBot="1" x14ac:dyDescent="0.3"/>
    <row r="3" spans="1:9" ht="16.5" thickTop="1" thickBot="1" x14ac:dyDescent="0.3">
      <c r="A3" s="34" t="s">
        <v>1</v>
      </c>
      <c r="B3" s="35" t="s">
        <v>44</v>
      </c>
      <c r="C3" s="36"/>
      <c r="D3" s="36"/>
      <c r="E3" s="37"/>
      <c r="F3" s="124" t="s">
        <v>11</v>
      </c>
      <c r="G3" s="125"/>
      <c r="H3" s="125"/>
      <c r="I3" s="126"/>
    </row>
    <row r="4" spans="1:9" ht="27" thickTop="1" thickBot="1" x14ac:dyDescent="0.3">
      <c r="A4" s="27" t="s">
        <v>0</v>
      </c>
      <c r="B4" s="27" t="s">
        <v>12</v>
      </c>
      <c r="C4" s="18" t="s">
        <v>20</v>
      </c>
      <c r="D4" s="2" t="s">
        <v>13</v>
      </c>
      <c r="E4" s="32" t="s">
        <v>14</v>
      </c>
      <c r="F4" s="27" t="s">
        <v>15</v>
      </c>
      <c r="G4" s="27" t="s">
        <v>16</v>
      </c>
      <c r="H4" s="27" t="s">
        <v>17</v>
      </c>
      <c r="I4" s="1" t="s">
        <v>18</v>
      </c>
    </row>
    <row r="5" spans="1:9" ht="15.75" thickTop="1" x14ac:dyDescent="0.25">
      <c r="A5" s="14" t="s">
        <v>1</v>
      </c>
      <c r="B5" s="52" t="s">
        <v>68</v>
      </c>
      <c r="C5" s="65">
        <v>650000</v>
      </c>
      <c r="D5" s="56">
        <v>220</v>
      </c>
      <c r="E5" s="10" t="s">
        <v>103</v>
      </c>
      <c r="F5" s="14" t="s">
        <v>62</v>
      </c>
      <c r="G5" s="14" t="s">
        <v>104</v>
      </c>
      <c r="H5" s="14" t="s">
        <v>94</v>
      </c>
      <c r="I5" s="14" t="s">
        <v>57</v>
      </c>
    </row>
    <row r="6" spans="1:9" x14ac:dyDescent="0.25">
      <c r="A6" s="15" t="s">
        <v>2</v>
      </c>
      <c r="B6" s="54" t="s">
        <v>59</v>
      </c>
      <c r="C6" s="17">
        <v>200000</v>
      </c>
      <c r="D6" s="57">
        <v>100</v>
      </c>
      <c r="E6" s="5" t="s">
        <v>105</v>
      </c>
      <c r="F6" s="15" t="s">
        <v>106</v>
      </c>
      <c r="G6" s="15" t="s">
        <v>106</v>
      </c>
      <c r="H6" s="15" t="s">
        <v>36</v>
      </c>
      <c r="I6" s="15" t="s">
        <v>107</v>
      </c>
    </row>
    <row r="7" spans="1:9" x14ac:dyDescent="0.25">
      <c r="A7" s="15" t="s">
        <v>3</v>
      </c>
      <c r="B7" s="54" t="s">
        <v>87</v>
      </c>
      <c r="C7" s="17">
        <v>300000</v>
      </c>
      <c r="D7" s="57">
        <v>243</v>
      </c>
      <c r="E7" s="5">
        <v>1949</v>
      </c>
      <c r="F7" s="15" t="s">
        <v>55</v>
      </c>
      <c r="G7" s="15" t="s">
        <v>55</v>
      </c>
      <c r="H7" s="15" t="s">
        <v>55</v>
      </c>
      <c r="I7" s="15" t="s">
        <v>58</v>
      </c>
    </row>
    <row r="8" spans="1:9" x14ac:dyDescent="0.25">
      <c r="A8" s="15" t="s">
        <v>4</v>
      </c>
      <c r="B8" s="54" t="s">
        <v>61</v>
      </c>
      <c r="C8" s="17">
        <v>400000</v>
      </c>
      <c r="D8" s="4">
        <v>215</v>
      </c>
      <c r="E8" s="5" t="s">
        <v>103</v>
      </c>
      <c r="F8" s="15" t="s">
        <v>62</v>
      </c>
      <c r="G8" s="6" t="s">
        <v>104</v>
      </c>
      <c r="H8" s="15" t="s">
        <v>94</v>
      </c>
      <c r="I8" s="15" t="s">
        <v>58</v>
      </c>
    </row>
    <row r="9" spans="1:9" x14ac:dyDescent="0.25">
      <c r="A9" s="15" t="s">
        <v>5</v>
      </c>
      <c r="B9" s="54" t="s">
        <v>60</v>
      </c>
      <c r="C9" s="17">
        <v>2000000</v>
      </c>
      <c r="D9" s="57">
        <v>346.51</v>
      </c>
      <c r="E9" s="5">
        <v>2011</v>
      </c>
      <c r="F9" s="77" t="s">
        <v>62</v>
      </c>
      <c r="G9" s="15" t="s">
        <v>62</v>
      </c>
      <c r="H9" s="15" t="s">
        <v>55</v>
      </c>
      <c r="I9" s="15" t="s">
        <v>58</v>
      </c>
    </row>
    <row r="10" spans="1:9" x14ac:dyDescent="0.25">
      <c r="A10" s="15" t="s">
        <v>6</v>
      </c>
      <c r="B10" s="54" t="s">
        <v>96</v>
      </c>
      <c r="C10" s="17">
        <v>350000</v>
      </c>
      <c r="D10" s="4">
        <v>350</v>
      </c>
      <c r="E10" s="5" t="s">
        <v>103</v>
      </c>
      <c r="F10" s="77" t="s">
        <v>62</v>
      </c>
      <c r="G10" s="15" t="s">
        <v>104</v>
      </c>
      <c r="H10" s="15" t="s">
        <v>94</v>
      </c>
      <c r="I10" s="15" t="s">
        <v>57</v>
      </c>
    </row>
    <row r="11" spans="1:9" x14ac:dyDescent="0.25">
      <c r="A11" s="15" t="s">
        <v>7</v>
      </c>
      <c r="B11" s="54" t="s">
        <v>63</v>
      </c>
      <c r="C11" s="17">
        <v>50000</v>
      </c>
      <c r="D11" s="57">
        <v>75</v>
      </c>
      <c r="E11" s="5" t="s">
        <v>103</v>
      </c>
      <c r="F11" s="6" t="s">
        <v>62</v>
      </c>
      <c r="G11" s="6" t="s">
        <v>104</v>
      </c>
      <c r="H11" s="6" t="s">
        <v>94</v>
      </c>
      <c r="I11" s="6" t="s">
        <v>58</v>
      </c>
    </row>
    <row r="12" spans="1:9" x14ac:dyDescent="0.25">
      <c r="A12" s="91" t="s">
        <v>8</v>
      </c>
      <c r="B12" s="54" t="s">
        <v>92</v>
      </c>
      <c r="C12" s="96">
        <v>500000</v>
      </c>
      <c r="D12" s="57">
        <v>280</v>
      </c>
      <c r="E12" s="5">
        <v>1957</v>
      </c>
      <c r="F12" s="15" t="s">
        <v>53</v>
      </c>
      <c r="G12" s="15" t="s">
        <v>55</v>
      </c>
      <c r="H12" s="15" t="s">
        <v>55</v>
      </c>
      <c r="I12" s="15" t="s">
        <v>58</v>
      </c>
    </row>
    <row r="13" spans="1:9" ht="25.5" x14ac:dyDescent="0.25">
      <c r="A13" s="91" t="s">
        <v>9</v>
      </c>
      <c r="B13" s="86" t="s">
        <v>113</v>
      </c>
      <c r="C13" s="97">
        <v>71175.31</v>
      </c>
      <c r="D13" s="76">
        <v>120</v>
      </c>
      <c r="E13" s="73">
        <v>2006</v>
      </c>
      <c r="F13" s="72" t="s">
        <v>174</v>
      </c>
      <c r="G13" s="72" t="s">
        <v>174</v>
      </c>
      <c r="H13" s="72" t="s">
        <v>175</v>
      </c>
      <c r="I13" s="72" t="s">
        <v>58</v>
      </c>
    </row>
    <row r="14" spans="1:9" x14ac:dyDescent="0.25">
      <c r="A14" s="91" t="s">
        <v>129</v>
      </c>
      <c r="B14" s="54" t="s">
        <v>116</v>
      </c>
      <c r="C14" s="97">
        <f>D14*600</f>
        <v>72000</v>
      </c>
      <c r="D14" s="76">
        <v>120</v>
      </c>
      <c r="E14" s="73">
        <v>2011</v>
      </c>
      <c r="F14" s="72" t="s">
        <v>62</v>
      </c>
      <c r="G14" s="72" t="s">
        <v>114</v>
      </c>
      <c r="H14" s="72" t="s">
        <v>108</v>
      </c>
      <c r="I14" s="72" t="s">
        <v>58</v>
      </c>
    </row>
    <row r="15" spans="1:9" x14ac:dyDescent="0.25">
      <c r="A15" s="91" t="s">
        <v>130</v>
      </c>
      <c r="B15" s="54" t="s">
        <v>151</v>
      </c>
      <c r="C15" s="97">
        <v>61328</v>
      </c>
      <c r="D15" s="76">
        <v>164.27</v>
      </c>
      <c r="E15" s="73">
        <v>2009</v>
      </c>
      <c r="F15" s="72" t="s">
        <v>62</v>
      </c>
      <c r="G15" s="72" t="s">
        <v>114</v>
      </c>
      <c r="H15" s="72" t="s">
        <v>36</v>
      </c>
      <c r="I15" s="72" t="s">
        <v>58</v>
      </c>
    </row>
    <row r="16" spans="1:9" ht="25.5" x14ac:dyDescent="0.25">
      <c r="A16" s="91" t="s">
        <v>131</v>
      </c>
      <c r="B16" s="86" t="s">
        <v>115</v>
      </c>
      <c r="C16" s="97">
        <v>413345.55</v>
      </c>
      <c r="D16" s="76">
        <v>495.8</v>
      </c>
      <c r="E16" s="73">
        <v>2014</v>
      </c>
      <c r="F16" s="72" t="s">
        <v>62</v>
      </c>
      <c r="G16" s="72" t="s">
        <v>114</v>
      </c>
      <c r="H16" s="72" t="s">
        <v>108</v>
      </c>
      <c r="I16" s="72" t="s">
        <v>58</v>
      </c>
    </row>
    <row r="17" spans="1:12" x14ac:dyDescent="0.25">
      <c r="A17" s="91" t="s">
        <v>132</v>
      </c>
      <c r="B17" s="54" t="s">
        <v>117</v>
      </c>
      <c r="C17" s="97">
        <v>675000</v>
      </c>
      <c r="D17" s="76"/>
      <c r="E17" s="73">
        <v>2008</v>
      </c>
      <c r="F17" s="72"/>
      <c r="G17" s="72"/>
      <c r="H17" s="72"/>
      <c r="I17" s="72"/>
    </row>
    <row r="18" spans="1:12" x14ac:dyDescent="0.25">
      <c r="A18" s="91" t="s">
        <v>133</v>
      </c>
      <c r="B18" s="54" t="s">
        <v>109</v>
      </c>
      <c r="C18" s="98">
        <v>7198</v>
      </c>
      <c r="D18" s="76"/>
      <c r="E18" s="73"/>
      <c r="F18" s="72"/>
      <c r="G18" s="72"/>
      <c r="H18" s="72"/>
      <c r="I18" s="72"/>
    </row>
    <row r="19" spans="1:12" x14ac:dyDescent="0.25">
      <c r="A19" s="91" t="s">
        <v>134</v>
      </c>
      <c r="B19" s="54" t="s">
        <v>110</v>
      </c>
      <c r="C19" s="98">
        <v>3196</v>
      </c>
      <c r="D19" s="76"/>
      <c r="E19" s="73"/>
      <c r="F19" s="72"/>
      <c r="G19" s="72"/>
      <c r="H19" s="72"/>
      <c r="I19" s="72"/>
    </row>
    <row r="20" spans="1:12" x14ac:dyDescent="0.25">
      <c r="A20" s="91" t="s">
        <v>135</v>
      </c>
      <c r="B20" s="54" t="s">
        <v>111</v>
      </c>
      <c r="C20" s="98">
        <v>1939.8</v>
      </c>
      <c r="D20" s="76"/>
      <c r="E20" s="73"/>
      <c r="F20" s="72"/>
      <c r="G20" s="72"/>
      <c r="H20" s="72"/>
      <c r="I20" s="72"/>
    </row>
    <row r="21" spans="1:12" x14ac:dyDescent="0.25">
      <c r="A21" s="91" t="s">
        <v>136</v>
      </c>
      <c r="B21" s="54" t="s">
        <v>111</v>
      </c>
      <c r="C21" s="98">
        <v>4990.1000000000004</v>
      </c>
      <c r="D21" s="76"/>
      <c r="E21" s="73"/>
      <c r="F21" s="72"/>
      <c r="G21" s="72"/>
      <c r="H21" s="72"/>
      <c r="I21" s="72"/>
    </row>
    <row r="22" spans="1:12" x14ac:dyDescent="0.25">
      <c r="A22" s="91" t="s">
        <v>137</v>
      </c>
      <c r="B22" s="54" t="s">
        <v>112</v>
      </c>
      <c r="C22" s="98">
        <v>13664</v>
      </c>
      <c r="D22" s="76"/>
      <c r="E22" s="73"/>
      <c r="F22" s="72"/>
      <c r="G22" s="72"/>
      <c r="H22" s="72"/>
      <c r="I22" s="72"/>
    </row>
    <row r="23" spans="1:12" x14ac:dyDescent="0.25">
      <c r="A23" s="91" t="s">
        <v>138</v>
      </c>
      <c r="B23" s="54" t="s">
        <v>111</v>
      </c>
      <c r="C23" s="98">
        <v>4895.83</v>
      </c>
      <c r="D23" s="76"/>
      <c r="E23" s="73"/>
      <c r="F23" s="72"/>
      <c r="G23" s="72"/>
      <c r="H23" s="72"/>
      <c r="I23" s="72"/>
    </row>
    <row r="24" spans="1:12" x14ac:dyDescent="0.25">
      <c r="A24" s="91" t="s">
        <v>139</v>
      </c>
      <c r="B24" s="54" t="s">
        <v>111</v>
      </c>
      <c r="C24" s="98">
        <v>4528.24</v>
      </c>
      <c r="D24" s="76"/>
      <c r="E24" s="73"/>
      <c r="F24" s="72"/>
      <c r="G24" s="72"/>
      <c r="H24" s="72"/>
      <c r="I24" s="72"/>
    </row>
    <row r="25" spans="1:12" x14ac:dyDescent="0.25">
      <c r="A25" s="91" t="s">
        <v>140</v>
      </c>
      <c r="B25" s="54" t="s">
        <v>111</v>
      </c>
      <c r="C25" s="98">
        <v>1515.76</v>
      </c>
      <c r="D25" s="76"/>
      <c r="E25" s="73"/>
      <c r="F25" s="72"/>
      <c r="G25" s="72"/>
      <c r="H25" s="72"/>
      <c r="I25" s="72"/>
    </row>
    <row r="26" spans="1:12" x14ac:dyDescent="0.25">
      <c r="A26" s="91" t="s">
        <v>141</v>
      </c>
      <c r="B26" s="54" t="s">
        <v>111</v>
      </c>
      <c r="C26" s="98">
        <v>3300</v>
      </c>
      <c r="D26" s="76"/>
      <c r="E26" s="73"/>
      <c r="F26" s="72"/>
      <c r="G26" s="72"/>
      <c r="H26" s="72"/>
      <c r="I26" s="72"/>
    </row>
    <row r="27" spans="1:12" x14ac:dyDescent="0.25">
      <c r="A27" s="91" t="s">
        <v>142</v>
      </c>
      <c r="B27" s="54" t="s">
        <v>111</v>
      </c>
      <c r="C27" s="98">
        <v>9766.1</v>
      </c>
      <c r="D27" s="76"/>
      <c r="E27" s="73">
        <v>2008</v>
      </c>
      <c r="F27" s="72"/>
      <c r="G27" s="72"/>
      <c r="H27" s="72"/>
      <c r="I27" s="72"/>
    </row>
    <row r="28" spans="1:12" x14ac:dyDescent="0.25">
      <c r="A28" s="91" t="s">
        <v>143</v>
      </c>
      <c r="B28" s="87" t="s">
        <v>110</v>
      </c>
      <c r="C28" s="99">
        <v>7257</v>
      </c>
      <c r="D28" s="76"/>
      <c r="E28" s="73"/>
      <c r="F28" s="72"/>
      <c r="G28" s="72"/>
      <c r="H28" s="72"/>
      <c r="I28" s="72"/>
    </row>
    <row r="29" spans="1:12" ht="15.75" thickBot="1" x14ac:dyDescent="0.3">
      <c r="A29" s="90" t="s">
        <v>144</v>
      </c>
      <c r="B29" s="33" t="s">
        <v>19</v>
      </c>
      <c r="C29" s="75">
        <f>17997.86+135083.01+22961.77+30847.8</f>
        <v>206890.43999999997</v>
      </c>
      <c r="D29" s="7"/>
      <c r="E29" s="8"/>
      <c r="F29" s="9"/>
      <c r="G29" s="9"/>
      <c r="H29" s="9"/>
      <c r="I29" s="9"/>
    </row>
    <row r="30" spans="1:12" ht="15.75" thickTop="1" x14ac:dyDescent="0.25">
      <c r="A30" s="68"/>
      <c r="B30" s="58"/>
      <c r="C30" s="55"/>
      <c r="D30" s="83"/>
      <c r="E30" s="23"/>
      <c r="F30" s="23"/>
      <c r="G30" s="23"/>
      <c r="H30" s="23"/>
      <c r="I30" s="23"/>
    </row>
    <row r="31" spans="1:12" ht="15.75" thickBot="1" x14ac:dyDescent="0.3">
      <c r="A31" s="23"/>
      <c r="B31" s="12"/>
      <c r="C31" s="23"/>
      <c r="D31" s="23"/>
      <c r="E31" s="23"/>
      <c r="F31" s="23"/>
      <c r="G31" s="24"/>
      <c r="H31" s="23"/>
      <c r="I31" s="23"/>
      <c r="J31" s="23"/>
      <c r="K31" s="23"/>
      <c r="L31" s="23"/>
    </row>
    <row r="32" spans="1:12" ht="16.5" thickTop="1" thickBot="1" x14ac:dyDescent="0.3">
      <c r="A32" s="34" t="s">
        <v>2</v>
      </c>
      <c r="B32" s="35" t="s">
        <v>45</v>
      </c>
      <c r="C32" s="36"/>
      <c r="D32" s="37"/>
      <c r="E32" s="38"/>
      <c r="F32" s="127" t="s">
        <v>11</v>
      </c>
      <c r="G32" s="127"/>
      <c r="H32" s="127"/>
      <c r="I32" s="127"/>
    </row>
    <row r="33" spans="1:15" ht="27" thickTop="1" thickBot="1" x14ac:dyDescent="0.3">
      <c r="A33" s="28" t="s">
        <v>0</v>
      </c>
      <c r="B33" s="28" t="s">
        <v>12</v>
      </c>
      <c r="C33" s="18" t="s">
        <v>20</v>
      </c>
      <c r="D33" s="2" t="s">
        <v>13</v>
      </c>
      <c r="E33" s="32" t="s">
        <v>14</v>
      </c>
      <c r="F33" s="28" t="s">
        <v>15</v>
      </c>
      <c r="G33" s="28" t="s">
        <v>16</v>
      </c>
      <c r="H33" s="28" t="s">
        <v>17</v>
      </c>
      <c r="I33" s="29" t="s">
        <v>18</v>
      </c>
    </row>
    <row r="34" spans="1:15" ht="26.25" thickTop="1" x14ac:dyDescent="0.25">
      <c r="A34" s="11" t="s">
        <v>1</v>
      </c>
      <c r="B34" s="69" t="s">
        <v>91</v>
      </c>
      <c r="C34" s="22"/>
      <c r="D34" s="3"/>
      <c r="E34" s="10"/>
      <c r="F34" s="11"/>
      <c r="G34" s="11"/>
      <c r="H34" s="11"/>
      <c r="I34" s="11"/>
    </row>
    <row r="35" spans="1:15" ht="15.75" thickBot="1" x14ac:dyDescent="0.3">
      <c r="A35" s="13" t="s">
        <v>2</v>
      </c>
      <c r="B35" s="33" t="s">
        <v>19</v>
      </c>
      <c r="C35" s="67">
        <v>43591.37</v>
      </c>
      <c r="D35" s="7"/>
      <c r="E35" s="8"/>
      <c r="F35" s="9"/>
      <c r="G35" s="9"/>
      <c r="H35" s="9"/>
      <c r="I35" s="9"/>
    </row>
    <row r="36" spans="1:15" s="39" customFormat="1" ht="15.75" thickTop="1" x14ac:dyDescent="0.25">
      <c r="A36" s="30"/>
      <c r="B36" s="30"/>
      <c r="C36" s="30"/>
      <c r="D36" s="71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</row>
    <row r="37" spans="1:15" s="39" customFormat="1" ht="15.75" customHeight="1" thickBot="1" x14ac:dyDescent="0.3">
      <c r="A37" s="30"/>
      <c r="B37" s="30"/>
      <c r="C37" s="30"/>
      <c r="D37" s="71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</row>
    <row r="38" spans="1:15" s="39" customFormat="1" ht="15.75" customHeight="1" thickTop="1" thickBot="1" x14ac:dyDescent="0.3">
      <c r="A38" s="34" t="s">
        <v>3</v>
      </c>
      <c r="B38" s="35" t="s">
        <v>46</v>
      </c>
      <c r="C38" s="36"/>
      <c r="D38" s="37"/>
      <c r="E38" s="38"/>
      <c r="F38" s="127" t="s">
        <v>11</v>
      </c>
      <c r="G38" s="127"/>
      <c r="H38" s="127"/>
      <c r="I38" s="127"/>
      <c r="J38" s="30"/>
      <c r="K38" s="30"/>
      <c r="L38" s="30"/>
    </row>
    <row r="39" spans="1:15" s="39" customFormat="1" ht="27" thickTop="1" thickBot="1" x14ac:dyDescent="0.3">
      <c r="A39" s="28" t="s">
        <v>0</v>
      </c>
      <c r="B39" s="28" t="s">
        <v>12</v>
      </c>
      <c r="C39" s="18" t="s">
        <v>20</v>
      </c>
      <c r="D39" s="2" t="s">
        <v>13</v>
      </c>
      <c r="E39" s="32" t="s">
        <v>14</v>
      </c>
      <c r="F39" s="28" t="s">
        <v>15</v>
      </c>
      <c r="G39" s="28" t="s">
        <v>16</v>
      </c>
      <c r="H39" s="28" t="s">
        <v>17</v>
      </c>
      <c r="I39" s="29" t="s">
        <v>18</v>
      </c>
      <c r="J39" s="30"/>
      <c r="K39" s="30"/>
      <c r="L39" s="30"/>
    </row>
    <row r="40" spans="1:15" s="39" customFormat="1" ht="15.75" customHeight="1" thickTop="1" x14ac:dyDescent="0.25">
      <c r="A40" s="11" t="s">
        <v>1</v>
      </c>
      <c r="B40" s="52" t="s">
        <v>88</v>
      </c>
      <c r="C40" s="22"/>
      <c r="D40" s="3"/>
      <c r="E40" s="10"/>
      <c r="F40" s="11"/>
      <c r="G40" s="11"/>
      <c r="H40" s="11"/>
      <c r="I40" s="11"/>
      <c r="J40" s="30"/>
      <c r="K40" s="30"/>
      <c r="L40" s="30"/>
    </row>
    <row r="41" spans="1:15" s="39" customFormat="1" ht="15.75" customHeight="1" thickBot="1" x14ac:dyDescent="0.3">
      <c r="A41" s="13" t="s">
        <v>2</v>
      </c>
      <c r="B41" s="33" t="s">
        <v>19</v>
      </c>
      <c r="C41" s="67">
        <v>22247</v>
      </c>
      <c r="D41" s="7"/>
      <c r="E41" s="8"/>
      <c r="F41" s="9"/>
      <c r="G41" s="9"/>
      <c r="H41" s="9"/>
      <c r="I41" s="9"/>
      <c r="J41" s="30"/>
      <c r="K41" s="30"/>
      <c r="L41" s="30"/>
    </row>
    <row r="42" spans="1:15" s="39" customFormat="1" ht="15.75" customHeight="1" thickTop="1" x14ac:dyDescent="0.25">
      <c r="A42" s="30"/>
      <c r="B42" s="30"/>
      <c r="C42" s="30"/>
      <c r="D42" s="71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</row>
    <row r="43" spans="1:15" s="39" customFormat="1" ht="15.75" customHeight="1" thickBot="1" x14ac:dyDescent="0.3">
      <c r="A43" s="30"/>
      <c r="B43" s="30"/>
      <c r="C43" s="30"/>
      <c r="D43" s="71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</row>
    <row r="44" spans="1:15" s="39" customFormat="1" ht="15.75" customHeight="1" thickTop="1" thickBot="1" x14ac:dyDescent="0.3">
      <c r="A44" s="34" t="s">
        <v>4</v>
      </c>
      <c r="B44" s="35" t="s">
        <v>47</v>
      </c>
      <c r="C44" s="36"/>
      <c r="D44" s="70"/>
      <c r="E44" s="37"/>
      <c r="F44" s="124" t="s">
        <v>11</v>
      </c>
      <c r="G44" s="125"/>
      <c r="H44" s="125"/>
      <c r="I44" s="126"/>
      <c r="M44" s="30"/>
      <c r="N44" s="30"/>
      <c r="O44" s="30"/>
    </row>
    <row r="45" spans="1:15" s="39" customFormat="1" ht="27" thickTop="1" thickBot="1" x14ac:dyDescent="0.3">
      <c r="A45" s="28" t="s">
        <v>0</v>
      </c>
      <c r="B45" s="28" t="s">
        <v>12</v>
      </c>
      <c r="C45" s="18" t="s">
        <v>20</v>
      </c>
      <c r="D45" s="2" t="s">
        <v>13</v>
      </c>
      <c r="E45" s="32" t="s">
        <v>14</v>
      </c>
      <c r="F45" s="28" t="s">
        <v>15</v>
      </c>
      <c r="G45" s="28" t="s">
        <v>16</v>
      </c>
      <c r="H45" s="28" t="s">
        <v>17</v>
      </c>
      <c r="I45" s="29" t="s">
        <v>18</v>
      </c>
      <c r="J45" s="30"/>
      <c r="K45" s="30"/>
      <c r="L45" s="30"/>
    </row>
    <row r="46" spans="1:15" s="39" customFormat="1" ht="15.75" customHeight="1" thickTop="1" x14ac:dyDescent="0.25">
      <c r="A46" s="11" t="s">
        <v>1</v>
      </c>
      <c r="B46" s="52" t="s">
        <v>52</v>
      </c>
      <c r="C46" s="65">
        <v>372599.1</v>
      </c>
      <c r="D46" s="3">
        <v>1356</v>
      </c>
      <c r="E46" s="10">
        <v>1963</v>
      </c>
      <c r="F46" s="14" t="s">
        <v>153</v>
      </c>
      <c r="G46" s="14" t="s">
        <v>54</v>
      </c>
      <c r="H46" s="14" t="s">
        <v>56</v>
      </c>
      <c r="I46" s="14" t="s">
        <v>57</v>
      </c>
      <c r="J46" s="30"/>
      <c r="K46" s="30"/>
      <c r="L46" s="30"/>
    </row>
    <row r="47" spans="1:15" s="39" customFormat="1" ht="15.75" customHeight="1" x14ac:dyDescent="0.25">
      <c r="A47" s="15" t="s">
        <v>2</v>
      </c>
      <c r="B47" s="54" t="s">
        <v>95</v>
      </c>
      <c r="C47" s="17">
        <v>2760731.22</v>
      </c>
      <c r="D47" s="57">
        <v>1245.6400000000001</v>
      </c>
      <c r="E47" s="5">
        <v>2011</v>
      </c>
      <c r="F47" s="91" t="s">
        <v>153</v>
      </c>
      <c r="G47" s="15" t="s">
        <v>54</v>
      </c>
      <c r="H47" s="15" t="s">
        <v>55</v>
      </c>
      <c r="I47" s="15" t="s">
        <v>58</v>
      </c>
      <c r="J47" s="30"/>
      <c r="K47" s="30"/>
      <c r="L47" s="30"/>
    </row>
    <row r="48" spans="1:15" s="39" customFormat="1" ht="15.75" customHeight="1" x14ac:dyDescent="0.25">
      <c r="A48" s="72" t="s">
        <v>3</v>
      </c>
      <c r="B48" s="100" t="s">
        <v>89</v>
      </c>
      <c r="C48" s="79">
        <v>30838</v>
      </c>
      <c r="D48" s="76">
        <v>173</v>
      </c>
      <c r="E48" s="73">
        <v>1963</v>
      </c>
      <c r="F48" s="72" t="s">
        <v>153</v>
      </c>
      <c r="G48" s="72" t="s">
        <v>54</v>
      </c>
      <c r="H48" s="72" t="s">
        <v>56</v>
      </c>
      <c r="I48" s="72" t="s">
        <v>57</v>
      </c>
      <c r="J48" s="30"/>
      <c r="K48" s="30"/>
      <c r="L48" s="30"/>
    </row>
    <row r="49" spans="1:15" s="39" customFormat="1" ht="15.75" customHeight="1" x14ac:dyDescent="0.25">
      <c r="A49" s="72" t="s">
        <v>4</v>
      </c>
      <c r="B49" s="100" t="s">
        <v>90</v>
      </c>
      <c r="C49" s="79">
        <v>39721</v>
      </c>
      <c r="D49" s="76">
        <v>100</v>
      </c>
      <c r="E49" s="73">
        <v>1963</v>
      </c>
      <c r="F49" s="74"/>
      <c r="G49" s="72" t="s">
        <v>55</v>
      </c>
      <c r="H49" s="72" t="s">
        <v>55</v>
      </c>
      <c r="I49" s="72" t="s">
        <v>152</v>
      </c>
      <c r="J49" s="30"/>
      <c r="K49" s="30"/>
      <c r="L49" s="30"/>
    </row>
    <row r="50" spans="1:15" s="39" customFormat="1" ht="15.75" customHeight="1" x14ac:dyDescent="0.25">
      <c r="A50" s="72" t="s">
        <v>5</v>
      </c>
      <c r="B50" s="100" t="s">
        <v>168</v>
      </c>
      <c r="C50" s="79">
        <v>15000</v>
      </c>
      <c r="D50" s="76">
        <v>50</v>
      </c>
      <c r="E50" s="73">
        <v>1963</v>
      </c>
      <c r="F50" s="74"/>
      <c r="G50" s="72" t="s">
        <v>55</v>
      </c>
      <c r="H50" s="72" t="s">
        <v>55</v>
      </c>
      <c r="I50" s="72" t="s">
        <v>57</v>
      </c>
      <c r="J50" s="30"/>
      <c r="K50" s="30"/>
      <c r="L50" s="30"/>
    </row>
    <row r="51" spans="1:15" s="39" customFormat="1" ht="15.75" customHeight="1" thickBot="1" x14ac:dyDescent="0.3">
      <c r="A51" s="13" t="s">
        <v>6</v>
      </c>
      <c r="B51" s="33" t="s">
        <v>19</v>
      </c>
      <c r="C51" s="67">
        <v>88516.53</v>
      </c>
      <c r="D51" s="7"/>
      <c r="E51" s="8"/>
      <c r="F51" s="9"/>
      <c r="G51" s="9"/>
      <c r="H51" s="9"/>
      <c r="I51" s="9"/>
      <c r="J51" s="30"/>
      <c r="K51" s="30"/>
      <c r="L51" s="30"/>
    </row>
    <row r="52" spans="1:15" s="39" customFormat="1" ht="15.75" customHeight="1" thickTop="1" x14ac:dyDescent="0.25">
      <c r="A52" s="58"/>
      <c r="B52" s="107"/>
      <c r="C52" s="30"/>
      <c r="D52" s="82"/>
      <c r="E52" s="71"/>
      <c r="F52" s="82"/>
      <c r="G52" s="30"/>
      <c r="H52" s="30"/>
      <c r="I52" s="30"/>
      <c r="J52" s="30"/>
      <c r="K52" s="30"/>
      <c r="L52" s="30"/>
      <c r="M52" s="30"/>
      <c r="N52" s="30"/>
      <c r="O52" s="30"/>
    </row>
    <row r="53" spans="1:15" s="39" customFormat="1" ht="15.75" customHeight="1" thickBot="1" x14ac:dyDescent="0.3">
      <c r="A53" s="30"/>
      <c r="B53" s="30"/>
      <c r="C53" s="30"/>
      <c r="D53" s="71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</row>
    <row r="54" spans="1:15" s="39" customFormat="1" ht="15.75" customHeight="1" thickTop="1" thickBot="1" x14ac:dyDescent="0.3">
      <c r="A54" s="34" t="s">
        <v>5</v>
      </c>
      <c r="B54" s="35" t="s">
        <v>48</v>
      </c>
      <c r="C54" s="36"/>
      <c r="D54" s="37"/>
      <c r="E54" s="37"/>
      <c r="F54" s="124" t="s">
        <v>11</v>
      </c>
      <c r="G54" s="125"/>
      <c r="H54" s="125"/>
      <c r="I54" s="126"/>
      <c r="L54" s="30"/>
      <c r="M54" s="30"/>
      <c r="N54" s="30"/>
    </row>
    <row r="55" spans="1:15" s="39" customFormat="1" ht="27" thickTop="1" thickBot="1" x14ac:dyDescent="0.3">
      <c r="A55" s="28" t="s">
        <v>0</v>
      </c>
      <c r="B55" s="28" t="s">
        <v>12</v>
      </c>
      <c r="C55" s="18" t="s">
        <v>20</v>
      </c>
      <c r="D55" s="2" t="s">
        <v>13</v>
      </c>
      <c r="E55" s="32" t="s">
        <v>14</v>
      </c>
      <c r="F55" s="28" t="s">
        <v>15</v>
      </c>
      <c r="G55" s="28" t="s">
        <v>16</v>
      </c>
      <c r="H55" s="28" t="s">
        <v>17</v>
      </c>
      <c r="I55" s="29" t="s">
        <v>18</v>
      </c>
      <c r="J55" s="30"/>
      <c r="K55" s="30"/>
      <c r="L55" s="30"/>
    </row>
    <row r="56" spans="1:15" s="39" customFormat="1" ht="115.5" thickTop="1" x14ac:dyDescent="0.25">
      <c r="A56" s="11" t="s">
        <v>1</v>
      </c>
      <c r="B56" s="52" t="s">
        <v>49</v>
      </c>
      <c r="C56" s="65">
        <v>1000000</v>
      </c>
      <c r="D56" s="3">
        <v>1043</v>
      </c>
      <c r="E56" s="10">
        <v>2001</v>
      </c>
      <c r="F56" s="53" t="s">
        <v>93</v>
      </c>
      <c r="G56" s="53" t="s">
        <v>50</v>
      </c>
      <c r="H56" s="53" t="s">
        <v>98</v>
      </c>
      <c r="I56" s="53" t="s">
        <v>51</v>
      </c>
      <c r="J56" s="30"/>
      <c r="K56" s="30"/>
      <c r="L56" s="30"/>
    </row>
    <row r="57" spans="1:15" s="39" customFormat="1" ht="15.75" customHeight="1" thickBot="1" x14ac:dyDescent="0.3">
      <c r="A57" s="13" t="s">
        <v>2</v>
      </c>
      <c r="B57" s="33" t="s">
        <v>19</v>
      </c>
      <c r="C57" s="67">
        <v>90234</v>
      </c>
      <c r="D57" s="7"/>
      <c r="E57" s="8"/>
      <c r="F57" s="9"/>
      <c r="G57" s="9"/>
      <c r="H57" s="9"/>
      <c r="I57" s="9"/>
      <c r="J57" s="30"/>
      <c r="K57" s="30"/>
      <c r="L57" s="30"/>
    </row>
    <row r="58" spans="1:15" s="39" customFormat="1" ht="15.75" customHeight="1" thickTop="1" x14ac:dyDescent="0.25">
      <c r="A58" s="30"/>
      <c r="B58" s="30"/>
      <c r="C58" s="30"/>
      <c r="D58" s="71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</row>
    <row r="59" spans="1:15" x14ac:dyDescent="0.25">
      <c r="D59" s="39"/>
      <c r="E59" s="39"/>
      <c r="F59" s="39"/>
      <c r="G59" s="39"/>
      <c r="H59" s="39"/>
      <c r="I59" s="39"/>
      <c r="J59" s="39"/>
    </row>
    <row r="60" spans="1:15" x14ac:dyDescent="0.25">
      <c r="D60" s="39"/>
      <c r="E60" s="39"/>
      <c r="F60" s="39"/>
      <c r="G60" s="39"/>
      <c r="H60" s="39"/>
      <c r="I60" s="39"/>
      <c r="J60" s="39"/>
    </row>
    <row r="61" spans="1:15" x14ac:dyDescent="0.25">
      <c r="F61" s="39"/>
      <c r="G61" s="39"/>
      <c r="H61" s="39"/>
      <c r="I61" s="39"/>
      <c r="J61" s="39"/>
    </row>
    <row r="62" spans="1:15" x14ac:dyDescent="0.25">
      <c r="F62" s="39"/>
      <c r="G62" s="39"/>
      <c r="H62" s="39"/>
      <c r="I62" s="39"/>
      <c r="J62" s="39"/>
    </row>
    <row r="63" spans="1:15" x14ac:dyDescent="0.25">
      <c r="F63" s="39"/>
      <c r="G63" s="39"/>
      <c r="H63" s="39"/>
      <c r="I63" s="39"/>
      <c r="J63" s="39"/>
    </row>
    <row r="64" spans="1:15" x14ac:dyDescent="0.25">
      <c r="F64" s="39"/>
      <c r="G64" s="39"/>
      <c r="H64" s="39"/>
      <c r="I64" s="39"/>
    </row>
    <row r="65" spans="6:9" x14ac:dyDescent="0.25">
      <c r="F65" s="39"/>
      <c r="G65" s="39"/>
      <c r="H65" s="39"/>
      <c r="I65" s="39"/>
    </row>
    <row r="66" spans="6:9" x14ac:dyDescent="0.25">
      <c r="F66" s="39"/>
      <c r="G66" s="39"/>
      <c r="H66" s="39"/>
      <c r="I66" s="39"/>
    </row>
    <row r="67" spans="6:9" x14ac:dyDescent="0.25">
      <c r="F67" s="39"/>
      <c r="G67" s="39"/>
      <c r="H67" s="39"/>
      <c r="I67" s="39"/>
    </row>
    <row r="68" spans="6:9" x14ac:dyDescent="0.25">
      <c r="F68" s="39"/>
      <c r="G68" s="39"/>
      <c r="H68" s="39"/>
      <c r="I68" s="39"/>
    </row>
    <row r="69" spans="6:9" x14ac:dyDescent="0.25">
      <c r="F69" s="39"/>
      <c r="G69" s="39"/>
      <c r="H69" s="39"/>
      <c r="I69" s="39"/>
    </row>
    <row r="70" spans="6:9" x14ac:dyDescent="0.25">
      <c r="F70" s="39"/>
      <c r="G70" s="39"/>
      <c r="H70" s="39"/>
      <c r="I70" s="39"/>
    </row>
    <row r="71" spans="6:9" x14ac:dyDescent="0.25">
      <c r="F71" s="39"/>
      <c r="G71" s="39"/>
      <c r="H71" s="39"/>
      <c r="I71" s="39"/>
    </row>
    <row r="72" spans="6:9" x14ac:dyDescent="0.25">
      <c r="F72" s="39"/>
      <c r="G72" s="39"/>
      <c r="H72" s="39"/>
      <c r="I72" s="39"/>
    </row>
    <row r="73" spans="6:9" x14ac:dyDescent="0.25">
      <c r="F73" s="39"/>
      <c r="G73" s="39"/>
      <c r="H73" s="39"/>
      <c r="I73" s="39"/>
    </row>
    <row r="74" spans="6:9" x14ac:dyDescent="0.25">
      <c r="F74" s="39"/>
      <c r="G74" s="39"/>
      <c r="H74" s="39"/>
      <c r="I74" s="39"/>
    </row>
    <row r="75" spans="6:9" x14ac:dyDescent="0.25">
      <c r="F75" s="39"/>
      <c r="G75" s="39"/>
      <c r="H75" s="39"/>
      <c r="I75" s="39"/>
    </row>
    <row r="76" spans="6:9" x14ac:dyDescent="0.25">
      <c r="F76" s="39"/>
      <c r="G76" s="39"/>
      <c r="H76" s="39"/>
      <c r="I76" s="39"/>
    </row>
    <row r="77" spans="6:9" x14ac:dyDescent="0.25">
      <c r="F77" s="39"/>
      <c r="G77" s="39"/>
      <c r="H77" s="39"/>
      <c r="I77" s="39"/>
    </row>
    <row r="78" spans="6:9" x14ac:dyDescent="0.25">
      <c r="F78" s="39"/>
      <c r="G78" s="39"/>
      <c r="H78" s="39"/>
      <c r="I78" s="39"/>
    </row>
    <row r="79" spans="6:9" x14ac:dyDescent="0.25">
      <c r="F79" s="39"/>
      <c r="G79" s="39"/>
      <c r="H79" s="39"/>
      <c r="I79" s="39"/>
    </row>
    <row r="80" spans="6:9" x14ac:dyDescent="0.25">
      <c r="F80" s="39"/>
      <c r="G80" s="39"/>
      <c r="H80" s="39"/>
      <c r="I80" s="39"/>
    </row>
    <row r="81" spans="6:9" x14ac:dyDescent="0.25">
      <c r="F81" s="39"/>
      <c r="G81" s="39"/>
      <c r="H81" s="39"/>
      <c r="I81" s="39"/>
    </row>
    <row r="82" spans="6:9" x14ac:dyDescent="0.25">
      <c r="F82" s="39"/>
      <c r="G82" s="39"/>
      <c r="H82" s="39"/>
      <c r="I82" s="39"/>
    </row>
    <row r="83" spans="6:9" x14ac:dyDescent="0.25">
      <c r="F83" s="39"/>
      <c r="G83" s="39"/>
      <c r="H83" s="39"/>
      <c r="I83" s="39"/>
    </row>
    <row r="84" spans="6:9" x14ac:dyDescent="0.25">
      <c r="F84" s="39"/>
      <c r="G84" s="39"/>
      <c r="H84" s="39"/>
      <c r="I84" s="39"/>
    </row>
    <row r="85" spans="6:9" x14ac:dyDescent="0.25">
      <c r="F85" s="39"/>
      <c r="G85" s="39"/>
      <c r="H85" s="39"/>
      <c r="I85" s="39"/>
    </row>
    <row r="86" spans="6:9" x14ac:dyDescent="0.25">
      <c r="F86" s="39"/>
      <c r="G86" s="39"/>
      <c r="H86" s="39"/>
      <c r="I86" s="39"/>
    </row>
    <row r="87" spans="6:9" x14ac:dyDescent="0.25">
      <c r="F87" s="39"/>
      <c r="G87" s="39"/>
      <c r="H87" s="39"/>
      <c r="I87" s="39"/>
    </row>
    <row r="88" spans="6:9" x14ac:dyDescent="0.25">
      <c r="F88" s="39"/>
      <c r="G88" s="39"/>
      <c r="H88" s="39"/>
      <c r="I88" s="39"/>
    </row>
    <row r="89" spans="6:9" x14ac:dyDescent="0.25">
      <c r="F89" s="39"/>
      <c r="G89" s="39"/>
      <c r="H89" s="39"/>
      <c r="I89" s="39"/>
    </row>
    <row r="90" spans="6:9" x14ac:dyDescent="0.25">
      <c r="F90" s="39"/>
      <c r="G90" s="39"/>
      <c r="H90" s="39"/>
      <c r="I90" s="39"/>
    </row>
    <row r="91" spans="6:9" x14ac:dyDescent="0.25">
      <c r="F91" s="39"/>
      <c r="G91" s="39"/>
      <c r="H91" s="39"/>
      <c r="I91" s="39"/>
    </row>
    <row r="92" spans="6:9" x14ac:dyDescent="0.25">
      <c r="F92" s="39"/>
      <c r="G92" s="39"/>
      <c r="H92" s="39"/>
      <c r="I92" s="39"/>
    </row>
    <row r="93" spans="6:9" x14ac:dyDescent="0.25">
      <c r="F93" s="39"/>
      <c r="G93" s="39"/>
      <c r="H93" s="39"/>
      <c r="I93" s="39"/>
    </row>
    <row r="94" spans="6:9" x14ac:dyDescent="0.25">
      <c r="F94" s="39"/>
      <c r="G94" s="39"/>
      <c r="H94" s="39"/>
      <c r="I94" s="39"/>
    </row>
    <row r="95" spans="6:9" x14ac:dyDescent="0.25">
      <c r="F95" s="39"/>
      <c r="G95" s="39"/>
      <c r="H95" s="39"/>
      <c r="I95" s="39"/>
    </row>
    <row r="96" spans="6:9" x14ac:dyDescent="0.25">
      <c r="F96" s="39"/>
      <c r="G96" s="39"/>
      <c r="H96" s="39"/>
      <c r="I96" s="39"/>
    </row>
    <row r="97" spans="6:9" x14ac:dyDescent="0.25">
      <c r="F97" s="39"/>
      <c r="G97" s="39"/>
      <c r="H97" s="39"/>
      <c r="I97" s="39"/>
    </row>
    <row r="98" spans="6:9" x14ac:dyDescent="0.25">
      <c r="F98" s="39"/>
      <c r="G98" s="39"/>
      <c r="H98" s="39"/>
      <c r="I98" s="39"/>
    </row>
    <row r="99" spans="6:9" x14ac:dyDescent="0.25">
      <c r="F99" s="39"/>
      <c r="G99" s="39"/>
      <c r="H99" s="39"/>
      <c r="I99" s="39"/>
    </row>
    <row r="100" spans="6:9" x14ac:dyDescent="0.25">
      <c r="F100" s="39"/>
      <c r="G100" s="39"/>
      <c r="H100" s="39"/>
      <c r="I100" s="39"/>
    </row>
    <row r="101" spans="6:9" x14ac:dyDescent="0.25">
      <c r="F101" s="39"/>
      <c r="G101" s="39"/>
      <c r="H101" s="39"/>
      <c r="I101" s="39"/>
    </row>
    <row r="102" spans="6:9" x14ac:dyDescent="0.25">
      <c r="F102" s="39"/>
      <c r="G102" s="39"/>
      <c r="H102" s="39"/>
      <c r="I102" s="39"/>
    </row>
    <row r="103" spans="6:9" x14ac:dyDescent="0.25">
      <c r="F103" s="39"/>
      <c r="G103" s="39"/>
      <c r="H103" s="39"/>
      <c r="I103" s="39"/>
    </row>
    <row r="104" spans="6:9" x14ac:dyDescent="0.25">
      <c r="F104" s="39"/>
      <c r="G104" s="39"/>
      <c r="H104" s="39"/>
      <c r="I104" s="39"/>
    </row>
    <row r="105" spans="6:9" x14ac:dyDescent="0.25">
      <c r="F105" s="39"/>
      <c r="G105" s="39"/>
      <c r="H105" s="39"/>
      <c r="I105" s="39"/>
    </row>
    <row r="106" spans="6:9" x14ac:dyDescent="0.25">
      <c r="F106" s="39"/>
      <c r="G106" s="39"/>
      <c r="H106" s="39"/>
      <c r="I106" s="39"/>
    </row>
    <row r="107" spans="6:9" x14ac:dyDescent="0.25">
      <c r="F107" s="39"/>
      <c r="G107" s="39"/>
      <c r="H107" s="39"/>
      <c r="I107" s="39"/>
    </row>
    <row r="108" spans="6:9" x14ac:dyDescent="0.25">
      <c r="F108" s="39"/>
      <c r="G108" s="39"/>
      <c r="H108" s="39"/>
      <c r="I108" s="39"/>
    </row>
    <row r="109" spans="6:9" x14ac:dyDescent="0.25">
      <c r="F109" s="39"/>
      <c r="G109" s="39"/>
      <c r="H109" s="39"/>
      <c r="I109" s="39"/>
    </row>
    <row r="110" spans="6:9" x14ac:dyDescent="0.25">
      <c r="F110" s="39"/>
      <c r="G110" s="39"/>
      <c r="H110" s="39"/>
      <c r="I110" s="39"/>
    </row>
    <row r="111" spans="6:9" x14ac:dyDescent="0.25">
      <c r="F111" s="39"/>
      <c r="G111" s="39"/>
      <c r="H111" s="39"/>
      <c r="I111" s="39"/>
    </row>
    <row r="112" spans="6:9" x14ac:dyDescent="0.25">
      <c r="F112" s="39"/>
      <c r="G112" s="39"/>
      <c r="H112" s="39"/>
      <c r="I112" s="39"/>
    </row>
  </sheetData>
  <mergeCells count="5">
    <mergeCell ref="F3:I3"/>
    <mergeCell ref="F44:I44"/>
    <mergeCell ref="F54:I54"/>
    <mergeCell ref="F32:I32"/>
    <mergeCell ref="F38:I38"/>
  </mergeCells>
  <pageMargins left="0.7" right="0.7" top="0.75" bottom="0.75" header="0.3" footer="0.3"/>
  <pageSetup paperSize="9" scale="7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31"/>
  <sheetViews>
    <sheetView topLeftCell="A16" workbookViewId="0">
      <selection activeCell="C33" sqref="C33"/>
    </sheetView>
  </sheetViews>
  <sheetFormatPr defaultRowHeight="15" x14ac:dyDescent="0.25"/>
  <cols>
    <col min="1" max="1" width="9.140625" style="25"/>
    <col min="2" max="2" width="3.85546875" style="25" bestFit="1" customWidth="1"/>
    <col min="3" max="3" width="35.85546875" style="25" bestFit="1" customWidth="1"/>
    <col min="4" max="4" width="25.42578125" style="25" customWidth="1"/>
    <col min="5" max="5" width="12.5703125" style="25" bestFit="1" customWidth="1"/>
    <col min="6" max="6" width="17" style="43" bestFit="1" customWidth="1"/>
    <col min="7" max="7" width="9.140625" style="25"/>
    <col min="8" max="8" width="12.28515625" style="25" bestFit="1" customWidth="1"/>
    <col min="9" max="16384" width="9.140625" style="25"/>
  </cols>
  <sheetData>
    <row r="1" spans="1:6" x14ac:dyDescent="0.25">
      <c r="A1" s="106" t="s">
        <v>158</v>
      </c>
    </row>
    <row r="2" spans="1:6" ht="15.75" thickBot="1" x14ac:dyDescent="0.3"/>
    <row r="3" spans="1:6" s="46" customFormat="1" ht="39" customHeight="1" thickTop="1" x14ac:dyDescent="0.25">
      <c r="A3" s="44"/>
      <c r="B3" s="19" t="s">
        <v>0</v>
      </c>
      <c r="C3" s="20" t="s">
        <v>12</v>
      </c>
      <c r="D3" s="21" t="s">
        <v>20</v>
      </c>
      <c r="E3" s="45"/>
    </row>
    <row r="4" spans="1:6" s="46" customFormat="1" x14ac:dyDescent="0.25">
      <c r="B4" s="129" t="s">
        <v>40</v>
      </c>
      <c r="C4" s="130"/>
      <c r="D4" s="131"/>
      <c r="E4" s="45"/>
    </row>
    <row r="5" spans="1:6" s="46" customFormat="1" x14ac:dyDescent="0.25">
      <c r="B5" s="48" t="s">
        <v>1</v>
      </c>
      <c r="C5" s="16" t="s">
        <v>21</v>
      </c>
      <c r="D5" s="49">
        <v>97201.82</v>
      </c>
      <c r="E5" s="45"/>
      <c r="F5" s="95"/>
    </row>
    <row r="6" spans="1:6" s="46" customFormat="1" x14ac:dyDescent="0.25">
      <c r="B6" s="48" t="s">
        <v>2</v>
      </c>
      <c r="C6" s="50" t="s">
        <v>102</v>
      </c>
      <c r="D6" s="49">
        <v>23816.23</v>
      </c>
      <c r="E6" s="45"/>
    </row>
    <row r="7" spans="1:6" s="46" customFormat="1" x14ac:dyDescent="0.25">
      <c r="B7" s="48" t="s">
        <v>3</v>
      </c>
      <c r="C7" s="16" t="s">
        <v>22</v>
      </c>
      <c r="D7" s="51">
        <f>18315.41+200+160</f>
        <v>18675.41</v>
      </c>
      <c r="E7" s="45"/>
    </row>
    <row r="8" spans="1:6" s="46" customFormat="1" x14ac:dyDescent="0.25">
      <c r="B8" s="129" t="s">
        <v>70</v>
      </c>
      <c r="C8" s="130"/>
      <c r="D8" s="131"/>
      <c r="E8" s="42"/>
    </row>
    <row r="9" spans="1:6" s="46" customFormat="1" x14ac:dyDescent="0.25">
      <c r="B9" s="48" t="s">
        <v>1</v>
      </c>
      <c r="C9" s="50" t="s">
        <v>21</v>
      </c>
      <c r="D9" s="49">
        <f>7444.09</f>
        <v>7444.09</v>
      </c>
      <c r="E9" s="45"/>
    </row>
    <row r="10" spans="1:6" s="46" customFormat="1" x14ac:dyDescent="0.25">
      <c r="B10" s="48" t="s">
        <v>2</v>
      </c>
      <c r="C10" s="50" t="s">
        <v>23</v>
      </c>
      <c r="D10" s="49">
        <f>6771</f>
        <v>6771</v>
      </c>
      <c r="E10" s="42"/>
    </row>
    <row r="11" spans="1:6" s="46" customFormat="1" x14ac:dyDescent="0.25">
      <c r="B11" s="48" t="s">
        <v>3</v>
      </c>
      <c r="C11" s="50" t="s">
        <v>37</v>
      </c>
      <c r="D11" s="49">
        <v>1240.5</v>
      </c>
      <c r="E11" s="45"/>
    </row>
    <row r="12" spans="1:6" s="46" customFormat="1" x14ac:dyDescent="0.25">
      <c r="B12" s="48" t="s">
        <v>4</v>
      </c>
      <c r="C12" s="50" t="s">
        <v>38</v>
      </c>
      <c r="D12" s="49">
        <f>6799.69</f>
        <v>6799.69</v>
      </c>
      <c r="E12" s="45"/>
    </row>
    <row r="13" spans="1:6" s="46" customFormat="1" x14ac:dyDescent="0.25">
      <c r="B13" s="48" t="s">
        <v>5</v>
      </c>
      <c r="C13" s="50" t="s">
        <v>22</v>
      </c>
      <c r="D13" s="51">
        <f>568.89+20767.2</f>
        <v>21336.09</v>
      </c>
      <c r="E13" s="45"/>
    </row>
    <row r="14" spans="1:6" s="46" customFormat="1" x14ac:dyDescent="0.25">
      <c r="B14" s="129" t="s">
        <v>69</v>
      </c>
      <c r="C14" s="130"/>
      <c r="D14" s="131"/>
      <c r="E14" s="45"/>
    </row>
    <row r="15" spans="1:6" s="46" customFormat="1" x14ac:dyDescent="0.25">
      <c r="B15" s="48" t="s">
        <v>1</v>
      </c>
      <c r="C15" s="50" t="s">
        <v>21</v>
      </c>
      <c r="D15" s="49">
        <v>10000</v>
      </c>
      <c r="E15" s="45"/>
      <c r="F15" s="105"/>
    </row>
    <row r="16" spans="1:6" s="46" customFormat="1" x14ac:dyDescent="0.25">
      <c r="B16" s="48" t="s">
        <v>2</v>
      </c>
      <c r="C16" s="50" t="s">
        <v>23</v>
      </c>
      <c r="D16" s="49">
        <v>1500</v>
      </c>
      <c r="E16" s="45"/>
      <c r="F16" s="128"/>
    </row>
    <row r="17" spans="1:6" s="46" customFormat="1" x14ac:dyDescent="0.25">
      <c r="B17" s="48" t="s">
        <v>3</v>
      </c>
      <c r="C17" s="50" t="s">
        <v>22</v>
      </c>
      <c r="D17" s="51">
        <v>2036</v>
      </c>
      <c r="E17" s="45"/>
      <c r="F17" s="128"/>
    </row>
    <row r="18" spans="1:6" s="46" customFormat="1" x14ac:dyDescent="0.25">
      <c r="B18" s="48" t="s">
        <v>4</v>
      </c>
      <c r="C18" s="50" t="s">
        <v>39</v>
      </c>
      <c r="D18" s="51">
        <v>2030</v>
      </c>
      <c r="E18" s="45"/>
      <c r="F18" s="128"/>
    </row>
    <row r="19" spans="1:6" s="46" customFormat="1" x14ac:dyDescent="0.25">
      <c r="B19" s="129" t="s">
        <v>161</v>
      </c>
      <c r="C19" s="130"/>
      <c r="D19" s="131"/>
      <c r="E19" s="45"/>
      <c r="F19" s="128"/>
    </row>
    <row r="20" spans="1:6" s="46" customFormat="1" x14ac:dyDescent="0.25">
      <c r="B20" s="48" t="s">
        <v>1</v>
      </c>
      <c r="C20" s="50" t="s">
        <v>21</v>
      </c>
      <c r="D20" s="49">
        <v>2500</v>
      </c>
      <c r="E20" s="102"/>
      <c r="F20" s="105"/>
    </row>
    <row r="21" spans="1:6" s="46" customFormat="1" x14ac:dyDescent="0.25">
      <c r="B21" s="48" t="s">
        <v>2</v>
      </c>
      <c r="C21" s="50" t="s">
        <v>23</v>
      </c>
      <c r="D21" s="49">
        <f>2500</f>
        <v>2500</v>
      </c>
      <c r="E21" s="103"/>
      <c r="F21" s="128"/>
    </row>
    <row r="22" spans="1:6" s="46" customFormat="1" x14ac:dyDescent="0.25">
      <c r="B22" s="48" t="s">
        <v>3</v>
      </c>
      <c r="C22" s="50" t="s">
        <v>22</v>
      </c>
      <c r="D22" s="51">
        <f>2500+2550+2550+3000+3000</f>
        <v>13600</v>
      </c>
      <c r="E22" s="104"/>
      <c r="F22" s="128"/>
    </row>
    <row r="23" spans="1:6" s="46" customFormat="1" x14ac:dyDescent="0.25">
      <c r="B23" s="48" t="s">
        <v>4</v>
      </c>
      <c r="C23" s="50" t="s">
        <v>101</v>
      </c>
      <c r="D23" s="51">
        <f>12640</f>
        <v>12640</v>
      </c>
      <c r="E23" s="42"/>
      <c r="F23" s="128"/>
    </row>
    <row r="24" spans="1:6" s="46" customFormat="1" x14ac:dyDescent="0.25">
      <c r="B24" s="129" t="s">
        <v>162</v>
      </c>
      <c r="C24" s="130"/>
      <c r="D24" s="131"/>
      <c r="E24" s="47"/>
      <c r="F24" s="128"/>
    </row>
    <row r="25" spans="1:6" s="46" customFormat="1" x14ac:dyDescent="0.25">
      <c r="B25" s="80" t="s">
        <v>1</v>
      </c>
      <c r="C25" s="50" t="s">
        <v>21</v>
      </c>
      <c r="D25" s="49">
        <v>37412</v>
      </c>
      <c r="E25" s="45"/>
      <c r="F25" s="105"/>
    </row>
    <row r="26" spans="1:6" s="46" customFormat="1" x14ac:dyDescent="0.25">
      <c r="B26" s="80" t="s">
        <v>2</v>
      </c>
      <c r="C26" s="50" t="s">
        <v>23</v>
      </c>
      <c r="D26" s="49">
        <v>6978</v>
      </c>
      <c r="E26" s="45"/>
      <c r="F26" s="128"/>
    </row>
    <row r="27" spans="1:6" s="46" customFormat="1" x14ac:dyDescent="0.25">
      <c r="B27" s="80" t="s">
        <v>3</v>
      </c>
      <c r="C27" s="50" t="s">
        <v>22</v>
      </c>
      <c r="D27" s="51">
        <v>22657</v>
      </c>
      <c r="E27" s="45"/>
      <c r="F27" s="128"/>
    </row>
    <row r="28" spans="1:6" s="46" customFormat="1" ht="15.75" thickBot="1" x14ac:dyDescent="0.3">
      <c r="B28" s="81" t="s">
        <v>4</v>
      </c>
      <c r="C28" s="84" t="s">
        <v>39</v>
      </c>
      <c r="D28" s="78">
        <v>3210</v>
      </c>
      <c r="E28" s="45"/>
      <c r="F28" s="128"/>
    </row>
    <row r="29" spans="1:6" ht="15.75" thickTop="1" x14ac:dyDescent="0.25">
      <c r="A29" s="40"/>
      <c r="B29" s="40"/>
      <c r="C29" s="85"/>
      <c r="D29" s="41"/>
      <c r="E29" s="40"/>
      <c r="F29" s="101"/>
    </row>
    <row r="30" spans="1:6" x14ac:dyDescent="0.25">
      <c r="C30" s="108"/>
      <c r="D30" s="109"/>
      <c r="E30" s="66"/>
    </row>
    <row r="31" spans="1:6" x14ac:dyDescent="0.25">
      <c r="C31" s="108"/>
      <c r="D31" s="109"/>
    </row>
  </sheetData>
  <mergeCells count="8">
    <mergeCell ref="F16:F19"/>
    <mergeCell ref="F21:F24"/>
    <mergeCell ref="F26:F28"/>
    <mergeCell ref="B4:D4"/>
    <mergeCell ref="B8:D8"/>
    <mergeCell ref="B14:D14"/>
    <mergeCell ref="B19:D19"/>
    <mergeCell ref="B24:D2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O11"/>
  <sheetViews>
    <sheetView workbookViewId="0">
      <pane ySplit="3" topLeftCell="A16" activePane="bottomLeft" state="frozen"/>
      <selection pane="bottomLeft" activeCell="J8" sqref="J8"/>
    </sheetView>
  </sheetViews>
  <sheetFormatPr defaultRowHeight="12.75" x14ac:dyDescent="0.2"/>
  <cols>
    <col min="1" max="1" width="4.7109375" style="110" customWidth="1"/>
    <col min="2" max="2" width="9.28515625" style="110" customWidth="1"/>
    <col min="3" max="3" width="11" style="110" bestFit="1" customWidth="1"/>
    <col min="4" max="4" width="10.28515625" style="110" bestFit="1" customWidth="1"/>
    <col min="5" max="5" width="10" style="110" bestFit="1" customWidth="1"/>
    <col min="6" max="6" width="7.42578125" style="110" customWidth="1"/>
    <col min="7" max="7" width="13.140625" style="110" customWidth="1"/>
    <col min="8" max="8" width="7.5703125" style="110" customWidth="1"/>
    <col min="9" max="9" width="6.7109375" style="110" customWidth="1"/>
    <col min="10" max="10" width="20.42578125" style="110" customWidth="1"/>
    <col min="11" max="11" width="10.140625" style="110" customWidth="1"/>
    <col min="12" max="14" width="14.5703125" style="110" bestFit="1" customWidth="1"/>
    <col min="15" max="15" width="19.140625" style="110" customWidth="1"/>
    <col min="16" max="16384" width="9.140625" style="110"/>
  </cols>
  <sheetData>
    <row r="1" spans="1:15" x14ac:dyDescent="0.2">
      <c r="A1" s="113" t="s">
        <v>159</v>
      </c>
    </row>
    <row r="3" spans="1:15" s="111" customFormat="1" ht="51" x14ac:dyDescent="0.2">
      <c r="A3" s="88" t="s">
        <v>0</v>
      </c>
      <c r="B3" s="88" t="s">
        <v>24</v>
      </c>
      <c r="C3" s="88" t="s">
        <v>33</v>
      </c>
      <c r="D3" s="88" t="s">
        <v>32</v>
      </c>
      <c r="E3" s="88" t="s">
        <v>25</v>
      </c>
      <c r="F3" s="88" t="s">
        <v>29</v>
      </c>
      <c r="G3" s="88" t="s">
        <v>30</v>
      </c>
      <c r="H3" s="88" t="s">
        <v>28</v>
      </c>
      <c r="I3" s="88" t="s">
        <v>26</v>
      </c>
      <c r="J3" s="92" t="s">
        <v>27</v>
      </c>
      <c r="K3" s="93" t="s">
        <v>173</v>
      </c>
      <c r="L3" s="88" t="s">
        <v>170</v>
      </c>
      <c r="M3" s="88" t="s">
        <v>171</v>
      </c>
      <c r="N3" s="88" t="s">
        <v>172</v>
      </c>
      <c r="O3" s="94" t="s">
        <v>31</v>
      </c>
    </row>
    <row r="4" spans="1:15" ht="51" x14ac:dyDescent="0.2">
      <c r="A4" s="26" t="s">
        <v>1</v>
      </c>
      <c r="B4" s="26" t="s">
        <v>64</v>
      </c>
      <c r="C4" s="59" t="s">
        <v>41</v>
      </c>
      <c r="D4" s="59" t="s">
        <v>80</v>
      </c>
      <c r="E4" s="61" t="s">
        <v>81</v>
      </c>
      <c r="F4" s="26">
        <v>6842</v>
      </c>
      <c r="G4" s="26"/>
      <c r="H4" s="26">
        <v>6</v>
      </c>
      <c r="I4" s="26">
        <v>1997</v>
      </c>
      <c r="J4" s="64" t="s">
        <v>85</v>
      </c>
      <c r="K4" s="62" t="s">
        <v>86</v>
      </c>
      <c r="L4" s="61" t="s">
        <v>169</v>
      </c>
      <c r="M4" s="89" t="s">
        <v>86</v>
      </c>
      <c r="N4" s="61" t="s">
        <v>36</v>
      </c>
      <c r="O4" s="112" t="s">
        <v>128</v>
      </c>
    </row>
    <row r="5" spans="1:15" ht="51" x14ac:dyDescent="0.2">
      <c r="A5" s="26" t="s">
        <v>2</v>
      </c>
      <c r="B5" s="26" t="s">
        <v>65</v>
      </c>
      <c r="C5" s="59" t="s">
        <v>41</v>
      </c>
      <c r="D5" s="59">
        <v>200</v>
      </c>
      <c r="E5" s="61" t="s">
        <v>81</v>
      </c>
      <c r="F5" s="26">
        <v>6842</v>
      </c>
      <c r="G5" s="60"/>
      <c r="H5" s="26">
        <v>6</v>
      </c>
      <c r="I5" s="61">
        <v>1996</v>
      </c>
      <c r="J5" s="60" t="s">
        <v>74</v>
      </c>
      <c r="K5" s="62" t="s">
        <v>86</v>
      </c>
      <c r="L5" s="61" t="s">
        <v>169</v>
      </c>
      <c r="M5" s="89" t="s">
        <v>86</v>
      </c>
      <c r="N5" s="61" t="s">
        <v>36</v>
      </c>
      <c r="O5" s="112" t="s">
        <v>128</v>
      </c>
    </row>
    <row r="6" spans="1:15" ht="51" x14ac:dyDescent="0.2">
      <c r="A6" s="26" t="s">
        <v>3</v>
      </c>
      <c r="B6" s="26" t="s">
        <v>66</v>
      </c>
      <c r="C6" s="59" t="s">
        <v>82</v>
      </c>
      <c r="D6" s="59" t="s">
        <v>83</v>
      </c>
      <c r="E6" s="61" t="s">
        <v>81</v>
      </c>
      <c r="F6" s="26">
        <v>6842</v>
      </c>
      <c r="G6" s="26"/>
      <c r="H6" s="26">
        <v>6</v>
      </c>
      <c r="I6" s="26">
        <v>1996</v>
      </c>
      <c r="J6" s="60" t="s">
        <v>75</v>
      </c>
      <c r="K6" s="62" t="s">
        <v>86</v>
      </c>
      <c r="L6" s="61" t="s">
        <v>169</v>
      </c>
      <c r="M6" s="89" t="s">
        <v>86</v>
      </c>
      <c r="N6" s="61" t="s">
        <v>36</v>
      </c>
      <c r="O6" s="112" t="s">
        <v>128</v>
      </c>
    </row>
    <row r="7" spans="1:15" ht="51" x14ac:dyDescent="0.2">
      <c r="A7" s="26" t="s">
        <v>4</v>
      </c>
      <c r="B7" s="26" t="s">
        <v>67</v>
      </c>
      <c r="C7" s="63" t="s">
        <v>43</v>
      </c>
      <c r="D7" s="63" t="s">
        <v>84</v>
      </c>
      <c r="E7" s="61" t="s">
        <v>81</v>
      </c>
      <c r="F7" s="26">
        <v>2120</v>
      </c>
      <c r="G7" s="26"/>
      <c r="H7" s="26">
        <v>6</v>
      </c>
      <c r="I7" s="61">
        <v>1996</v>
      </c>
      <c r="J7" s="60" t="s">
        <v>79</v>
      </c>
      <c r="K7" s="62" t="s">
        <v>86</v>
      </c>
      <c r="L7" s="61" t="s">
        <v>169</v>
      </c>
      <c r="M7" s="89" t="s">
        <v>86</v>
      </c>
      <c r="N7" s="61" t="s">
        <v>36</v>
      </c>
      <c r="O7" s="112" t="s">
        <v>128</v>
      </c>
    </row>
    <row r="8" spans="1:15" ht="51" x14ac:dyDescent="0.2">
      <c r="A8" s="26" t="s">
        <v>5</v>
      </c>
      <c r="B8" s="26" t="s">
        <v>71</v>
      </c>
      <c r="C8" s="59" t="s">
        <v>43</v>
      </c>
      <c r="D8" s="59" t="s">
        <v>72</v>
      </c>
      <c r="E8" s="61" t="s">
        <v>81</v>
      </c>
      <c r="F8" s="26">
        <v>2120</v>
      </c>
      <c r="G8" s="26"/>
      <c r="H8" s="26">
        <v>6</v>
      </c>
      <c r="I8" s="26">
        <v>1996</v>
      </c>
      <c r="J8" s="60" t="s">
        <v>73</v>
      </c>
      <c r="K8" s="62" t="s">
        <v>86</v>
      </c>
      <c r="L8" s="61" t="s">
        <v>169</v>
      </c>
      <c r="M8" s="89" t="s">
        <v>86</v>
      </c>
      <c r="N8" s="61" t="s">
        <v>36</v>
      </c>
      <c r="O8" s="112" t="s">
        <v>128</v>
      </c>
    </row>
    <row r="9" spans="1:15" ht="51" x14ac:dyDescent="0.2">
      <c r="A9" s="26" t="s">
        <v>6</v>
      </c>
      <c r="B9" s="26" t="s">
        <v>76</v>
      </c>
      <c r="C9" s="59" t="s">
        <v>42</v>
      </c>
      <c r="D9" s="59" t="s">
        <v>77</v>
      </c>
      <c r="E9" s="61" t="s">
        <v>81</v>
      </c>
      <c r="F9" s="26">
        <v>6871</v>
      </c>
      <c r="G9" s="26"/>
      <c r="H9" s="26">
        <v>6</v>
      </c>
      <c r="I9" s="61">
        <v>2009</v>
      </c>
      <c r="J9" s="60" t="s">
        <v>78</v>
      </c>
      <c r="K9" s="62" t="s">
        <v>86</v>
      </c>
      <c r="L9" s="61" t="s">
        <v>169</v>
      </c>
      <c r="M9" s="89" t="s">
        <v>86</v>
      </c>
      <c r="N9" s="61" t="s">
        <v>169</v>
      </c>
      <c r="O9" s="112" t="s">
        <v>128</v>
      </c>
    </row>
    <row r="10" spans="1:15" ht="51" x14ac:dyDescent="0.2">
      <c r="A10" s="26" t="s">
        <v>7</v>
      </c>
      <c r="B10" s="26" t="s">
        <v>145</v>
      </c>
      <c r="C10" s="26" t="s">
        <v>146</v>
      </c>
      <c r="D10" s="26" t="s">
        <v>147</v>
      </c>
      <c r="E10" s="61" t="s">
        <v>148</v>
      </c>
      <c r="F10" s="26" t="s">
        <v>36</v>
      </c>
      <c r="G10" s="26">
        <v>350</v>
      </c>
      <c r="H10" s="26" t="s">
        <v>36</v>
      </c>
      <c r="I10" s="61">
        <v>2013</v>
      </c>
      <c r="J10" s="60" t="s">
        <v>149</v>
      </c>
      <c r="K10" s="62" t="s">
        <v>86</v>
      </c>
      <c r="L10" s="61" t="s">
        <v>169</v>
      </c>
      <c r="M10" s="62" t="s">
        <v>86</v>
      </c>
      <c r="N10" s="62" t="s">
        <v>86</v>
      </c>
      <c r="O10" s="112" t="s">
        <v>150</v>
      </c>
    </row>
    <row r="11" spans="1:15" ht="51" x14ac:dyDescent="0.2">
      <c r="A11" s="26" t="s">
        <v>8</v>
      </c>
      <c r="B11" s="26" t="s">
        <v>163</v>
      </c>
      <c r="C11" s="26" t="s">
        <v>164</v>
      </c>
      <c r="D11" s="26" t="s">
        <v>165</v>
      </c>
      <c r="E11" s="61" t="s">
        <v>166</v>
      </c>
      <c r="F11" s="26">
        <v>1913</v>
      </c>
      <c r="G11" s="26" t="s">
        <v>36</v>
      </c>
      <c r="H11" s="26">
        <v>5</v>
      </c>
      <c r="I11" s="61">
        <v>1993</v>
      </c>
      <c r="J11" s="60" t="s">
        <v>167</v>
      </c>
      <c r="K11" s="62" t="s">
        <v>36</v>
      </c>
      <c r="L11" s="61" t="s">
        <v>169</v>
      </c>
      <c r="M11" s="62" t="s">
        <v>36</v>
      </c>
      <c r="N11" s="62" t="s">
        <v>86</v>
      </c>
      <c r="O11" s="112" t="s">
        <v>128</v>
      </c>
    </row>
  </sheetData>
  <pageMargins left="0.7" right="0.7" top="0.75" bottom="0.75" header="0.3" footer="0.3"/>
  <pageSetup paperSize="9" scale="8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19"/>
  <sheetViews>
    <sheetView zoomScaleNormal="100" workbookViewId="0">
      <selection activeCell="K2" sqref="K2"/>
    </sheetView>
  </sheetViews>
  <sheetFormatPr defaultRowHeight="12.75" x14ac:dyDescent="0.2"/>
  <cols>
    <col min="1" max="1" width="4.140625" style="123" customWidth="1"/>
    <col min="2" max="2" width="20.140625" style="115" customWidth="1"/>
    <col min="3" max="3" width="35.5703125" style="116" customWidth="1"/>
    <col min="4" max="4" width="37.28515625" style="116" customWidth="1"/>
    <col min="5" max="16384" width="9.140625" style="116"/>
  </cols>
  <sheetData>
    <row r="1" spans="1:4" ht="18.75" customHeight="1" x14ac:dyDescent="0.2">
      <c r="A1" s="114" t="s">
        <v>160</v>
      </c>
    </row>
    <row r="2" spans="1:4" ht="18.75" customHeight="1" thickBot="1" x14ac:dyDescent="0.25">
      <c r="A2" s="114"/>
    </row>
    <row r="3" spans="1:4" ht="21.75" customHeight="1" thickTop="1" thickBot="1" x14ac:dyDescent="0.25">
      <c r="A3" s="117" t="s">
        <v>0</v>
      </c>
      <c r="B3" s="118" t="s">
        <v>10</v>
      </c>
      <c r="C3" s="119" t="s">
        <v>34</v>
      </c>
      <c r="D3" s="119" t="s">
        <v>35</v>
      </c>
    </row>
    <row r="4" spans="1:4" ht="21.75" customHeight="1" thickTop="1" thickBot="1" x14ac:dyDescent="0.25">
      <c r="A4" s="133" t="s">
        <v>1</v>
      </c>
      <c r="B4" s="132" t="s">
        <v>44</v>
      </c>
      <c r="C4" s="132"/>
      <c r="D4" s="132"/>
    </row>
    <row r="5" spans="1:4" ht="39.75" thickTop="1" thickBot="1" x14ac:dyDescent="0.25">
      <c r="A5" s="133"/>
      <c r="B5" s="120" t="str">
        <f>'Zakładka nr 1'!B5</f>
        <v>Budynek Urzędu Gminy, Czajków 39</v>
      </c>
      <c r="C5" s="121" t="s">
        <v>119</v>
      </c>
      <c r="D5" s="121" t="s">
        <v>118</v>
      </c>
    </row>
    <row r="6" spans="1:4" ht="52.5" thickTop="1" thickBot="1" x14ac:dyDescent="0.25">
      <c r="A6" s="133"/>
      <c r="B6" s="120" t="str">
        <f>'Zakładka nr 1'!B6</f>
        <v>Budynek GOPS, Czajków 34</v>
      </c>
      <c r="C6" s="121" t="s">
        <v>120</v>
      </c>
      <c r="D6" s="121" t="s">
        <v>121</v>
      </c>
    </row>
    <row r="7" spans="1:4" ht="39.75" thickTop="1" thickBot="1" x14ac:dyDescent="0.25">
      <c r="A7" s="133"/>
      <c r="B7" s="120" t="str">
        <f>'Zakładka nr 1'!B7</f>
        <v>Budynek przedszkolny, Czajków 16</v>
      </c>
      <c r="C7" s="121" t="s">
        <v>122</v>
      </c>
      <c r="D7" s="121" t="s">
        <v>126</v>
      </c>
    </row>
    <row r="8" spans="1:4" ht="39.75" thickTop="1" thickBot="1" x14ac:dyDescent="0.25">
      <c r="A8" s="133"/>
      <c r="B8" s="120" t="str">
        <f>'Zakładka nr 1'!B8</f>
        <v>Budynek ośrodka zdrowia, Czajków 37</v>
      </c>
      <c r="C8" s="121" t="s">
        <v>123</v>
      </c>
      <c r="D8" s="121" t="s">
        <v>97</v>
      </c>
    </row>
    <row r="9" spans="1:4" ht="52.5" thickTop="1" thickBot="1" x14ac:dyDescent="0.25">
      <c r="A9" s="133"/>
      <c r="B9" s="120" t="str">
        <f>'Zakładka nr 1'!B9</f>
        <v>Dom kultury, Czajków 31</v>
      </c>
      <c r="C9" s="121" t="s">
        <v>124</v>
      </c>
      <c r="D9" s="121" t="s">
        <v>97</v>
      </c>
    </row>
    <row r="10" spans="1:4" ht="39.75" thickTop="1" thickBot="1" x14ac:dyDescent="0.25">
      <c r="A10" s="133"/>
      <c r="B10" s="120" t="str">
        <f>'Zakładka nr 1'!B10</f>
        <v>Budynek po szkole podstawowej, Salamony 1</v>
      </c>
      <c r="C10" s="121" t="s">
        <v>125</v>
      </c>
      <c r="D10" s="121" t="s">
        <v>126</v>
      </c>
    </row>
    <row r="11" spans="1:4" ht="39.75" thickTop="1" thickBot="1" x14ac:dyDescent="0.25">
      <c r="A11" s="133"/>
      <c r="B11" s="120" t="str">
        <f>'Zakładka nr 1'!B11</f>
        <v>Budynek gospodarczy, Mielcuchy 61</v>
      </c>
      <c r="C11" s="121" t="s">
        <v>125</v>
      </c>
      <c r="D11" s="121" t="s">
        <v>126</v>
      </c>
    </row>
    <row r="12" spans="1:4" ht="39.75" thickTop="1" thickBot="1" x14ac:dyDescent="0.25">
      <c r="A12" s="133"/>
      <c r="B12" s="120" t="str">
        <f>'Zakładka nr 1'!B12</f>
        <v>Budynek po byłej szkole, Mielcuchy 61</v>
      </c>
      <c r="C12" s="121" t="s">
        <v>127</v>
      </c>
      <c r="D12" s="121" t="s">
        <v>126</v>
      </c>
    </row>
    <row r="13" spans="1:4" ht="21.75" customHeight="1" thickTop="1" thickBot="1" x14ac:dyDescent="0.25">
      <c r="A13" s="133" t="s">
        <v>2</v>
      </c>
      <c r="B13" s="132" t="s">
        <v>47</v>
      </c>
      <c r="C13" s="132"/>
      <c r="D13" s="132"/>
    </row>
    <row r="14" spans="1:4" ht="65.25" thickTop="1" thickBot="1" x14ac:dyDescent="0.25">
      <c r="A14" s="133"/>
      <c r="B14" s="120" t="str">
        <f>'Zakładka nr 1'!B46</f>
        <v>Budynek szkoły, Czajków 55</v>
      </c>
      <c r="C14" s="121" t="s">
        <v>154</v>
      </c>
      <c r="D14" s="121" t="s">
        <v>155</v>
      </c>
    </row>
    <row r="15" spans="1:4" ht="65.25" thickTop="1" thickBot="1" x14ac:dyDescent="0.25">
      <c r="A15" s="133"/>
      <c r="B15" s="120" t="str">
        <f>'Zakładka nr 1'!B47</f>
        <v>Sala sportowa, Czajków 55</v>
      </c>
      <c r="C15" s="121" t="s">
        <v>156</v>
      </c>
      <c r="D15" s="121" t="s">
        <v>97</v>
      </c>
    </row>
    <row r="16" spans="1:4" ht="39.75" thickTop="1" thickBot="1" x14ac:dyDescent="0.25">
      <c r="A16" s="133"/>
      <c r="B16" s="120" t="str">
        <f>'Zakładka nr 1'!B50</f>
        <v>Bydynek gospodarczy</v>
      </c>
      <c r="C16" s="121" t="s">
        <v>122</v>
      </c>
      <c r="D16" s="121" t="s">
        <v>126</v>
      </c>
    </row>
    <row r="17" spans="1:4" ht="21.75" customHeight="1" thickTop="1" thickBot="1" x14ac:dyDescent="0.25">
      <c r="A17" s="133" t="s">
        <v>3</v>
      </c>
      <c r="B17" s="132" t="s">
        <v>48</v>
      </c>
      <c r="C17" s="132"/>
      <c r="D17" s="132"/>
    </row>
    <row r="18" spans="1:4" ht="115.5" customHeight="1" thickTop="1" thickBot="1" x14ac:dyDescent="0.25">
      <c r="A18" s="133"/>
      <c r="B18" s="122" t="str">
        <f>'Zakładka nr 1'!B56</f>
        <v xml:space="preserve">Budynek gimnazjum, Czajków 55/1 </v>
      </c>
      <c r="C18" s="121" t="s">
        <v>100</v>
      </c>
      <c r="D18" s="121" t="s">
        <v>99</v>
      </c>
    </row>
    <row r="19" spans="1:4" ht="13.5" thickTop="1" x14ac:dyDescent="0.2"/>
  </sheetData>
  <mergeCells count="6">
    <mergeCell ref="B17:D17"/>
    <mergeCell ref="B4:D4"/>
    <mergeCell ref="A4:A12"/>
    <mergeCell ref="A13:A16"/>
    <mergeCell ref="A17:A18"/>
    <mergeCell ref="B13:D13"/>
  </mergeCells>
  <pageMargins left="0.7" right="0.7" top="0.75" bottom="0.75" header="0.3" footer="0.3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Zakładka nr 1</vt:lpstr>
      <vt:lpstr>Zakładka nr 2</vt:lpstr>
      <vt:lpstr>Zakładka nr 3</vt:lpstr>
      <vt:lpstr>Zabezpieczenia</vt:lpstr>
    </vt:vector>
  </TitlesOfParts>
  <Manager>BartekP</Manager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PrzemekB</dc:creator>
  <cp:lastModifiedBy>Paweł Galbierczyk</cp:lastModifiedBy>
  <cp:lastPrinted>2016-01-12T13:12:54Z</cp:lastPrinted>
  <dcterms:created xsi:type="dcterms:W3CDTF">2012-01-13T14:07:06Z</dcterms:created>
  <dcterms:modified xsi:type="dcterms:W3CDTF">2016-01-15T06:35:54Z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