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360" yWindow="60" windowWidth="11292" windowHeight="5580"/>
  </bookViews>
  <sheets>
    <sheet name="Arkusz1" sheetId="1" r:id="rId1"/>
    <sheet name="Arkusz2" sheetId="2" r:id="rId2"/>
    <sheet name="Arkusz3" sheetId="3" r:id="rId3"/>
  </sheets>
  <calcPr calcId="152511" calcMode="manual"/>
</workbook>
</file>

<file path=xl/calcChain.xml><?xml version="1.0" encoding="utf-8"?>
<calcChain xmlns="http://schemas.openxmlformats.org/spreadsheetml/2006/main">
  <c r="G28" i="1" l="1"/>
  <c r="G33" i="1"/>
  <c r="G71" i="1"/>
  <c r="G79" i="1"/>
  <c r="F124" i="1" l="1"/>
  <c r="F121" i="1"/>
  <c r="G121" i="1"/>
  <c r="H120" i="1"/>
  <c r="F115" i="1"/>
  <c r="H98" i="1"/>
  <c r="H99" i="1"/>
  <c r="G100" i="1"/>
  <c r="F100" i="1"/>
  <c r="G96" i="1"/>
  <c r="F96" i="1"/>
  <c r="H94" i="1"/>
  <c r="H95" i="1"/>
  <c r="H87" i="1"/>
  <c r="G88" i="1"/>
  <c r="F88" i="1"/>
  <c r="G84" i="1"/>
  <c r="H83" i="1"/>
  <c r="F84" i="1"/>
  <c r="H77" i="1"/>
  <c r="H78" i="1"/>
  <c r="F79" i="1"/>
  <c r="H69" i="1"/>
  <c r="H70" i="1"/>
  <c r="F71" i="1"/>
  <c r="F33" i="1"/>
  <c r="H31" i="1"/>
  <c r="F28" i="1"/>
  <c r="H8" i="1"/>
  <c r="H88" i="1" l="1"/>
  <c r="G123" i="1"/>
  <c r="F123" i="1"/>
  <c r="H122" i="1"/>
  <c r="H119" i="1"/>
  <c r="H118" i="1"/>
  <c r="H113" i="1"/>
  <c r="H112" i="1"/>
  <c r="G102" i="1"/>
  <c r="F102" i="1"/>
  <c r="H101" i="1"/>
  <c r="H97" i="1"/>
  <c r="H76" i="1"/>
  <c r="H100" i="1" l="1"/>
  <c r="H102" i="1"/>
  <c r="H123" i="1"/>
  <c r="G115" i="1"/>
  <c r="H109" i="1"/>
  <c r="H110" i="1"/>
  <c r="H111" i="1"/>
  <c r="H114" i="1"/>
  <c r="H80" i="1"/>
  <c r="H81" i="1"/>
  <c r="H82" i="1"/>
  <c r="H43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9" i="1"/>
  <c r="H32" i="1"/>
  <c r="H34" i="1"/>
  <c r="H35" i="1"/>
  <c r="H36" i="1"/>
  <c r="H37" i="1"/>
  <c r="H39" i="1"/>
  <c r="H40" i="1"/>
  <c r="H41" i="1"/>
  <c r="H116" i="1"/>
  <c r="H117" i="1"/>
  <c r="H103" i="1"/>
  <c r="H104" i="1"/>
  <c r="H105" i="1"/>
  <c r="H106" i="1"/>
  <c r="H107" i="1"/>
  <c r="G108" i="1"/>
  <c r="G124" i="1" s="1"/>
  <c r="F108" i="1"/>
  <c r="H89" i="1"/>
  <c r="H90" i="1"/>
  <c r="H91" i="1"/>
  <c r="H92" i="1"/>
  <c r="H93" i="1"/>
  <c r="G30" i="1"/>
  <c r="F30" i="1"/>
  <c r="H72" i="1"/>
  <c r="H73" i="1"/>
  <c r="H74" i="1"/>
  <c r="H75" i="1"/>
  <c r="H45" i="1"/>
  <c r="H46" i="1"/>
  <c r="H47" i="1"/>
  <c r="H48" i="1"/>
  <c r="H49" i="1"/>
  <c r="H50" i="1"/>
  <c r="H51" i="1"/>
  <c r="H52" i="1"/>
  <c r="H53" i="1"/>
  <c r="H54" i="1"/>
  <c r="H55" i="1"/>
  <c r="H56" i="1"/>
  <c r="H57" i="1"/>
  <c r="H58" i="1"/>
  <c r="H59" i="1"/>
  <c r="H60" i="1"/>
  <c r="H61" i="1"/>
  <c r="H62" i="1"/>
  <c r="H63" i="1"/>
  <c r="H64" i="1"/>
  <c r="H65" i="1"/>
  <c r="H66" i="1"/>
  <c r="H67" i="1"/>
  <c r="H68" i="1"/>
  <c r="G38" i="1"/>
  <c r="F38" i="1"/>
  <c r="H30" i="1" l="1"/>
  <c r="H121" i="1"/>
  <c r="H33" i="1"/>
  <c r="H38" i="1"/>
  <c r="G42" i="1"/>
  <c r="H96" i="1" l="1"/>
  <c r="H28" i="1"/>
  <c r="G44" i="1"/>
  <c r="G85" i="1" s="1"/>
  <c r="F44" i="1"/>
  <c r="F42" i="1"/>
  <c r="F85" i="1" s="1"/>
  <c r="H71" i="1"/>
  <c r="H115" i="1" l="1"/>
  <c r="H44" i="1"/>
  <c r="H108" i="1"/>
  <c r="H84" i="1"/>
  <c r="H79" i="1"/>
  <c r="H42" i="1"/>
  <c r="H124" i="1" l="1"/>
  <c r="F125" i="1"/>
  <c r="G125" i="1" l="1"/>
  <c r="H125" i="1" s="1"/>
  <c r="H85" i="1" l="1"/>
</calcChain>
</file>

<file path=xl/sharedStrings.xml><?xml version="1.0" encoding="utf-8"?>
<sst xmlns="http://schemas.openxmlformats.org/spreadsheetml/2006/main" count="366" uniqueCount="197">
  <si>
    <t>1.</t>
  </si>
  <si>
    <t>600</t>
  </si>
  <si>
    <t>60014</t>
  </si>
  <si>
    <t>2.</t>
  </si>
  <si>
    <t>3.</t>
  </si>
  <si>
    <t>60016</t>
  </si>
  <si>
    <t>4.</t>
  </si>
  <si>
    <t>5.</t>
  </si>
  <si>
    <t>6.</t>
  </si>
  <si>
    <t>7.</t>
  </si>
  <si>
    <t>8.</t>
  </si>
  <si>
    <t>9.</t>
  </si>
  <si>
    <t>Razem dział 600</t>
  </si>
  <si>
    <t>10.</t>
  </si>
  <si>
    <t>Wykup nieruchomości</t>
  </si>
  <si>
    <t>Razem dział 700</t>
  </si>
  <si>
    <t>11.</t>
  </si>
  <si>
    <t>Razem dział 750</t>
  </si>
  <si>
    <t>12.</t>
  </si>
  <si>
    <t>13.</t>
  </si>
  <si>
    <t>14.</t>
  </si>
  <si>
    <t>Razem dział 754</t>
  </si>
  <si>
    <t>15.</t>
  </si>
  <si>
    <t>16.</t>
  </si>
  <si>
    <t>17.</t>
  </si>
  <si>
    <t>18.</t>
  </si>
  <si>
    <t>19.</t>
  </si>
  <si>
    <t>20.</t>
  </si>
  <si>
    <t>21.</t>
  </si>
  <si>
    <t>Razem dział 801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</si>
  <si>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</si>
  <si>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</si>
  <si>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</si>
  <si>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</si>
  <si>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</si>
  <si>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</si>
  <si>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</si>
  <si>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</si>
  <si>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</si>
  <si>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32.</t>
  </si>
  <si>
    <t>33.</t>
  </si>
  <si>
    <t>34.</t>
  </si>
  <si>
    <t>35.</t>
  </si>
  <si>
    <t>36.</t>
  </si>
  <si>
    <t>37.</t>
  </si>
  <si>
    <t>38.</t>
  </si>
  <si>
    <t>39.</t>
  </si>
  <si>
    <t>40.</t>
  </si>
  <si>
    <t>41.</t>
  </si>
  <si>
    <t>42.</t>
  </si>
  <si>
    <t>Razem dział 900</t>
  </si>
  <si>
    <t>43.</t>
  </si>
  <si>
    <t>44.</t>
  </si>
  <si>
    <t>Razem dział 921</t>
  </si>
  <si>
    <t>46.</t>
  </si>
  <si>
    <t>47.</t>
  </si>
  <si>
    <t>48.</t>
  </si>
  <si>
    <t>49.</t>
  </si>
  <si>
    <t>Razem dział 926</t>
  </si>
  <si>
    <t>Ogółem</t>
  </si>
  <si>
    <t>Załącznik Nr 5</t>
  </si>
  <si>
    <t>Zadania inwestycyjne roczne</t>
  </si>
  <si>
    <t>Lp.</t>
  </si>
  <si>
    <t>Nazwa zadania inwestycyjnego</t>
  </si>
  <si>
    <t>Jednostka org. Realizująca zadanie lub koordynująca jego wykonanie</t>
  </si>
  <si>
    <t>Dział</t>
  </si>
  <si>
    <t>Rozdział</t>
  </si>
  <si>
    <t>Plan</t>
  </si>
  <si>
    <t>Wykonanie</t>
  </si>
  <si>
    <t>% wykonania</t>
  </si>
  <si>
    <t>Razem zadania roczne</t>
  </si>
  <si>
    <t>Zadania inwestycyjne wieloletnie</t>
  </si>
  <si>
    <t>Budowa i modernizacja dróg i parkingów gminnych</t>
  </si>
  <si>
    <t>Budowa Przedszkola w Pomykowie</t>
  </si>
  <si>
    <t>Razem zadania wieloletnie</t>
  </si>
  <si>
    <t>UMiG</t>
  </si>
  <si>
    <t>31.</t>
  </si>
  <si>
    <t>45.</t>
  </si>
  <si>
    <t>50.</t>
  </si>
  <si>
    <t>52.</t>
  </si>
  <si>
    <t>53.</t>
  </si>
  <si>
    <t>54.</t>
  </si>
  <si>
    <t>55.</t>
  </si>
  <si>
    <t>56.</t>
  </si>
  <si>
    <t>57.</t>
  </si>
  <si>
    <t>58.</t>
  </si>
  <si>
    <t>59.</t>
  </si>
  <si>
    <t>60.</t>
  </si>
  <si>
    <t>61.</t>
  </si>
  <si>
    <t>62.</t>
  </si>
  <si>
    <t>63.</t>
  </si>
  <si>
    <t>64.</t>
  </si>
  <si>
    <t>65.</t>
  </si>
  <si>
    <t>66.</t>
  </si>
  <si>
    <t>67.</t>
  </si>
  <si>
    <t>68.</t>
  </si>
  <si>
    <t>Dofinansowanie zakupów inwestycyjnych ZOZ Końskie - zakup sprzętu medycznego</t>
  </si>
  <si>
    <t>Razem dział 851</t>
  </si>
  <si>
    <t>Zakup sprzętu informatycznego, oprogramowania i urządzeń biurowych na potrzeby UMiG Końskie</t>
  </si>
  <si>
    <t>Razem dział 400</t>
  </si>
  <si>
    <t xml:space="preserve">Przebudowa i uzupełnienie oświetlenia drogowego na terenie miasta i gminy Końskie </t>
  </si>
  <si>
    <t>Rewitalizacja obszarów miasta Końskie (rewitalizacja centrum, przebudowa Parku Miejskiego, w tym Ogródka Jordanowskiego)</t>
  </si>
  <si>
    <t>Przebudowa i rozbudowa budynku Gimnazjum Nr 2 w Końskich na potrzeby Centrum Kultury</t>
  </si>
  <si>
    <t>Przebudowa budynków pałacowych</t>
  </si>
  <si>
    <t>Termomodernizacja budynków Zespołu Parkowo- Pałacowego w Końskich (audyty, dokumentacja i wykonanie)</t>
  </si>
  <si>
    <t>Doposażenie placu zabaw - w ramach projektu Przedszkole "Sowa" w Stadnickiej Woli</t>
  </si>
  <si>
    <t>CUW</t>
  </si>
  <si>
    <t>Razem dział 720</t>
  </si>
  <si>
    <t>Rozwój  społeczeństwa informacyjnego poprzez wdrożenie nowoczesnych e-usług w Gminie Końskie</t>
  </si>
  <si>
    <t xml:space="preserve">Budowa Szkoły Podstawowej w Kopaninach </t>
  </si>
  <si>
    <t>Program ograniczenia niskiej emisji dla miasta i gminy Końskie</t>
  </si>
  <si>
    <t>Odbudowa reliktu dworu w Starym Kazanowie</t>
  </si>
  <si>
    <t>Budowa stadionu lekkoatletycznego w gminie Końskie</t>
  </si>
  <si>
    <t>Realizacja wydatków majątkowych w 2018 r.</t>
  </si>
  <si>
    <t>Dofinasowanie drogowych inwestycji Województwa Świętokrzyskiego - "Budowa chodników przy drogach wojewódzkich nr 746 i 749 na terenie gminy Końskie"</t>
  </si>
  <si>
    <t xml:space="preserve">Dofinansowanie drogowych inwestycji Powiatu Koneckiego - "Przebudowa  drogi  powiatowej  Nr 0427 T Młynek Nieświński – Drutarnia – Chełb – Stara Kuźnica – Piasek – Furmanów  w km 1+995 - 2+990  na długości 995 mb </t>
  </si>
  <si>
    <t>Dofinansowanie drogowych inwestycji Powiatu Koneckiego, w tym "Przebudowa drogi powiatowej Nr 0420 T Grabków-Sworzyce-Radomek w km 0+570 - 1+565 na długości 995 mb", "Przebudowa drogi powiatowej Nr 0421 T Końskie-Sierosławice-Bedlno-gr. woj. świętokrzyskiego (Wierzchowisko) w km 9+280 - 9+508 na długości 228 mb", "Przebudowa drogi powiatowej Nr 0424 T Proćwin-Gracuch-Jeżów- gr. woj. świętokrzyskiego (Zakrzów) w km 3+280-3+616 i w km 4+450-4+681- na długości 567 mb", "Przebudowa drogi powiatowej, ul. Browarna w Końskich w km 0+010 - 0+456 na długości 446 mb", "Przebudowa drogi powiatowej Nr 0428 T (Petrykozy - gr. woj. świętokrzyskiego - Skrzyszów-Gowarczów-Rogówek-Baczyna-Paruchy w km 13+240-13+890 na długości 649,5mb"</t>
  </si>
  <si>
    <t>Dofinansowanie drogowych inwestycji Powiatu Koneckiego - "Przebudowa  drogi  powiatowej  Nr 0427 T Młynek Nieświński – Drutarnia – Chełb – Stara Kuźnica – Piasek – Furmanów  w km 1+000 - 1+995  na długości 995 mb (odc. I Czysta - Drutarnia) i km 3+006 - 4+001 na długości 995 mb (odc. II Chełb - Stara Kuźnica)</t>
  </si>
  <si>
    <t>Przebudowa, budowa dróg, chodników oraz innej infrastruktury na terenie miasta i gminy Końskie</t>
  </si>
  <si>
    <t>Przebudowa drogi łączącej ul. Południową (dr. powiatowa) z ul. Robotniczą (dr. gminna) w Końskich</t>
  </si>
  <si>
    <t>Przebudowa ul. Spokojnej                     w Nieświniu</t>
  </si>
  <si>
    <r>
      <t xml:space="preserve">Budowa chodnika przy drodze gminnej - </t>
    </r>
    <r>
      <rPr>
        <i/>
        <sz val="10"/>
        <rFont val="Times New Roman"/>
        <family val="1"/>
        <charset val="238"/>
      </rPr>
      <t>fundusz sołecki sołectwa Brody</t>
    </r>
  </si>
  <si>
    <r>
      <t xml:space="preserve">Przebudowa ul. Spacerowej w msc. Kornica - </t>
    </r>
    <r>
      <rPr>
        <i/>
        <sz val="10"/>
        <rFont val="Times New Roman"/>
        <family val="1"/>
        <charset val="238"/>
      </rPr>
      <t>fundusz sołecki sołectwa Kornica</t>
    </r>
  </si>
  <si>
    <r>
      <t xml:space="preserve">Przebudowa drogi gminnej - </t>
    </r>
    <r>
      <rPr>
        <i/>
        <sz val="10"/>
        <rFont val="Times New Roman"/>
        <family val="1"/>
        <charset val="238"/>
      </rPr>
      <t>fundusz sołecki sołectwa Młynek Nieświński</t>
    </r>
  </si>
  <si>
    <r>
      <t xml:space="preserve">Przebudowa ul. Wschodniej w Modliszewicach - </t>
    </r>
    <r>
      <rPr>
        <i/>
        <sz val="10"/>
        <rFont val="Times New Roman"/>
        <family val="1"/>
        <charset val="238"/>
      </rPr>
      <t>fundusz sołecki sołectwa Modliszewice</t>
    </r>
  </si>
  <si>
    <r>
      <t xml:space="preserve">Modernizacja drogi gminnej na terenie sołectwa - ul. Spokojna - </t>
    </r>
    <r>
      <rPr>
        <i/>
        <sz val="10"/>
        <rFont val="Times New Roman"/>
        <family val="1"/>
        <charset val="238"/>
      </rPr>
      <t>fundusz sołecki sołectwa Nieświń</t>
    </r>
  </si>
  <si>
    <r>
      <t xml:space="preserve">Utwardzenie drogi wewnętrznej dojazdowej do pól - </t>
    </r>
    <r>
      <rPr>
        <i/>
        <sz val="10"/>
        <rFont val="Times New Roman"/>
        <family val="1"/>
        <charset val="238"/>
      </rPr>
      <t>fundusz sołecki sołectwa Nowy Sokołów</t>
    </r>
  </si>
  <si>
    <r>
      <t xml:space="preserve">Przebudowa drogi nr 543 i 57/11 oraz odc. drogi od nr 70j do 70k na terenie sołectwa - </t>
    </r>
    <r>
      <rPr>
        <i/>
        <sz val="10"/>
        <rFont val="Times New Roman"/>
        <family val="1"/>
        <charset val="238"/>
      </rPr>
      <t>fundusz sołecki sołectwa Piła</t>
    </r>
  </si>
  <si>
    <r>
      <t>Odbudowa drogi gminnej gruntowej ul. Partyzantów -</t>
    </r>
    <r>
      <rPr>
        <i/>
        <sz val="10"/>
        <rFont val="Times New Roman"/>
        <family val="1"/>
        <charset val="238"/>
      </rPr>
      <t xml:space="preserve"> fundusz sołecki sołectwa Rogów</t>
    </r>
  </si>
  <si>
    <r>
      <t xml:space="preserve">Odbudowa drogi gminnej ul. Miodowa - </t>
    </r>
    <r>
      <rPr>
        <i/>
        <sz val="10"/>
        <rFont val="Times New Roman"/>
        <family val="1"/>
        <charset val="238"/>
      </rPr>
      <t>fundusz sołecki sołectwa Rogów</t>
    </r>
  </si>
  <si>
    <r>
      <t>Przebudowa ul. Wschodniej w Modliszewicach -</t>
    </r>
    <r>
      <rPr>
        <i/>
        <sz val="10"/>
        <rFont val="Times New Roman"/>
        <family val="1"/>
        <charset val="238"/>
      </rPr>
      <t xml:space="preserve"> fundusz sołecki sołectwa Sierosławice</t>
    </r>
  </si>
  <si>
    <r>
      <t>Przebudowa drogi gminnej we wsi Stara Kuźnica -</t>
    </r>
    <r>
      <rPr>
        <i/>
        <sz val="10"/>
        <rFont val="Times New Roman"/>
        <family val="1"/>
        <charset val="238"/>
      </rPr>
      <t xml:space="preserve"> fundusz sołecki sołectwa Stara Kuźnica</t>
    </r>
  </si>
  <si>
    <r>
      <t xml:space="preserve">Przebudowa drogi gminnej we wsi Trzemoszna - </t>
    </r>
    <r>
      <rPr>
        <i/>
        <sz val="10"/>
        <rFont val="Times New Roman"/>
        <family val="1"/>
        <charset val="238"/>
      </rPr>
      <t>fundusz sołecki sołectwa Trzemoszna</t>
    </r>
  </si>
  <si>
    <r>
      <t>Przebudowa drogi (ul. Nowiny) w msc. Wąsosz -</t>
    </r>
    <r>
      <rPr>
        <i/>
        <sz val="10"/>
        <rFont val="Times New Roman"/>
        <family val="1"/>
        <charset val="238"/>
      </rPr>
      <t xml:space="preserve"> fundusz sołecki sołectwa Wąsosz</t>
    </r>
  </si>
  <si>
    <t>Zakup systemu informatycznego wraz z oprzyrządowaniem oraz dostawą na potrzeby obsługi sesji Rady Miejskiej w Końskich</t>
  </si>
  <si>
    <t>Rozbudowa strażnicy OSP w Dziebałtowie</t>
  </si>
  <si>
    <t>Przebudowa instalacji c.o. i wymiana kotła w strażnicy OSP w Kazanowie</t>
  </si>
  <si>
    <t>Zakup nieruchomości na potrzeby OSP w Modliszewicach</t>
  </si>
  <si>
    <t>Przebudowa i adaptacja budynku na potrzeby strażnicy OSP w Modliszewicach</t>
  </si>
  <si>
    <t>Wymiana części dachu na budynku ZPO w Stadnickiej Woli</t>
  </si>
  <si>
    <t>Zakup kotła warzelnego do stołówki szkolnej przy SP Nr 1 w Końskich</t>
  </si>
  <si>
    <t>51.</t>
  </si>
  <si>
    <t>Budowa oświetlenia drogowego - łącznik ul. Południowej                   z ul. Robotniczą w Końskich</t>
  </si>
  <si>
    <t>Uzupełnienie oświetlenia drogowego w miejscowości Kornica (dokumentacja i wykonanie)</t>
  </si>
  <si>
    <t>Doposażenie placu zabaw na os. 3-go Maja w Końskich poprzez wykonanie nawierzchni syntetycznej</t>
  </si>
  <si>
    <t>Budowa placu rekreacyjno-sportowego z zestawem do ćwiczeń siłowych street workout i elementami siłowni zewnętrznej na osiedlu Warszawska w Końskich</t>
  </si>
  <si>
    <t>Wykonanie ogrodzenia placu rekreacyjnego  przy zbiorniku wodnym na Starym Młynie</t>
  </si>
  <si>
    <t>Otwarte Strefy Aktywności na terenie miasta i gminy Końskie</t>
  </si>
  <si>
    <t>Dofinansowanie do budowy studni wierconych</t>
  </si>
  <si>
    <r>
      <t xml:space="preserve">Budowa oświetlenia ulicznego - </t>
    </r>
    <r>
      <rPr>
        <i/>
        <sz val="11"/>
        <rFont val="Times New Roman"/>
        <family val="1"/>
        <charset val="238"/>
      </rPr>
      <t>fundusz sołecki sołectwa Rogów</t>
    </r>
  </si>
  <si>
    <r>
      <t>Budowa altany na placu zabaw w Baczynie-</t>
    </r>
    <r>
      <rPr>
        <i/>
        <sz val="10"/>
        <rFont val="Times New Roman"/>
        <family val="1"/>
        <charset val="238"/>
      </rPr>
      <t xml:space="preserve"> fundusz sołecki sołectwa Baczyna</t>
    </r>
  </si>
  <si>
    <r>
      <t xml:space="preserve">Doposażenie placu zabaw- </t>
    </r>
    <r>
      <rPr>
        <i/>
        <sz val="10"/>
        <rFont val="Times New Roman"/>
        <family val="1"/>
        <charset val="238"/>
      </rPr>
      <t>fundusz sołecki sołecwa Bedlenko</t>
    </r>
  </si>
  <si>
    <r>
      <t xml:space="preserve">Zakup elementów siłowni zewnętrznej - </t>
    </r>
    <r>
      <rPr>
        <i/>
        <sz val="10"/>
        <rFont val="Times New Roman"/>
        <family val="1"/>
        <charset val="238"/>
      </rPr>
      <t>fundusz sołecki sołectwa Dyszów</t>
    </r>
  </si>
  <si>
    <r>
      <t xml:space="preserve">Zakup i montaż siłowni plenerowej (dokumentacja i wykonanie)- </t>
    </r>
    <r>
      <rPr>
        <i/>
        <sz val="10"/>
        <rFont val="Times New Roman"/>
        <family val="1"/>
        <charset val="238"/>
      </rPr>
      <t>fundusz sołecki sołectwa Gatniki</t>
    </r>
  </si>
  <si>
    <r>
      <t xml:space="preserve">Doposażenie placu zabaw w urządzenia zabawowe - </t>
    </r>
    <r>
      <rPr>
        <i/>
        <sz val="10"/>
        <rFont val="Times New Roman"/>
        <family val="1"/>
        <charset val="238"/>
      </rPr>
      <t>fundusz sołecki sołectwa Nieświń</t>
    </r>
  </si>
  <si>
    <r>
      <t>Zakup i montaż urządzeń rekreacyjnych -</t>
    </r>
    <r>
      <rPr>
        <i/>
        <sz val="10"/>
        <rFont val="Times New Roman"/>
        <family val="1"/>
        <charset val="238"/>
      </rPr>
      <t xml:space="preserve"> fundusz sołecki sołectwa Nowy Kazanów</t>
    </r>
  </si>
  <si>
    <r>
      <t xml:space="preserve">Wykonanie ogrodzenia terenu rekreacyjnego - </t>
    </r>
    <r>
      <rPr>
        <i/>
        <sz val="10"/>
        <rFont val="Times New Roman"/>
        <family val="1"/>
        <charset val="238"/>
      </rPr>
      <t>fundusz sołecki sołectwa Paruchy</t>
    </r>
  </si>
  <si>
    <r>
      <t xml:space="preserve">Doposażenie placu zabaw (zakup i montaż urządzeń) - </t>
    </r>
    <r>
      <rPr>
        <i/>
        <sz val="10"/>
        <rFont val="Times New Roman"/>
        <family val="1"/>
        <charset val="238"/>
      </rPr>
      <t>fundusz sołecki sołectwa Paruchy</t>
    </r>
  </si>
  <si>
    <r>
      <t xml:space="preserve">Doposażenie placu rekreacyjnego w Pomykowie - </t>
    </r>
    <r>
      <rPr>
        <i/>
        <sz val="10"/>
        <rFont val="Times New Roman"/>
        <family val="1"/>
        <charset val="238"/>
      </rPr>
      <t>fundusz sołecki sołectwa Pomyków</t>
    </r>
  </si>
  <si>
    <r>
      <t xml:space="preserve">Budowa placu zabaw (zakup i montaż urządzeń) - </t>
    </r>
    <r>
      <rPr>
        <i/>
        <sz val="10"/>
        <rFont val="Times New Roman"/>
        <family val="1"/>
        <charset val="238"/>
      </rPr>
      <t>fundusz sołecki sołectwa Pomorzany</t>
    </r>
  </si>
  <si>
    <r>
      <t xml:space="preserve">Budowa siłowni zewnętrznej na terenie sołectwa (dokumentacja i wykonanie) - </t>
    </r>
    <r>
      <rPr>
        <i/>
        <sz val="10"/>
        <rFont val="Times New Roman"/>
        <family val="1"/>
        <charset val="238"/>
      </rPr>
      <t>fundusz sołecki sołectwa Proćwin</t>
    </r>
  </si>
  <si>
    <r>
      <t>Zakup i montaż urządzeń do siłowni zewnętrznej -</t>
    </r>
    <r>
      <rPr>
        <i/>
        <sz val="10"/>
        <rFont val="Times New Roman"/>
        <family val="1"/>
        <charset val="238"/>
      </rPr>
      <t xml:space="preserve"> fundusz sołecki sołectwa Sielpia</t>
    </r>
  </si>
  <si>
    <r>
      <t xml:space="preserve">Zagospodarowanie terenu wokół świetlicy wiejskiej - </t>
    </r>
    <r>
      <rPr>
        <i/>
        <sz val="10"/>
        <rFont val="Times New Roman"/>
        <family val="1"/>
        <charset val="238"/>
      </rPr>
      <t>fundusz sołecki sołectwa Sierosławice</t>
    </r>
  </si>
  <si>
    <r>
      <t xml:space="preserve">Wykonanie altany rekreacyjnej (dokumentacja i wykonanie) - </t>
    </r>
    <r>
      <rPr>
        <i/>
        <sz val="10"/>
        <rFont val="Times New Roman"/>
        <family val="1"/>
        <charset val="238"/>
      </rPr>
      <t>fundusz sołecki sołectwa Stary Dziebałtów</t>
    </r>
  </si>
  <si>
    <r>
      <t xml:space="preserve">Budowa siłowni zewnętrznej - </t>
    </r>
    <r>
      <rPr>
        <i/>
        <sz val="10"/>
        <rFont val="Times New Roman"/>
        <family val="1"/>
        <charset val="238"/>
      </rPr>
      <t>fundusz sołecki sołectwa Stary Kazanów</t>
    </r>
  </si>
  <si>
    <r>
      <t xml:space="preserve">Budowa siłowni zewnętrznej (dokumentacja i wykonanie) - </t>
    </r>
    <r>
      <rPr>
        <i/>
        <sz val="10"/>
        <rFont val="Times New Roman"/>
        <family val="1"/>
        <charset val="238"/>
      </rPr>
      <t>fundusz sołecki sołectwa Stary Sokołów</t>
    </r>
  </si>
  <si>
    <r>
      <t>Zakup i montaż urządzeń rekreacyjnych -</t>
    </r>
    <r>
      <rPr>
        <i/>
        <sz val="10"/>
        <rFont val="Times New Roman"/>
        <family val="1"/>
        <charset val="238"/>
      </rPr>
      <t xml:space="preserve"> fundusz sołecki sołectwa Stadnicka Wola</t>
    </r>
  </si>
  <si>
    <r>
      <t xml:space="preserve">Wykonanie oświetlenia na placu gminnym na terenie sołectwa (dokumentacja i wykonanie) - </t>
    </r>
    <r>
      <rPr>
        <i/>
        <sz val="10"/>
        <rFont val="Times New Roman"/>
        <family val="1"/>
        <charset val="238"/>
      </rPr>
      <t>fundusz sołecki sołectwa Wincentów</t>
    </r>
  </si>
  <si>
    <t>Zagospodarowanie terenu przy Domu Kultury w Kornicy - budowa kompleksu sportowo-rekreacyjnego</t>
  </si>
  <si>
    <t>Dostosowanie typowej dokumentacji na potrzeby budowy świetlic wiejskich w msc. Trzemoszna, Młynek Nieświński i Brody</t>
  </si>
  <si>
    <t>Przebudowa budynków Muzeum Zagłębia Staropolskiego w celu zachowania i zabezpieczenia obiektów dziedzictwa narodowego i kulturowego (dokumentacja)</t>
  </si>
  <si>
    <t>Ławeczka Niepodległości w Końskich</t>
  </si>
  <si>
    <r>
      <t>Uzupełnienie klimatyzacji w świetlicy wiejskiej -</t>
    </r>
    <r>
      <rPr>
        <i/>
        <sz val="10"/>
        <rFont val="Times New Roman"/>
        <family val="1"/>
        <charset val="238"/>
      </rPr>
      <t xml:space="preserve"> fundusz sołecki sołectwa Dyszów</t>
    </r>
  </si>
  <si>
    <r>
      <t xml:space="preserve">Zakup wyposażenia do świetlicy wiejskiej (sprzęt nagłaśniający) - </t>
    </r>
    <r>
      <rPr>
        <i/>
        <sz val="10"/>
        <rFont val="Times New Roman"/>
        <family val="1"/>
        <charset val="238"/>
      </rPr>
      <t>fundusz sołecki sołectwa Jeżów</t>
    </r>
  </si>
  <si>
    <r>
      <t xml:space="preserve">Doposażenie kuchni w świetlicy wiejskiej - </t>
    </r>
    <r>
      <rPr>
        <i/>
        <sz val="10"/>
        <rFont val="Times New Roman"/>
        <family val="1"/>
        <charset val="238"/>
      </rPr>
      <t>fundusz sołecki sołectwa Nowy Dziebałtów</t>
    </r>
  </si>
  <si>
    <t>Budowa boiska wielofunkcyjnego z nawierzchnią sztuczną wraz z ogrodzeniem w Nieświniu</t>
  </si>
  <si>
    <t>Budowa krytej trybuny na Stadionie Miejskim w Końskich</t>
  </si>
  <si>
    <r>
      <t xml:space="preserve">Budowa boiska do gry w piłkę nożną - </t>
    </r>
    <r>
      <rPr>
        <i/>
        <sz val="10"/>
        <rFont val="Times New Roman"/>
        <family val="1"/>
        <charset val="238"/>
      </rPr>
      <t>fundusz sołecki sołectwa Nałęczów</t>
    </r>
  </si>
  <si>
    <r>
      <t>Doposażenie siłowni sportowej przy Szkole Podstawowej w Dziebałtowie -</t>
    </r>
    <r>
      <rPr>
        <i/>
        <sz val="10"/>
        <rFont val="Times New Roman"/>
        <family val="1"/>
        <charset val="238"/>
      </rPr>
      <t xml:space="preserve"> fundusz sołecki sołectwa Nowy Dziebałtów</t>
    </r>
  </si>
  <si>
    <t>Wykonanie dokumentacji projektowej dla zadania polegającego na budowie linii zasilających tereny przemysłowe w energię elektryczną wraz z kontenerowymi stacjami transformatorowymi</t>
  </si>
  <si>
    <t>Budowa obwodnicy Końskich od miejscowości Kornica do miejscowości Młynek Nieświński w ciągu DW 749 i od miejscowości Młynek Nieświński do miejscowości Piła w ciągu DW 746/DP (na parametrach GP)</t>
  </si>
  <si>
    <t>Przebudowa drogi powiatowej Nr 0418T Koliszowy-Bedlno-Kopaniny-Radomek w km 5+899-6+134 na dł. 235mb (odc. I w m. Kopaniny), w km 6+134 - 6+289 na dł. 155mb (odc. II w m. Kopaniny) i w km 6+ 960 - 7+950 na dł. 990 mb. (odc. III w m. Trzemoszna) - dofinansowanie dla Powiatu Koneckiego</t>
  </si>
  <si>
    <t>Przebudowa ul. Jana Kiepury w Końskich (odcinek od ul. Spółdzielczej do ul. Lipowej z łącznikiem do ul. Wojska Polskiego)</t>
  </si>
  <si>
    <t>Budowa ul. Grzybowej w Końskich</t>
  </si>
  <si>
    <t>Budowa ul. Mostowej w Końskich w ramach zadania "Przebudowa infrastruktury drogowej na potrzeby utworzenia centrum przesiadkowego przy ul. Wojska Polskiego w Końskich"</t>
  </si>
  <si>
    <t>Przebudowa infrastruktury drogowej na potrzeby utworzenia centrum przesiadkowego przy ul. Wojska Polskiego w Końskich</t>
  </si>
  <si>
    <t>Przeniesienie węzła głównego sieci światłowodowej do budynku MGOPS w Końskich</t>
  </si>
  <si>
    <t>Podłączenie sieci światłowodowej do sieci szerokopasmowej Polski Wschodniej</t>
  </si>
  <si>
    <t xml:space="preserve">Przeniesienie punktu dostępowego monitoringu miejskiego PD-A z KSM w Końskich do MGOPS w Końskich </t>
  </si>
  <si>
    <t>Termomodernizacja budynków ZPO Kazanów, ZPO Modliszewice i ZPO Rogów - dokumentacja, audyty i wykonanie</t>
  </si>
  <si>
    <t>Termomodernizacja budynków  ZPO Nieświń i ZPO Pomyków - dokumentacja, audyty i wykonanie</t>
  </si>
  <si>
    <t>Rozbudowa budynku Zespołu Placówek Oświatowych w Kazanowie - dokumentacja i wykonanie</t>
  </si>
  <si>
    <t>Wykonanie odwodnienia terenu sołectwa Sierosławice</t>
  </si>
  <si>
    <t>Rekultywacja i remediacja zdegradowanych zbiorników wodnych na terenie miasta Końskie (Stary Młyn i Browary)</t>
  </si>
  <si>
    <t xml:space="preserve">Odbudowa zbiornika wodnego w Sielpi </t>
  </si>
  <si>
    <t>Termomodernizacja budynku WDK w Kornicy</t>
  </si>
  <si>
    <t>Tabela 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</si>
</sst>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1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i/>
      <sz val="10"/>
      <name val="Times New Roman"/>
      <family val="1"/>
      <charset val="238"/>
    </font>
    <font>
      <i/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sz val="8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49" fontId="1" fillId="0" borderId="1" xfId="0" applyNumberFormat="1" applyFont="1" applyBorder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5" fillId="0" borderId="0" xfId="0" applyFont="1"/>
    <xf numFmtId="49" fontId="2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right" vertical="center"/>
    </xf>
    <xf numFmtId="4" fontId="4" fillId="0" borderId="1" xfId="0" applyNumberFormat="1" applyFont="1" applyBorder="1" applyAlignment="1">
      <alignment horizontal="right" vertical="center"/>
    </xf>
    <xf numFmtId="0" fontId="3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vertical="center"/>
    </xf>
    <xf numFmtId="49" fontId="3" fillId="0" borderId="1" xfId="0" applyNumberFormat="1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vertical="center"/>
    </xf>
    <xf numFmtId="0" fontId="3" fillId="0" borderId="0" xfId="0" applyFont="1" applyAlignment="1">
      <alignment vertical="center" wrapText="1"/>
    </xf>
    <xf numFmtId="0" fontId="3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/>
    <xf numFmtId="2" fontId="3" fillId="0" borderId="1" xfId="0" applyNumberFormat="1" applyFont="1" applyBorder="1" applyAlignment="1">
      <alignment horizontal="left" vertical="center" wrapText="1"/>
    </xf>
    <xf numFmtId="4" fontId="4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10" fillId="0" borderId="0" xfId="0" applyFont="1"/>
    <xf numFmtId="0" fontId="1" fillId="0" borderId="0" xfId="0" applyFont="1"/>
    <xf numFmtId="0" fontId="1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left"/>
    </xf>
    <xf numFmtId="0" fontId="4" fillId="0" borderId="1" xfId="0" applyFont="1" applyBorder="1" applyAlignment="1">
      <alignment horizontal="center"/>
    </xf>
    <xf numFmtId="0" fontId="9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25"/>
  <sheetViews>
    <sheetView tabSelected="1" topLeftCell="A40" workbookViewId="0">
      <selection activeCell="E43" sqref="E43"/>
    </sheetView>
  </sheetViews>
  <sheetFormatPr defaultRowHeight="14.4" x14ac:dyDescent="0.3"/>
  <cols>
    <col min="1" max="1" width="5" customWidth="1"/>
    <col min="2" max="2" width="27.88671875" customWidth="1"/>
    <col min="3" max="3" width="8.77734375" customWidth="1"/>
    <col min="4" max="4" width="5.88671875" customWidth="1"/>
    <col min="5" max="5" width="6.6640625" customWidth="1"/>
    <col min="6" max="6" width="13.5546875" customWidth="1"/>
    <col min="7" max="7" width="12.77734375" customWidth="1"/>
    <col min="8" max="8" width="6.6640625" customWidth="1"/>
    <col min="9" max="9" width="0.44140625" customWidth="1"/>
  </cols>
  <sheetData>
    <row r="1" spans="1:8" ht="19.5" customHeight="1" x14ac:dyDescent="0.3">
      <c r="B1" s="4"/>
      <c r="C1" s="4"/>
      <c r="D1" s="4"/>
      <c r="E1" s="4"/>
      <c r="F1" s="4"/>
      <c r="G1" s="37" t="s">
        <v>60</v>
      </c>
      <c r="H1" s="37"/>
    </row>
    <row r="2" spans="1:8" ht="18.75" customHeight="1" x14ac:dyDescent="0.3">
      <c r="A2" s="39" t="s">
        <v>196</v>
      </c>
      <c r="B2" s="39"/>
      <c r="C2" s="39"/>
      <c r="D2" s="39"/>
      <c r="E2" s="4"/>
      <c r="F2" s="4"/>
      <c r="G2" s="4"/>
      <c r="H2" s="4"/>
    </row>
    <row r="3" spans="1:8" x14ac:dyDescent="0.3">
      <c r="A3" s="30"/>
      <c r="B3" s="31"/>
      <c r="C3" s="31"/>
      <c r="D3" s="31"/>
      <c r="E3" s="31"/>
      <c r="F3" s="31"/>
      <c r="G3" s="31"/>
      <c r="H3" s="31"/>
    </row>
    <row r="4" spans="1:8" ht="30" customHeight="1" x14ac:dyDescent="0.3">
      <c r="A4" s="38" t="s">
        <v>113</v>
      </c>
      <c r="B4" s="38"/>
      <c r="C4" s="38"/>
      <c r="D4" s="38"/>
      <c r="E4" s="38"/>
      <c r="F4" s="38"/>
      <c r="G4" s="38"/>
      <c r="H4" s="38"/>
    </row>
    <row r="5" spans="1:8" ht="82.2" customHeight="1" x14ac:dyDescent="0.3">
      <c r="A5" s="7" t="s">
        <v>62</v>
      </c>
      <c r="B5" s="7" t="s">
        <v>63</v>
      </c>
      <c r="C5" s="32" t="s">
        <v>64</v>
      </c>
      <c r="D5" s="33" t="s">
        <v>65</v>
      </c>
      <c r="E5" s="33" t="s">
        <v>66</v>
      </c>
      <c r="F5" s="33" t="s">
        <v>67</v>
      </c>
      <c r="G5" s="33" t="s">
        <v>68</v>
      </c>
      <c r="H5" s="7" t="s">
        <v>69</v>
      </c>
    </row>
    <row r="6" spans="1:8" ht="15" customHeight="1" x14ac:dyDescent="0.3">
      <c r="A6" s="34">
        <v>1</v>
      </c>
      <c r="B6" s="34">
        <v>2</v>
      </c>
      <c r="C6" s="7">
        <v>3</v>
      </c>
      <c r="D6" s="7">
        <v>4</v>
      </c>
      <c r="E6" s="7">
        <v>5</v>
      </c>
      <c r="F6" s="34">
        <v>6</v>
      </c>
      <c r="G6" s="34">
        <v>7</v>
      </c>
      <c r="H6" s="34">
        <v>8</v>
      </c>
    </row>
    <row r="7" spans="1:8" x14ac:dyDescent="0.3">
      <c r="A7" s="35" t="s">
        <v>61</v>
      </c>
      <c r="B7" s="35"/>
      <c r="C7" s="35"/>
      <c r="D7" s="35"/>
      <c r="E7" s="35"/>
      <c r="F7" s="35"/>
      <c r="G7" s="35"/>
      <c r="H7" s="35"/>
    </row>
    <row r="8" spans="1:8" ht="70.8" customHeight="1" x14ac:dyDescent="0.3">
      <c r="A8" s="2" t="s">
        <v>0</v>
      </c>
      <c r="B8" s="13" t="s">
        <v>114</v>
      </c>
      <c r="C8" s="8" t="s">
        <v>75</v>
      </c>
      <c r="D8" s="2">
        <v>600</v>
      </c>
      <c r="E8" s="2">
        <v>60013</v>
      </c>
      <c r="F8" s="10">
        <v>1150000</v>
      </c>
      <c r="G8" s="10">
        <v>1144580.3</v>
      </c>
      <c r="H8" s="10">
        <f>G8/F8*100</f>
        <v>99.528721739130447</v>
      </c>
    </row>
    <row r="9" spans="1:8" ht="77.400000000000006" customHeight="1" x14ac:dyDescent="0.3">
      <c r="A9" s="2" t="s">
        <v>3</v>
      </c>
      <c r="B9" s="13" t="s">
        <v>115</v>
      </c>
      <c r="C9" s="8" t="s">
        <v>75</v>
      </c>
      <c r="D9" s="15" t="s">
        <v>1</v>
      </c>
      <c r="E9" s="1" t="s">
        <v>2</v>
      </c>
      <c r="F9" s="10">
        <v>206000</v>
      </c>
      <c r="G9" s="10">
        <v>206000</v>
      </c>
      <c r="H9" s="10">
        <f t="shared" ref="H9:H41" si="0">G9/F9*100</f>
        <v>100</v>
      </c>
    </row>
    <row r="10" spans="1:8" ht="255" customHeight="1" x14ac:dyDescent="0.3">
      <c r="A10" s="2" t="s">
        <v>4</v>
      </c>
      <c r="B10" s="13" t="s">
        <v>116</v>
      </c>
      <c r="C10" s="8" t="s">
        <v>75</v>
      </c>
      <c r="D10" s="15" t="s">
        <v>1</v>
      </c>
      <c r="E10" s="1" t="s">
        <v>2</v>
      </c>
      <c r="F10" s="20">
        <v>531002</v>
      </c>
      <c r="G10" s="10">
        <v>531002</v>
      </c>
      <c r="H10" s="10">
        <f t="shared" si="0"/>
        <v>100</v>
      </c>
    </row>
    <row r="11" spans="1:8" ht="111" customHeight="1" x14ac:dyDescent="0.3">
      <c r="A11" s="2" t="s">
        <v>6</v>
      </c>
      <c r="B11" s="5" t="s">
        <v>117</v>
      </c>
      <c r="C11" s="8" t="s">
        <v>75</v>
      </c>
      <c r="D11" s="15" t="s">
        <v>1</v>
      </c>
      <c r="E11" s="1" t="s">
        <v>2</v>
      </c>
      <c r="F11" s="20">
        <v>96118</v>
      </c>
      <c r="G11" s="10">
        <v>96118</v>
      </c>
      <c r="H11" s="10">
        <f t="shared" si="0"/>
        <v>100</v>
      </c>
    </row>
    <row r="12" spans="1:8" ht="42.6" customHeight="1" x14ac:dyDescent="0.3">
      <c r="A12" s="2" t="s">
        <v>7</v>
      </c>
      <c r="B12" s="19" t="s">
        <v>121</v>
      </c>
      <c r="C12" s="8" t="s">
        <v>75</v>
      </c>
      <c r="D12" s="15" t="s">
        <v>1</v>
      </c>
      <c r="E12" s="1" t="s">
        <v>5</v>
      </c>
      <c r="F12" s="20">
        <v>25769</v>
      </c>
      <c r="G12" s="10">
        <v>25769</v>
      </c>
      <c r="H12" s="10">
        <f t="shared" si="0"/>
        <v>100</v>
      </c>
    </row>
    <row r="13" spans="1:8" ht="41.4" customHeight="1" x14ac:dyDescent="0.3">
      <c r="A13" s="2" t="s">
        <v>8</v>
      </c>
      <c r="B13" s="19" t="s">
        <v>122</v>
      </c>
      <c r="C13" s="8" t="s">
        <v>75</v>
      </c>
      <c r="D13" s="15" t="s">
        <v>1</v>
      </c>
      <c r="E13" s="1" t="s">
        <v>5</v>
      </c>
      <c r="F13" s="20">
        <v>12000</v>
      </c>
      <c r="G13" s="10">
        <v>12000</v>
      </c>
      <c r="H13" s="10">
        <f t="shared" si="0"/>
        <v>100</v>
      </c>
    </row>
    <row r="14" spans="1:8" ht="39.6" customHeight="1" x14ac:dyDescent="0.3">
      <c r="A14" s="2" t="s">
        <v>9</v>
      </c>
      <c r="B14" s="19" t="s">
        <v>123</v>
      </c>
      <c r="C14" s="8" t="s">
        <v>75</v>
      </c>
      <c r="D14" s="15" t="s">
        <v>1</v>
      </c>
      <c r="E14" s="1" t="s">
        <v>5</v>
      </c>
      <c r="F14" s="20">
        <v>18700</v>
      </c>
      <c r="G14" s="10">
        <v>18700</v>
      </c>
      <c r="H14" s="10">
        <f t="shared" si="0"/>
        <v>100</v>
      </c>
    </row>
    <row r="15" spans="1:8" ht="44.25" customHeight="1" x14ac:dyDescent="0.3">
      <c r="A15" s="2" t="s">
        <v>10</v>
      </c>
      <c r="B15" s="19" t="s">
        <v>124</v>
      </c>
      <c r="C15" s="8" t="s">
        <v>75</v>
      </c>
      <c r="D15" s="15" t="s">
        <v>1</v>
      </c>
      <c r="E15" s="1" t="s">
        <v>5</v>
      </c>
      <c r="F15" s="20">
        <v>30000</v>
      </c>
      <c r="G15" s="10">
        <v>30000</v>
      </c>
      <c r="H15" s="10">
        <f t="shared" si="0"/>
        <v>100</v>
      </c>
    </row>
    <row r="16" spans="1:8" ht="44.25" customHeight="1" x14ac:dyDescent="0.3">
      <c r="A16" s="2" t="s">
        <v>11</v>
      </c>
      <c r="B16" s="19" t="s">
        <v>125</v>
      </c>
      <c r="C16" s="8" t="s">
        <v>75</v>
      </c>
      <c r="D16" s="15" t="s">
        <v>1</v>
      </c>
      <c r="E16" s="1" t="s">
        <v>5</v>
      </c>
      <c r="F16" s="20">
        <v>20000</v>
      </c>
      <c r="G16" s="10">
        <v>20000</v>
      </c>
      <c r="H16" s="10">
        <f t="shared" si="0"/>
        <v>100</v>
      </c>
    </row>
    <row r="17" spans="1:8" ht="46.2" customHeight="1" x14ac:dyDescent="0.3">
      <c r="A17" s="2" t="s">
        <v>13</v>
      </c>
      <c r="B17" s="19" t="s">
        <v>126</v>
      </c>
      <c r="C17" s="8" t="s">
        <v>75</v>
      </c>
      <c r="D17" s="15" t="s">
        <v>1</v>
      </c>
      <c r="E17" s="1" t="s">
        <v>5</v>
      </c>
      <c r="F17" s="20">
        <v>11400</v>
      </c>
      <c r="G17" s="10">
        <v>10895.83</v>
      </c>
      <c r="H17" s="10">
        <f t="shared" si="0"/>
        <v>95.577456140350876</v>
      </c>
    </row>
    <row r="18" spans="1:8" ht="58.8" customHeight="1" x14ac:dyDescent="0.3">
      <c r="A18" s="2" t="s">
        <v>16</v>
      </c>
      <c r="B18" s="19" t="s">
        <v>127</v>
      </c>
      <c r="C18" s="8" t="s">
        <v>75</v>
      </c>
      <c r="D18" s="15" t="s">
        <v>1</v>
      </c>
      <c r="E18" s="1" t="s">
        <v>5</v>
      </c>
      <c r="F18" s="20">
        <v>20000</v>
      </c>
      <c r="G18" s="10">
        <v>20000</v>
      </c>
      <c r="H18" s="10">
        <f t="shared" si="0"/>
        <v>100</v>
      </c>
    </row>
    <row r="19" spans="1:8" ht="44.4" customHeight="1" x14ac:dyDescent="0.3">
      <c r="A19" s="2" t="s">
        <v>18</v>
      </c>
      <c r="B19" s="19" t="s">
        <v>128</v>
      </c>
      <c r="C19" s="8" t="s">
        <v>75</v>
      </c>
      <c r="D19" s="15" t="s">
        <v>1</v>
      </c>
      <c r="E19" s="1" t="s">
        <v>5</v>
      </c>
      <c r="F19" s="20">
        <v>10800</v>
      </c>
      <c r="G19" s="10">
        <v>10800</v>
      </c>
      <c r="H19" s="10">
        <f t="shared" si="0"/>
        <v>100</v>
      </c>
    </row>
    <row r="20" spans="1:8" ht="47.4" customHeight="1" x14ac:dyDescent="0.3">
      <c r="A20" s="2" t="s">
        <v>19</v>
      </c>
      <c r="B20" s="19" t="s">
        <v>129</v>
      </c>
      <c r="C20" s="8" t="s">
        <v>75</v>
      </c>
      <c r="D20" s="15" t="s">
        <v>1</v>
      </c>
      <c r="E20" s="1" t="s">
        <v>5</v>
      </c>
      <c r="F20" s="20">
        <v>9000</v>
      </c>
      <c r="G20" s="10">
        <v>9000</v>
      </c>
      <c r="H20" s="10">
        <f t="shared" si="0"/>
        <v>100</v>
      </c>
    </row>
    <row r="21" spans="1:8" ht="42.6" customHeight="1" x14ac:dyDescent="0.3">
      <c r="A21" s="2" t="s">
        <v>20</v>
      </c>
      <c r="B21" s="19" t="s">
        <v>130</v>
      </c>
      <c r="C21" s="8" t="s">
        <v>75</v>
      </c>
      <c r="D21" s="15" t="s">
        <v>1</v>
      </c>
      <c r="E21" s="1" t="s">
        <v>5</v>
      </c>
      <c r="F21" s="20">
        <v>10000</v>
      </c>
      <c r="G21" s="10">
        <v>10000</v>
      </c>
      <c r="H21" s="10">
        <f t="shared" si="0"/>
        <v>100</v>
      </c>
    </row>
    <row r="22" spans="1:8" ht="44.4" customHeight="1" x14ac:dyDescent="0.3">
      <c r="A22" s="2" t="s">
        <v>22</v>
      </c>
      <c r="B22" s="19" t="s">
        <v>131</v>
      </c>
      <c r="C22" s="8" t="s">
        <v>75</v>
      </c>
      <c r="D22" s="15" t="s">
        <v>1</v>
      </c>
      <c r="E22" s="1" t="s">
        <v>5</v>
      </c>
      <c r="F22" s="20">
        <v>13671</v>
      </c>
      <c r="G22" s="10">
        <v>13671</v>
      </c>
      <c r="H22" s="10">
        <f t="shared" si="0"/>
        <v>100</v>
      </c>
    </row>
    <row r="23" spans="1:8" ht="47.4" customHeight="1" x14ac:dyDescent="0.3">
      <c r="A23" s="2" t="s">
        <v>23</v>
      </c>
      <c r="B23" s="19" t="s">
        <v>132</v>
      </c>
      <c r="C23" s="8" t="s">
        <v>75</v>
      </c>
      <c r="D23" s="15" t="s">
        <v>1</v>
      </c>
      <c r="E23" s="1" t="s">
        <v>5</v>
      </c>
      <c r="F23" s="20">
        <v>14589</v>
      </c>
      <c r="G23" s="10">
        <v>14589</v>
      </c>
      <c r="H23" s="10">
        <f t="shared" si="0"/>
        <v>100</v>
      </c>
    </row>
    <row r="24" spans="1:8" ht="43.8" customHeight="1" x14ac:dyDescent="0.3">
      <c r="A24" s="2" t="s">
        <v>24</v>
      </c>
      <c r="B24" s="19" t="s">
        <v>133</v>
      </c>
      <c r="C24" s="8" t="s">
        <v>75</v>
      </c>
      <c r="D24" s="15" t="s">
        <v>1</v>
      </c>
      <c r="E24" s="1" t="s">
        <v>5</v>
      </c>
      <c r="F24" s="20">
        <v>20000</v>
      </c>
      <c r="G24" s="10">
        <v>20000</v>
      </c>
      <c r="H24" s="10">
        <f t="shared" si="0"/>
        <v>100</v>
      </c>
    </row>
    <row r="25" spans="1:8" ht="49.8" customHeight="1" x14ac:dyDescent="0.3">
      <c r="A25" s="2" t="s">
        <v>25</v>
      </c>
      <c r="B25" s="19" t="s">
        <v>118</v>
      </c>
      <c r="C25" s="8" t="s">
        <v>75</v>
      </c>
      <c r="D25" s="15" t="s">
        <v>1</v>
      </c>
      <c r="E25" s="1" t="s">
        <v>5</v>
      </c>
      <c r="F25" s="20">
        <v>1193000</v>
      </c>
      <c r="G25" s="10">
        <v>1192145.23</v>
      </c>
      <c r="H25" s="10">
        <f t="shared" si="0"/>
        <v>99.928351215423305</v>
      </c>
    </row>
    <row r="26" spans="1:8" ht="57.6" customHeight="1" x14ac:dyDescent="0.3">
      <c r="A26" s="2" t="s">
        <v>26</v>
      </c>
      <c r="B26" s="19" t="s">
        <v>119</v>
      </c>
      <c r="C26" s="8" t="s">
        <v>75</v>
      </c>
      <c r="D26" s="15" t="s">
        <v>1</v>
      </c>
      <c r="E26" s="1" t="s">
        <v>5</v>
      </c>
      <c r="F26" s="20">
        <v>473000</v>
      </c>
      <c r="G26" s="10">
        <v>472490.48</v>
      </c>
      <c r="H26" s="10">
        <f t="shared" si="0"/>
        <v>99.89227906976744</v>
      </c>
    </row>
    <row r="27" spans="1:8" ht="31.8" customHeight="1" x14ac:dyDescent="0.3">
      <c r="A27" s="2" t="s">
        <v>27</v>
      </c>
      <c r="B27" s="19" t="s">
        <v>120</v>
      </c>
      <c r="C27" s="8" t="s">
        <v>75</v>
      </c>
      <c r="D27" s="15" t="s">
        <v>1</v>
      </c>
      <c r="E27" s="1" t="s">
        <v>5</v>
      </c>
      <c r="F27" s="20">
        <v>124000</v>
      </c>
      <c r="G27" s="10">
        <v>123102.09</v>
      </c>
      <c r="H27" s="10">
        <f t="shared" si="0"/>
        <v>99.275879032258061</v>
      </c>
    </row>
    <row r="28" spans="1:8" ht="21" customHeight="1" x14ac:dyDescent="0.3">
      <c r="A28" s="2"/>
      <c r="B28" s="42" t="s">
        <v>12</v>
      </c>
      <c r="C28" s="42"/>
      <c r="D28" s="42"/>
      <c r="E28" s="42"/>
      <c r="F28" s="14">
        <f>SUM(F8:F27)</f>
        <v>3989049</v>
      </c>
      <c r="G28" s="11">
        <f>SUM(G8:G27)</f>
        <v>3980862.9299999997</v>
      </c>
      <c r="H28" s="11">
        <f t="shared" si="0"/>
        <v>99.794786426539247</v>
      </c>
    </row>
    <row r="29" spans="1:8" ht="24.6" customHeight="1" x14ac:dyDescent="0.3">
      <c r="A29" s="2" t="s">
        <v>28</v>
      </c>
      <c r="B29" s="16" t="s">
        <v>14</v>
      </c>
      <c r="C29" s="7" t="s">
        <v>75</v>
      </c>
      <c r="D29" s="2">
        <v>700</v>
      </c>
      <c r="E29" s="3">
        <v>70005</v>
      </c>
      <c r="F29" s="20">
        <v>350000</v>
      </c>
      <c r="G29" s="10">
        <v>339707.52</v>
      </c>
      <c r="H29" s="10">
        <f t="shared" si="0"/>
        <v>97.059291428571441</v>
      </c>
    </row>
    <row r="30" spans="1:8" ht="19.5" customHeight="1" x14ac:dyDescent="0.3">
      <c r="A30" s="2"/>
      <c r="B30" s="35" t="s">
        <v>15</v>
      </c>
      <c r="C30" s="35"/>
      <c r="D30" s="35"/>
      <c r="E30" s="35"/>
      <c r="F30" s="14">
        <f>SUM(F29:F29)</f>
        <v>350000</v>
      </c>
      <c r="G30" s="11">
        <f>SUM(G29:G29)</f>
        <v>339707.52</v>
      </c>
      <c r="H30" s="11">
        <f t="shared" si="0"/>
        <v>97.059291428571441</v>
      </c>
    </row>
    <row r="31" spans="1:8" ht="62.4" customHeight="1" x14ac:dyDescent="0.3">
      <c r="A31" s="2" t="s">
        <v>30</v>
      </c>
      <c r="B31" s="21" t="s">
        <v>134</v>
      </c>
      <c r="C31" s="7" t="s">
        <v>75</v>
      </c>
      <c r="D31" s="2">
        <v>750</v>
      </c>
      <c r="E31" s="3">
        <v>75022</v>
      </c>
      <c r="F31" s="20">
        <v>80000</v>
      </c>
      <c r="G31" s="10">
        <v>76648.899999999994</v>
      </c>
      <c r="H31" s="10">
        <f>G31/F31*100</f>
        <v>95.811125000000004</v>
      </c>
    </row>
    <row r="32" spans="1:8" ht="55.8" customHeight="1" x14ac:dyDescent="0.3">
      <c r="A32" s="2" t="s">
        <v>31</v>
      </c>
      <c r="B32" s="22" t="s">
        <v>98</v>
      </c>
      <c r="C32" s="7" t="s">
        <v>75</v>
      </c>
      <c r="D32" s="2">
        <v>750</v>
      </c>
      <c r="E32" s="3">
        <v>75023</v>
      </c>
      <c r="F32" s="20">
        <v>30000</v>
      </c>
      <c r="G32" s="10">
        <v>29522.66</v>
      </c>
      <c r="H32" s="10">
        <f t="shared" si="0"/>
        <v>98.408866666666654</v>
      </c>
    </row>
    <row r="33" spans="1:8" ht="22.8" customHeight="1" x14ac:dyDescent="0.3">
      <c r="A33" s="6"/>
      <c r="B33" s="35" t="s">
        <v>17</v>
      </c>
      <c r="C33" s="35"/>
      <c r="D33" s="35"/>
      <c r="E33" s="35"/>
      <c r="F33" s="14">
        <f>SUM(F31:F32)</f>
        <v>110000</v>
      </c>
      <c r="G33" s="11">
        <f>SUM(G31:G32)</f>
        <v>106171.56</v>
      </c>
      <c r="H33" s="11">
        <f t="shared" si="0"/>
        <v>96.519599999999997</v>
      </c>
    </row>
    <row r="34" spans="1:8" ht="44.25" customHeight="1" x14ac:dyDescent="0.3">
      <c r="A34" s="2" t="s">
        <v>32</v>
      </c>
      <c r="B34" s="22" t="s">
        <v>135</v>
      </c>
      <c r="C34" s="9" t="s">
        <v>75</v>
      </c>
      <c r="D34" s="2">
        <v>754</v>
      </c>
      <c r="E34" s="3">
        <v>75412</v>
      </c>
      <c r="F34" s="20">
        <v>160000</v>
      </c>
      <c r="G34" s="10">
        <v>159777.76999999999</v>
      </c>
      <c r="H34" s="10">
        <f t="shared" si="0"/>
        <v>99.861106249999992</v>
      </c>
    </row>
    <row r="35" spans="1:8" ht="52.8" customHeight="1" x14ac:dyDescent="0.3">
      <c r="A35" s="2" t="s">
        <v>33</v>
      </c>
      <c r="B35" s="22" t="s">
        <v>136</v>
      </c>
      <c r="C35" s="7" t="s">
        <v>75</v>
      </c>
      <c r="D35" s="2">
        <v>754</v>
      </c>
      <c r="E35" s="3">
        <v>75412</v>
      </c>
      <c r="F35" s="20">
        <v>50000</v>
      </c>
      <c r="G35" s="10">
        <v>49753.5</v>
      </c>
      <c r="H35" s="10">
        <f t="shared" si="0"/>
        <v>99.507000000000005</v>
      </c>
    </row>
    <row r="36" spans="1:8" ht="31.2" customHeight="1" x14ac:dyDescent="0.3">
      <c r="A36" s="2" t="s">
        <v>34</v>
      </c>
      <c r="B36" s="22" t="s">
        <v>137</v>
      </c>
      <c r="C36" s="7" t="s">
        <v>75</v>
      </c>
      <c r="D36" s="2">
        <v>754</v>
      </c>
      <c r="E36" s="3">
        <v>75412</v>
      </c>
      <c r="F36" s="20">
        <v>373000</v>
      </c>
      <c r="G36" s="10">
        <v>372841.6</v>
      </c>
      <c r="H36" s="10">
        <f t="shared" si="0"/>
        <v>99.95753351206433</v>
      </c>
    </row>
    <row r="37" spans="1:8" ht="46.2" customHeight="1" x14ac:dyDescent="0.3">
      <c r="A37" s="2" t="s">
        <v>35</v>
      </c>
      <c r="B37" s="22" t="s">
        <v>138</v>
      </c>
      <c r="C37" s="7" t="s">
        <v>75</v>
      </c>
      <c r="D37" s="2">
        <v>754</v>
      </c>
      <c r="E37" s="3">
        <v>75412</v>
      </c>
      <c r="F37" s="20">
        <v>3300</v>
      </c>
      <c r="G37" s="10">
        <v>0</v>
      </c>
      <c r="H37" s="10">
        <f t="shared" si="0"/>
        <v>0</v>
      </c>
    </row>
    <row r="38" spans="1:8" ht="20.399999999999999" customHeight="1" x14ac:dyDescent="0.3">
      <c r="A38" s="2"/>
      <c r="B38" s="35" t="s">
        <v>21</v>
      </c>
      <c r="C38" s="35"/>
      <c r="D38" s="35"/>
      <c r="E38" s="35"/>
      <c r="F38" s="14">
        <f>SUM(F34:F37)</f>
        <v>586300</v>
      </c>
      <c r="G38" s="11">
        <f>SUM(G34:G37)</f>
        <v>582372.87</v>
      </c>
      <c r="H38" s="11">
        <f t="shared" si="0"/>
        <v>99.33018420603787</v>
      </c>
    </row>
    <row r="39" spans="1:8" ht="34.799999999999997" customHeight="1" x14ac:dyDescent="0.3">
      <c r="A39" s="2" t="s">
        <v>36</v>
      </c>
      <c r="B39" s="23" t="s">
        <v>139</v>
      </c>
      <c r="C39" s="12" t="s">
        <v>75</v>
      </c>
      <c r="D39" s="2">
        <v>801</v>
      </c>
      <c r="E39" s="3">
        <v>80101</v>
      </c>
      <c r="F39" s="20">
        <v>70000</v>
      </c>
      <c r="G39" s="10">
        <v>69994.399999999994</v>
      </c>
      <c r="H39" s="10">
        <f t="shared" si="0"/>
        <v>99.99199999999999</v>
      </c>
    </row>
    <row r="40" spans="1:8" ht="46.8" customHeight="1" x14ac:dyDescent="0.3">
      <c r="A40" s="2" t="s">
        <v>37</v>
      </c>
      <c r="B40" s="22" t="s">
        <v>105</v>
      </c>
      <c r="C40" s="12" t="s">
        <v>106</v>
      </c>
      <c r="D40" s="2">
        <v>801</v>
      </c>
      <c r="E40" s="3">
        <v>80104</v>
      </c>
      <c r="F40" s="20">
        <v>11656</v>
      </c>
      <c r="G40" s="10">
        <v>11656</v>
      </c>
      <c r="H40" s="10">
        <f t="shared" si="0"/>
        <v>100</v>
      </c>
    </row>
    <row r="41" spans="1:8" ht="33.6" customHeight="1" x14ac:dyDescent="0.3">
      <c r="A41" s="2" t="s">
        <v>38</v>
      </c>
      <c r="B41" s="22" t="s">
        <v>140</v>
      </c>
      <c r="C41" s="12" t="s">
        <v>106</v>
      </c>
      <c r="D41" s="2">
        <v>801</v>
      </c>
      <c r="E41" s="3">
        <v>80148</v>
      </c>
      <c r="F41" s="20">
        <v>14000</v>
      </c>
      <c r="G41" s="10">
        <v>11152</v>
      </c>
      <c r="H41" s="10">
        <f t="shared" si="0"/>
        <v>79.657142857142858</v>
      </c>
    </row>
    <row r="42" spans="1:8" x14ac:dyDescent="0.3">
      <c r="A42" s="2"/>
      <c r="B42" s="35" t="s">
        <v>29</v>
      </c>
      <c r="C42" s="35"/>
      <c r="D42" s="35"/>
      <c r="E42" s="35"/>
      <c r="F42" s="14">
        <f>SUM(F39:F41)</f>
        <v>95656</v>
      </c>
      <c r="G42" s="11">
        <f>SUM(G39:G41)</f>
        <v>92802.4</v>
      </c>
      <c r="H42" s="11">
        <f>G42/F42*100</f>
        <v>97.016810236681437</v>
      </c>
    </row>
    <row r="43" spans="1:8" ht="46.2" customHeight="1" x14ac:dyDescent="0.3">
      <c r="A43" s="2" t="s">
        <v>76</v>
      </c>
      <c r="B43" s="23" t="s">
        <v>96</v>
      </c>
      <c r="C43" s="7" t="s">
        <v>75</v>
      </c>
      <c r="D43" s="2">
        <v>851</v>
      </c>
      <c r="E43" s="3">
        <v>85111</v>
      </c>
      <c r="F43" s="20">
        <v>200000</v>
      </c>
      <c r="G43" s="10">
        <v>200000</v>
      </c>
      <c r="H43" s="10">
        <f>G43/F43*100</f>
        <v>100</v>
      </c>
    </row>
    <row r="44" spans="1:8" ht="19.2" customHeight="1" x14ac:dyDescent="0.3">
      <c r="A44" s="2"/>
      <c r="B44" s="35" t="s">
        <v>97</v>
      </c>
      <c r="C44" s="35"/>
      <c r="D44" s="35"/>
      <c r="E44" s="35"/>
      <c r="F44" s="14">
        <f>SUM(F43)</f>
        <v>200000</v>
      </c>
      <c r="G44" s="11">
        <f>SUM(G43)</f>
        <v>200000</v>
      </c>
      <c r="H44" s="11">
        <f t="shared" ref="H44:H78" si="1">G44/F44*100</f>
        <v>100</v>
      </c>
    </row>
    <row r="45" spans="1:8" ht="47.4" customHeight="1" x14ac:dyDescent="0.3">
      <c r="A45" s="2" t="s">
        <v>39</v>
      </c>
      <c r="B45" s="23" t="s">
        <v>142</v>
      </c>
      <c r="C45" s="7" t="s">
        <v>75</v>
      </c>
      <c r="D45" s="2">
        <v>900</v>
      </c>
      <c r="E45" s="3">
        <v>90015</v>
      </c>
      <c r="F45" s="20">
        <v>71100</v>
      </c>
      <c r="G45" s="10">
        <v>71065.56</v>
      </c>
      <c r="H45" s="10">
        <f t="shared" si="1"/>
        <v>99.951561181434599</v>
      </c>
    </row>
    <row r="46" spans="1:8" ht="37.200000000000003" customHeight="1" x14ac:dyDescent="0.3">
      <c r="A46" s="2" t="s">
        <v>40</v>
      </c>
      <c r="B46" s="23" t="s">
        <v>149</v>
      </c>
      <c r="C46" s="7" t="s">
        <v>75</v>
      </c>
      <c r="D46" s="2">
        <v>900</v>
      </c>
      <c r="E46" s="3">
        <v>90015</v>
      </c>
      <c r="F46" s="20">
        <v>12985</v>
      </c>
      <c r="G46" s="10">
        <v>12985</v>
      </c>
      <c r="H46" s="10">
        <f t="shared" si="1"/>
        <v>100</v>
      </c>
    </row>
    <row r="47" spans="1:8" ht="59.4" customHeight="1" x14ac:dyDescent="0.3">
      <c r="A47" s="2" t="s">
        <v>41</v>
      </c>
      <c r="B47" s="23" t="s">
        <v>143</v>
      </c>
      <c r="C47" s="7" t="s">
        <v>75</v>
      </c>
      <c r="D47" s="2">
        <v>900</v>
      </c>
      <c r="E47" s="3">
        <v>90015</v>
      </c>
      <c r="F47" s="20">
        <v>5300</v>
      </c>
      <c r="G47" s="10">
        <v>5289</v>
      </c>
      <c r="H47" s="10">
        <f t="shared" si="1"/>
        <v>99.79245283018868</v>
      </c>
    </row>
    <row r="48" spans="1:8" ht="45" customHeight="1" x14ac:dyDescent="0.3">
      <c r="A48" s="2" t="s">
        <v>42</v>
      </c>
      <c r="B48" s="22" t="s">
        <v>150</v>
      </c>
      <c r="C48" s="7" t="s">
        <v>75</v>
      </c>
      <c r="D48" s="2">
        <v>900</v>
      </c>
      <c r="E48" s="3">
        <v>90095</v>
      </c>
      <c r="F48" s="20">
        <v>11048</v>
      </c>
      <c r="G48" s="10">
        <v>11000</v>
      </c>
      <c r="H48" s="10">
        <f t="shared" si="1"/>
        <v>99.565532223026793</v>
      </c>
    </row>
    <row r="49" spans="1:8" ht="37.200000000000003" customHeight="1" x14ac:dyDescent="0.3">
      <c r="A49" s="2" t="s">
        <v>43</v>
      </c>
      <c r="B49" s="22" t="s">
        <v>151</v>
      </c>
      <c r="C49" s="7" t="s">
        <v>75</v>
      </c>
      <c r="D49" s="2">
        <v>900</v>
      </c>
      <c r="E49" s="3">
        <v>90095</v>
      </c>
      <c r="F49" s="20">
        <v>9329</v>
      </c>
      <c r="G49" s="10">
        <v>9329</v>
      </c>
      <c r="H49" s="10">
        <f t="shared" si="1"/>
        <v>100</v>
      </c>
    </row>
    <row r="50" spans="1:8" ht="52.8" customHeight="1" x14ac:dyDescent="0.3">
      <c r="A50" s="2" t="s">
        <v>44</v>
      </c>
      <c r="B50" s="22" t="s">
        <v>152</v>
      </c>
      <c r="C50" s="7" t="s">
        <v>75</v>
      </c>
      <c r="D50" s="2">
        <v>900</v>
      </c>
      <c r="E50" s="3">
        <v>90095</v>
      </c>
      <c r="F50" s="20">
        <v>8820</v>
      </c>
      <c r="G50" s="10">
        <v>8800</v>
      </c>
      <c r="H50" s="10">
        <f t="shared" si="1"/>
        <v>99.773242630385482</v>
      </c>
    </row>
    <row r="51" spans="1:8" ht="46.2" customHeight="1" x14ac:dyDescent="0.3">
      <c r="A51" s="2" t="s">
        <v>45</v>
      </c>
      <c r="B51" s="22" t="s">
        <v>153</v>
      </c>
      <c r="C51" s="7" t="s">
        <v>75</v>
      </c>
      <c r="D51" s="2">
        <v>900</v>
      </c>
      <c r="E51" s="3">
        <v>90095</v>
      </c>
      <c r="F51" s="20">
        <v>7000</v>
      </c>
      <c r="G51" s="10">
        <v>5904</v>
      </c>
      <c r="H51" s="10">
        <f t="shared" si="1"/>
        <v>84.342857142857142</v>
      </c>
    </row>
    <row r="52" spans="1:8" ht="45.6" customHeight="1" x14ac:dyDescent="0.3">
      <c r="A52" s="2" t="s">
        <v>46</v>
      </c>
      <c r="B52" s="22" t="s">
        <v>154</v>
      </c>
      <c r="C52" s="7" t="s">
        <v>75</v>
      </c>
      <c r="D52" s="2">
        <v>900</v>
      </c>
      <c r="E52" s="3">
        <v>90095</v>
      </c>
      <c r="F52" s="20">
        <v>5500</v>
      </c>
      <c r="G52" s="10">
        <v>5278.5</v>
      </c>
      <c r="H52" s="10">
        <f t="shared" si="1"/>
        <v>95.972727272727269</v>
      </c>
    </row>
    <row r="53" spans="1:8" ht="45.6" customHeight="1" x14ac:dyDescent="0.3">
      <c r="A53" s="2" t="s">
        <v>47</v>
      </c>
      <c r="B53" s="22" t="s">
        <v>155</v>
      </c>
      <c r="C53" s="7" t="s">
        <v>75</v>
      </c>
      <c r="D53" s="2">
        <v>900</v>
      </c>
      <c r="E53" s="3">
        <v>90095</v>
      </c>
      <c r="F53" s="20">
        <v>7282</v>
      </c>
      <c r="G53" s="10">
        <v>7281.6</v>
      </c>
      <c r="H53" s="10">
        <f t="shared" si="1"/>
        <v>99.994507003570448</v>
      </c>
    </row>
    <row r="54" spans="1:8" ht="42.6" customHeight="1" x14ac:dyDescent="0.3">
      <c r="A54" s="2" t="s">
        <v>48</v>
      </c>
      <c r="B54" s="22" t="s">
        <v>156</v>
      </c>
      <c r="C54" s="7" t="s">
        <v>75</v>
      </c>
      <c r="D54" s="2">
        <v>900</v>
      </c>
      <c r="E54" s="3">
        <v>90095</v>
      </c>
      <c r="F54" s="20">
        <v>7000</v>
      </c>
      <c r="G54" s="10">
        <v>6790</v>
      </c>
      <c r="H54" s="10">
        <f t="shared" si="1"/>
        <v>97</v>
      </c>
    </row>
    <row r="55" spans="1:8" ht="42.6" customHeight="1" x14ac:dyDescent="0.3">
      <c r="A55" s="2" t="s">
        <v>49</v>
      </c>
      <c r="B55" s="22" t="s">
        <v>157</v>
      </c>
      <c r="C55" s="7" t="s">
        <v>75</v>
      </c>
      <c r="D55" s="2">
        <v>900</v>
      </c>
      <c r="E55" s="3">
        <v>90095</v>
      </c>
      <c r="F55" s="20">
        <v>3600</v>
      </c>
      <c r="G55" s="10">
        <v>3125.43</v>
      </c>
      <c r="H55" s="10">
        <f t="shared" si="1"/>
        <v>86.817499999999995</v>
      </c>
    </row>
    <row r="56" spans="1:8" ht="46.2" customHeight="1" x14ac:dyDescent="0.3">
      <c r="A56" s="2" t="s">
        <v>51</v>
      </c>
      <c r="B56" s="22" t="s">
        <v>158</v>
      </c>
      <c r="C56" s="7" t="s">
        <v>75</v>
      </c>
      <c r="D56" s="2">
        <v>900</v>
      </c>
      <c r="E56" s="3">
        <v>90095</v>
      </c>
      <c r="F56" s="20">
        <v>20000</v>
      </c>
      <c r="G56" s="10">
        <v>19755.650000000001</v>
      </c>
      <c r="H56" s="10">
        <f t="shared" si="1"/>
        <v>98.778250000000014</v>
      </c>
    </row>
    <row r="57" spans="1:8" ht="44.4" customHeight="1" x14ac:dyDescent="0.3">
      <c r="A57" s="2" t="s">
        <v>52</v>
      </c>
      <c r="B57" s="22" t="s">
        <v>159</v>
      </c>
      <c r="C57" s="7" t="s">
        <v>75</v>
      </c>
      <c r="D57" s="2">
        <v>900</v>
      </c>
      <c r="E57" s="3">
        <v>90095</v>
      </c>
      <c r="F57" s="20">
        <v>6600</v>
      </c>
      <c r="G57" s="10">
        <v>6555.9</v>
      </c>
      <c r="H57" s="10">
        <f t="shared" si="1"/>
        <v>99.331818181818178</v>
      </c>
    </row>
    <row r="58" spans="1:8" ht="58.8" customHeight="1" x14ac:dyDescent="0.3">
      <c r="A58" s="2" t="s">
        <v>77</v>
      </c>
      <c r="B58" s="22" t="s">
        <v>160</v>
      </c>
      <c r="C58" s="7" t="s">
        <v>75</v>
      </c>
      <c r="D58" s="2">
        <v>900</v>
      </c>
      <c r="E58" s="3">
        <v>90095</v>
      </c>
      <c r="F58" s="20">
        <v>14391</v>
      </c>
      <c r="G58" s="10">
        <v>14391</v>
      </c>
      <c r="H58" s="10">
        <f t="shared" si="1"/>
        <v>100</v>
      </c>
    </row>
    <row r="59" spans="1:8" ht="45" customHeight="1" x14ac:dyDescent="0.3">
      <c r="A59" s="2" t="s">
        <v>54</v>
      </c>
      <c r="B59" s="22" t="s">
        <v>161</v>
      </c>
      <c r="C59" s="7" t="s">
        <v>75</v>
      </c>
      <c r="D59" s="2">
        <v>900</v>
      </c>
      <c r="E59" s="3">
        <v>90095</v>
      </c>
      <c r="F59" s="20">
        <v>10393</v>
      </c>
      <c r="G59" s="10">
        <v>10392.27</v>
      </c>
      <c r="H59" s="10">
        <f t="shared" si="1"/>
        <v>99.992976041566436</v>
      </c>
    </row>
    <row r="60" spans="1:8" ht="46.8" customHeight="1" x14ac:dyDescent="0.3">
      <c r="A60" s="2" t="s">
        <v>55</v>
      </c>
      <c r="B60" s="22" t="s">
        <v>162</v>
      </c>
      <c r="C60" s="7" t="s">
        <v>75</v>
      </c>
      <c r="D60" s="2">
        <v>900</v>
      </c>
      <c r="E60" s="3">
        <v>90095</v>
      </c>
      <c r="F60" s="20">
        <v>20000</v>
      </c>
      <c r="G60" s="10">
        <v>19929</v>
      </c>
      <c r="H60" s="10">
        <f t="shared" si="1"/>
        <v>99.644999999999996</v>
      </c>
    </row>
    <row r="61" spans="1:8" ht="57" customHeight="1" x14ac:dyDescent="0.3">
      <c r="A61" s="2" t="s">
        <v>56</v>
      </c>
      <c r="B61" s="22" t="s">
        <v>163</v>
      </c>
      <c r="C61" s="7" t="s">
        <v>75</v>
      </c>
      <c r="D61" s="2">
        <v>900</v>
      </c>
      <c r="E61" s="3">
        <v>90095</v>
      </c>
      <c r="F61" s="20">
        <v>15990</v>
      </c>
      <c r="G61" s="10">
        <v>15990</v>
      </c>
      <c r="H61" s="10">
        <f t="shared" si="1"/>
        <v>100</v>
      </c>
    </row>
    <row r="62" spans="1:8" ht="46.2" customHeight="1" x14ac:dyDescent="0.3">
      <c r="A62" s="2" t="s">
        <v>57</v>
      </c>
      <c r="B62" s="22" t="s">
        <v>164</v>
      </c>
      <c r="C62" s="7" t="s">
        <v>75</v>
      </c>
      <c r="D62" s="2">
        <v>900</v>
      </c>
      <c r="E62" s="3">
        <v>90095</v>
      </c>
      <c r="F62" s="20">
        <v>12500</v>
      </c>
      <c r="G62" s="10">
        <v>12500</v>
      </c>
      <c r="H62" s="10">
        <f t="shared" si="1"/>
        <v>100</v>
      </c>
    </row>
    <row r="63" spans="1:8" ht="56.4" customHeight="1" x14ac:dyDescent="0.3">
      <c r="A63" s="2" t="s">
        <v>78</v>
      </c>
      <c r="B63" s="22" t="s">
        <v>165</v>
      </c>
      <c r="C63" s="7" t="s">
        <v>75</v>
      </c>
      <c r="D63" s="2">
        <v>900</v>
      </c>
      <c r="E63" s="3">
        <v>90095</v>
      </c>
      <c r="F63" s="20">
        <v>14800</v>
      </c>
      <c r="G63" s="10">
        <v>14784.6</v>
      </c>
      <c r="H63" s="10">
        <f t="shared" si="1"/>
        <v>99.895945945945954</v>
      </c>
    </row>
    <row r="64" spans="1:8" ht="46.8" customHeight="1" x14ac:dyDescent="0.3">
      <c r="A64" s="2" t="s">
        <v>141</v>
      </c>
      <c r="B64" s="24" t="s">
        <v>166</v>
      </c>
      <c r="C64" s="7" t="s">
        <v>75</v>
      </c>
      <c r="D64" s="2">
        <v>900</v>
      </c>
      <c r="E64" s="3">
        <v>90095</v>
      </c>
      <c r="F64" s="20">
        <v>18130</v>
      </c>
      <c r="G64" s="10">
        <v>18099.45</v>
      </c>
      <c r="H64" s="10">
        <f t="shared" si="1"/>
        <v>99.831494760066192</v>
      </c>
    </row>
    <row r="65" spans="1:8" ht="71.400000000000006" customHeight="1" x14ac:dyDescent="0.3">
      <c r="A65" s="2" t="s">
        <v>79</v>
      </c>
      <c r="B65" s="22" t="s">
        <v>167</v>
      </c>
      <c r="C65" s="7" t="s">
        <v>75</v>
      </c>
      <c r="D65" s="2">
        <v>900</v>
      </c>
      <c r="E65" s="3">
        <v>90095</v>
      </c>
      <c r="F65" s="20">
        <v>14000</v>
      </c>
      <c r="G65" s="10">
        <v>13999.11</v>
      </c>
      <c r="H65" s="10">
        <f t="shared" si="1"/>
        <v>99.993642857142859</v>
      </c>
    </row>
    <row r="66" spans="1:8" ht="59.4" customHeight="1" x14ac:dyDescent="0.3">
      <c r="A66" s="2" t="s">
        <v>80</v>
      </c>
      <c r="B66" s="22" t="s">
        <v>144</v>
      </c>
      <c r="C66" s="7" t="s">
        <v>75</v>
      </c>
      <c r="D66" s="2">
        <v>900</v>
      </c>
      <c r="E66" s="3">
        <v>90095</v>
      </c>
      <c r="F66" s="20">
        <v>100000</v>
      </c>
      <c r="G66" s="10">
        <v>67820</v>
      </c>
      <c r="H66" s="10">
        <f t="shared" si="1"/>
        <v>67.820000000000007</v>
      </c>
    </row>
    <row r="67" spans="1:8" ht="72" customHeight="1" x14ac:dyDescent="0.3">
      <c r="A67" s="2" t="s">
        <v>81</v>
      </c>
      <c r="B67" s="22" t="s">
        <v>145</v>
      </c>
      <c r="C67" s="7" t="s">
        <v>75</v>
      </c>
      <c r="D67" s="2">
        <v>900</v>
      </c>
      <c r="E67" s="3">
        <v>90095</v>
      </c>
      <c r="F67" s="20">
        <v>100000</v>
      </c>
      <c r="G67" s="10">
        <v>99207.93</v>
      </c>
      <c r="H67" s="10">
        <f t="shared" si="1"/>
        <v>99.20792999999999</v>
      </c>
    </row>
    <row r="68" spans="1:8" ht="48" customHeight="1" x14ac:dyDescent="0.3">
      <c r="A68" s="2" t="s">
        <v>82</v>
      </c>
      <c r="B68" s="22" t="s">
        <v>146</v>
      </c>
      <c r="C68" s="7" t="s">
        <v>75</v>
      </c>
      <c r="D68" s="2">
        <v>900</v>
      </c>
      <c r="E68" s="3">
        <v>90095</v>
      </c>
      <c r="F68" s="20">
        <v>8000</v>
      </c>
      <c r="G68" s="10">
        <v>7990</v>
      </c>
      <c r="H68" s="10">
        <f t="shared" si="1"/>
        <v>99.875</v>
      </c>
    </row>
    <row r="69" spans="1:8" ht="37.200000000000003" customHeight="1" x14ac:dyDescent="0.3">
      <c r="A69" s="2" t="s">
        <v>83</v>
      </c>
      <c r="B69" s="22" t="s">
        <v>147</v>
      </c>
      <c r="C69" s="7" t="s">
        <v>75</v>
      </c>
      <c r="D69" s="2">
        <v>900</v>
      </c>
      <c r="E69" s="3">
        <v>90095</v>
      </c>
      <c r="F69" s="20">
        <v>108000</v>
      </c>
      <c r="G69" s="10">
        <v>107748</v>
      </c>
      <c r="H69" s="10">
        <f t="shared" si="1"/>
        <v>99.766666666666666</v>
      </c>
    </row>
    <row r="70" spans="1:8" ht="34.200000000000003" customHeight="1" x14ac:dyDescent="0.3">
      <c r="A70" s="2" t="s">
        <v>84</v>
      </c>
      <c r="B70" s="22" t="s">
        <v>148</v>
      </c>
      <c r="C70" s="7" t="s">
        <v>75</v>
      </c>
      <c r="D70" s="2">
        <v>900</v>
      </c>
      <c r="E70" s="3">
        <v>90095</v>
      </c>
      <c r="F70" s="20">
        <v>20000</v>
      </c>
      <c r="G70" s="10">
        <v>10000</v>
      </c>
      <c r="H70" s="10">
        <f t="shared" si="1"/>
        <v>50</v>
      </c>
    </row>
    <row r="71" spans="1:8" ht="22.8" customHeight="1" x14ac:dyDescent="0.3">
      <c r="A71" s="2"/>
      <c r="B71" s="35" t="s">
        <v>50</v>
      </c>
      <c r="C71" s="35"/>
      <c r="D71" s="35"/>
      <c r="E71" s="35"/>
      <c r="F71" s="14">
        <f>SUM(F45:F70)</f>
        <v>631768</v>
      </c>
      <c r="G71" s="11">
        <f>SUM(G45:G70)</f>
        <v>586011</v>
      </c>
      <c r="H71" s="11">
        <f t="shared" si="1"/>
        <v>92.75730964531283</v>
      </c>
    </row>
    <row r="72" spans="1:8" ht="43.2" customHeight="1" x14ac:dyDescent="0.3">
      <c r="A72" s="2" t="s">
        <v>85</v>
      </c>
      <c r="B72" s="22" t="s">
        <v>172</v>
      </c>
      <c r="C72" s="7" t="s">
        <v>75</v>
      </c>
      <c r="D72" s="2">
        <v>921</v>
      </c>
      <c r="E72" s="3">
        <v>92109</v>
      </c>
      <c r="F72" s="20">
        <v>7134</v>
      </c>
      <c r="G72" s="10">
        <v>7134</v>
      </c>
      <c r="H72" s="10">
        <f t="shared" si="1"/>
        <v>100</v>
      </c>
    </row>
    <row r="73" spans="1:8" ht="48" customHeight="1" x14ac:dyDescent="0.3">
      <c r="A73" s="2" t="s">
        <v>86</v>
      </c>
      <c r="B73" s="22" t="s">
        <v>173</v>
      </c>
      <c r="C73" s="7" t="s">
        <v>75</v>
      </c>
      <c r="D73" s="2">
        <v>921</v>
      </c>
      <c r="E73" s="3">
        <v>92109</v>
      </c>
      <c r="F73" s="20">
        <v>6000</v>
      </c>
      <c r="G73" s="10">
        <v>6000</v>
      </c>
      <c r="H73" s="10">
        <f t="shared" si="1"/>
        <v>100</v>
      </c>
    </row>
    <row r="74" spans="1:8" ht="43.2" customHeight="1" x14ac:dyDescent="0.3">
      <c r="A74" s="2" t="s">
        <v>87</v>
      </c>
      <c r="B74" s="22" t="s">
        <v>174</v>
      </c>
      <c r="C74" s="7" t="s">
        <v>75</v>
      </c>
      <c r="D74" s="2">
        <v>921</v>
      </c>
      <c r="E74" s="3">
        <v>92109</v>
      </c>
      <c r="F74" s="20">
        <v>6428</v>
      </c>
      <c r="G74" s="10">
        <v>6427.16</v>
      </c>
      <c r="H74" s="10">
        <f t="shared" si="1"/>
        <v>99.986932171748606</v>
      </c>
    </row>
    <row r="75" spans="1:8" ht="57" customHeight="1" x14ac:dyDescent="0.3">
      <c r="A75" s="2" t="s">
        <v>88</v>
      </c>
      <c r="B75" s="22" t="s">
        <v>168</v>
      </c>
      <c r="C75" s="7" t="s">
        <v>75</v>
      </c>
      <c r="D75" s="2">
        <v>921</v>
      </c>
      <c r="E75" s="3">
        <v>92109</v>
      </c>
      <c r="F75" s="20">
        <v>100000</v>
      </c>
      <c r="G75" s="10">
        <v>99640.2</v>
      </c>
      <c r="H75" s="10">
        <f t="shared" si="1"/>
        <v>99.640200000000007</v>
      </c>
    </row>
    <row r="76" spans="1:8" ht="70.2" customHeight="1" x14ac:dyDescent="0.3">
      <c r="A76" s="2" t="s">
        <v>89</v>
      </c>
      <c r="B76" s="22" t="s">
        <v>169</v>
      </c>
      <c r="C76" s="7" t="s">
        <v>75</v>
      </c>
      <c r="D76" s="2">
        <v>921</v>
      </c>
      <c r="E76" s="3">
        <v>92109</v>
      </c>
      <c r="F76" s="20">
        <v>14000</v>
      </c>
      <c r="G76" s="10">
        <v>13050</v>
      </c>
      <c r="H76" s="10">
        <f t="shared" si="1"/>
        <v>93.214285714285722</v>
      </c>
    </row>
    <row r="77" spans="1:8" ht="73.8" customHeight="1" x14ac:dyDescent="0.3">
      <c r="A77" s="2" t="s">
        <v>90</v>
      </c>
      <c r="B77" s="22" t="s">
        <v>170</v>
      </c>
      <c r="C77" s="7" t="s">
        <v>75</v>
      </c>
      <c r="D77" s="2">
        <v>921</v>
      </c>
      <c r="E77" s="3">
        <v>92195</v>
      </c>
      <c r="F77" s="20">
        <v>15000</v>
      </c>
      <c r="G77" s="10">
        <v>11303</v>
      </c>
      <c r="H77" s="10">
        <f t="shared" si="1"/>
        <v>75.353333333333339</v>
      </c>
    </row>
    <row r="78" spans="1:8" ht="43.8" customHeight="1" x14ac:dyDescent="0.3">
      <c r="A78" s="2" t="s">
        <v>91</v>
      </c>
      <c r="B78" s="22" t="s">
        <v>171</v>
      </c>
      <c r="C78" s="7" t="s">
        <v>75</v>
      </c>
      <c r="D78" s="2">
        <v>921</v>
      </c>
      <c r="E78" s="3">
        <v>92195</v>
      </c>
      <c r="F78" s="20">
        <v>35000</v>
      </c>
      <c r="G78" s="10">
        <v>33146.5</v>
      </c>
      <c r="H78" s="10">
        <f t="shared" si="1"/>
        <v>94.704285714285717</v>
      </c>
    </row>
    <row r="79" spans="1:8" ht="21.6" customHeight="1" x14ac:dyDescent="0.3">
      <c r="A79" s="2"/>
      <c r="B79" s="35" t="s">
        <v>53</v>
      </c>
      <c r="C79" s="35"/>
      <c r="D79" s="35"/>
      <c r="E79" s="35"/>
      <c r="F79" s="14">
        <f>SUM(F72:F78)</f>
        <v>183562</v>
      </c>
      <c r="G79" s="11">
        <f>SUM(G72:G78)</f>
        <v>176700.86</v>
      </c>
      <c r="H79" s="11">
        <f t="shared" ref="H79:H85" si="2">G79/F79*100</f>
        <v>96.26222202852442</v>
      </c>
    </row>
    <row r="80" spans="1:8" ht="44.4" customHeight="1" x14ac:dyDescent="0.3">
      <c r="A80" s="2" t="s">
        <v>92</v>
      </c>
      <c r="B80" s="22" t="s">
        <v>177</v>
      </c>
      <c r="C80" s="7" t="s">
        <v>75</v>
      </c>
      <c r="D80" s="2">
        <v>926</v>
      </c>
      <c r="E80" s="3">
        <v>92601</v>
      </c>
      <c r="F80" s="20">
        <v>10000</v>
      </c>
      <c r="G80" s="10">
        <v>10000</v>
      </c>
      <c r="H80" s="10">
        <f t="shared" si="2"/>
        <v>100</v>
      </c>
    </row>
    <row r="81" spans="1:8" ht="58.8" customHeight="1" x14ac:dyDescent="0.3">
      <c r="A81" s="2" t="s">
        <v>93</v>
      </c>
      <c r="B81" s="22" t="s">
        <v>178</v>
      </c>
      <c r="C81" s="7" t="s">
        <v>75</v>
      </c>
      <c r="D81" s="2">
        <v>926</v>
      </c>
      <c r="E81" s="3">
        <v>92601</v>
      </c>
      <c r="F81" s="20">
        <v>14500</v>
      </c>
      <c r="G81" s="10">
        <v>14432.15</v>
      </c>
      <c r="H81" s="10">
        <f t="shared" si="2"/>
        <v>99.53206896551724</v>
      </c>
    </row>
    <row r="82" spans="1:8" ht="42" customHeight="1" x14ac:dyDescent="0.3">
      <c r="A82" s="2" t="s">
        <v>94</v>
      </c>
      <c r="B82" s="22" t="s">
        <v>175</v>
      </c>
      <c r="C82" s="7" t="s">
        <v>75</v>
      </c>
      <c r="D82" s="2">
        <v>926</v>
      </c>
      <c r="E82" s="3">
        <v>92601</v>
      </c>
      <c r="F82" s="20">
        <v>100000</v>
      </c>
      <c r="G82" s="10">
        <v>92785.91</v>
      </c>
      <c r="H82" s="10">
        <f t="shared" si="2"/>
        <v>92.785910000000001</v>
      </c>
    </row>
    <row r="83" spans="1:8" ht="42" customHeight="1" x14ac:dyDescent="0.3">
      <c r="A83" s="2" t="s">
        <v>95</v>
      </c>
      <c r="B83" s="22" t="s">
        <v>176</v>
      </c>
      <c r="C83" s="7" t="s">
        <v>75</v>
      </c>
      <c r="D83" s="2">
        <v>926</v>
      </c>
      <c r="E83" s="3">
        <v>92601</v>
      </c>
      <c r="F83" s="20">
        <v>100000</v>
      </c>
      <c r="G83" s="10">
        <v>98742.8</v>
      </c>
      <c r="H83" s="10">
        <f t="shared" si="2"/>
        <v>98.742800000000003</v>
      </c>
    </row>
    <row r="84" spans="1:8" ht="21.75" customHeight="1" x14ac:dyDescent="0.3">
      <c r="A84" s="2"/>
      <c r="B84" s="35" t="s">
        <v>58</v>
      </c>
      <c r="C84" s="35"/>
      <c r="D84" s="35"/>
      <c r="E84" s="35"/>
      <c r="F84" s="14">
        <f>SUM(F80:F83)</f>
        <v>224500</v>
      </c>
      <c r="G84" s="11">
        <f>SUM(G80:G83)</f>
        <v>215960.86</v>
      </c>
      <c r="H84" s="11">
        <f t="shared" si="2"/>
        <v>96.196374164810678</v>
      </c>
    </row>
    <row r="85" spans="1:8" ht="19.5" customHeight="1" x14ac:dyDescent="0.3">
      <c r="A85" s="35" t="s">
        <v>70</v>
      </c>
      <c r="B85" s="35"/>
      <c r="C85" s="35"/>
      <c r="D85" s="35"/>
      <c r="E85" s="35"/>
      <c r="F85" s="14">
        <f>F28+F30+F33+F38+F42+F44+F71+F79+F84</f>
        <v>6370835</v>
      </c>
      <c r="G85" s="11">
        <f>G28+G30+G33+G38+G42+G71+G79+G84+G44</f>
        <v>6280590</v>
      </c>
      <c r="H85" s="11">
        <f t="shared" si="2"/>
        <v>98.583466688432523</v>
      </c>
    </row>
    <row r="86" spans="1:8" ht="24.6" customHeight="1" x14ac:dyDescent="0.3">
      <c r="A86" s="35" t="s">
        <v>71</v>
      </c>
      <c r="B86" s="35"/>
      <c r="C86" s="35"/>
      <c r="D86" s="35"/>
      <c r="E86" s="35"/>
      <c r="F86" s="35"/>
      <c r="G86" s="35"/>
      <c r="H86" s="35"/>
    </row>
    <row r="87" spans="1:8" ht="97.8" customHeight="1" x14ac:dyDescent="0.3">
      <c r="A87" s="2" t="s">
        <v>0</v>
      </c>
      <c r="B87" s="22" t="s">
        <v>179</v>
      </c>
      <c r="C87" s="7" t="s">
        <v>75</v>
      </c>
      <c r="D87" s="12">
        <v>400</v>
      </c>
      <c r="E87" s="12">
        <v>40003</v>
      </c>
      <c r="F87" s="10">
        <v>55440</v>
      </c>
      <c r="G87" s="10">
        <v>54366</v>
      </c>
      <c r="H87" s="10">
        <f>G87/F87*100</f>
        <v>98.062770562770567</v>
      </c>
    </row>
    <row r="88" spans="1:8" ht="24.6" customHeight="1" x14ac:dyDescent="0.3">
      <c r="A88" s="29"/>
      <c r="B88" s="36" t="s">
        <v>99</v>
      </c>
      <c r="C88" s="36"/>
      <c r="D88" s="36"/>
      <c r="E88" s="36"/>
      <c r="F88" s="11">
        <f>SUM(F87)</f>
        <v>55440</v>
      </c>
      <c r="G88" s="11">
        <f>SUM(G87)</f>
        <v>54366</v>
      </c>
      <c r="H88" s="11">
        <f>G88/F88*100</f>
        <v>98.062770562770567</v>
      </c>
    </row>
    <row r="89" spans="1:8" ht="96.6" customHeight="1" x14ac:dyDescent="0.3">
      <c r="A89" s="2" t="s">
        <v>3</v>
      </c>
      <c r="B89" s="22" t="s">
        <v>180</v>
      </c>
      <c r="C89" s="7" t="s">
        <v>75</v>
      </c>
      <c r="D89" s="12">
        <v>600</v>
      </c>
      <c r="E89" s="12">
        <v>60013</v>
      </c>
      <c r="F89" s="10">
        <v>170000</v>
      </c>
      <c r="G89" s="20">
        <v>168424</v>
      </c>
      <c r="H89" s="10">
        <f t="shared" ref="H89:H125" si="3">G89/F89*100</f>
        <v>99.072941176470579</v>
      </c>
    </row>
    <row r="90" spans="1:8" ht="102.6" customHeight="1" x14ac:dyDescent="0.3">
      <c r="A90" s="2" t="s">
        <v>4</v>
      </c>
      <c r="B90" s="13" t="s">
        <v>181</v>
      </c>
      <c r="C90" s="7" t="s">
        <v>75</v>
      </c>
      <c r="D90" s="2">
        <v>600</v>
      </c>
      <c r="E90" s="2">
        <v>60014</v>
      </c>
      <c r="F90" s="10">
        <v>163622</v>
      </c>
      <c r="G90" s="20">
        <v>163622</v>
      </c>
      <c r="H90" s="10">
        <f t="shared" si="3"/>
        <v>100</v>
      </c>
    </row>
    <row r="91" spans="1:8" ht="70.8" customHeight="1" x14ac:dyDescent="0.3">
      <c r="A91" s="2" t="s">
        <v>6</v>
      </c>
      <c r="B91" s="19" t="s">
        <v>182</v>
      </c>
      <c r="C91" s="7" t="s">
        <v>75</v>
      </c>
      <c r="D91" s="15" t="s">
        <v>1</v>
      </c>
      <c r="E91" s="15" t="s">
        <v>5</v>
      </c>
      <c r="F91" s="20">
        <v>1010000</v>
      </c>
      <c r="G91" s="20">
        <v>1008794.81</v>
      </c>
      <c r="H91" s="10">
        <f t="shared" si="3"/>
        <v>99.880674257425753</v>
      </c>
    </row>
    <row r="92" spans="1:8" ht="24" customHeight="1" x14ac:dyDescent="0.3">
      <c r="A92" s="2" t="s">
        <v>7</v>
      </c>
      <c r="B92" s="19" t="s">
        <v>183</v>
      </c>
      <c r="C92" s="7" t="s">
        <v>75</v>
      </c>
      <c r="D92" s="15" t="s">
        <v>1</v>
      </c>
      <c r="E92" s="15" t="s">
        <v>5</v>
      </c>
      <c r="F92" s="20">
        <v>604200</v>
      </c>
      <c r="G92" s="20">
        <v>604191.18999999994</v>
      </c>
      <c r="H92" s="10">
        <f t="shared" si="3"/>
        <v>99.998541873551801</v>
      </c>
    </row>
    <row r="93" spans="1:8" ht="36.6" customHeight="1" x14ac:dyDescent="0.3">
      <c r="A93" s="2" t="s">
        <v>8</v>
      </c>
      <c r="B93" s="25" t="s">
        <v>72</v>
      </c>
      <c r="C93" s="7" t="s">
        <v>75</v>
      </c>
      <c r="D93" s="2">
        <v>600</v>
      </c>
      <c r="E93" s="2">
        <v>60016</v>
      </c>
      <c r="F93" s="20">
        <v>117000</v>
      </c>
      <c r="G93" s="20">
        <v>110600.05</v>
      </c>
      <c r="H93" s="10">
        <f t="shared" si="3"/>
        <v>94.529957264957261</v>
      </c>
    </row>
    <row r="94" spans="1:8" ht="89.4" customHeight="1" x14ac:dyDescent="0.3">
      <c r="A94" s="2" t="s">
        <v>9</v>
      </c>
      <c r="B94" s="25" t="s">
        <v>184</v>
      </c>
      <c r="C94" s="7" t="s">
        <v>75</v>
      </c>
      <c r="D94" s="2">
        <v>600</v>
      </c>
      <c r="E94" s="2">
        <v>60016</v>
      </c>
      <c r="F94" s="20">
        <v>885467</v>
      </c>
      <c r="G94" s="20">
        <v>885466.85</v>
      </c>
      <c r="H94" s="10">
        <f t="shared" si="3"/>
        <v>99.99998305978653</v>
      </c>
    </row>
    <row r="95" spans="1:8" ht="61.2" customHeight="1" x14ac:dyDescent="0.3">
      <c r="A95" s="2" t="s">
        <v>10</v>
      </c>
      <c r="B95" s="25" t="s">
        <v>185</v>
      </c>
      <c r="C95" s="7" t="s">
        <v>75</v>
      </c>
      <c r="D95" s="2">
        <v>600</v>
      </c>
      <c r="E95" s="2">
        <v>60095</v>
      </c>
      <c r="F95" s="20">
        <v>26000</v>
      </c>
      <c r="G95" s="20">
        <v>25814.29</v>
      </c>
      <c r="H95" s="10">
        <f t="shared" si="3"/>
        <v>99.285730769230767</v>
      </c>
    </row>
    <row r="96" spans="1:8" ht="20.25" customHeight="1" x14ac:dyDescent="0.3">
      <c r="A96" s="26"/>
      <c r="B96" s="36" t="s">
        <v>12</v>
      </c>
      <c r="C96" s="36"/>
      <c r="D96" s="36"/>
      <c r="E96" s="36"/>
      <c r="F96" s="14">
        <f>SUM(F89:F95)</f>
        <v>2976289</v>
      </c>
      <c r="G96" s="14">
        <f>SUM(G89:G95)</f>
        <v>2966913.19</v>
      </c>
      <c r="H96" s="11">
        <f t="shared" si="3"/>
        <v>99.684983212315743</v>
      </c>
    </row>
    <row r="97" spans="1:8" ht="46.5" customHeight="1" x14ac:dyDescent="0.3">
      <c r="A97" s="2" t="s">
        <v>11</v>
      </c>
      <c r="B97" s="22" t="s">
        <v>186</v>
      </c>
      <c r="C97" s="7" t="s">
        <v>75</v>
      </c>
      <c r="D97" s="2">
        <v>720</v>
      </c>
      <c r="E97" s="12">
        <v>72095</v>
      </c>
      <c r="F97" s="20">
        <v>2400</v>
      </c>
      <c r="G97" s="20">
        <v>2337</v>
      </c>
      <c r="H97" s="10">
        <f>G97/F97*100</f>
        <v>97.375</v>
      </c>
    </row>
    <row r="98" spans="1:8" ht="51.6" customHeight="1" x14ac:dyDescent="0.3">
      <c r="A98" s="2" t="s">
        <v>13</v>
      </c>
      <c r="B98" s="22" t="s">
        <v>187</v>
      </c>
      <c r="C98" s="7" t="s">
        <v>75</v>
      </c>
      <c r="D98" s="2">
        <v>720</v>
      </c>
      <c r="E98" s="12">
        <v>72095</v>
      </c>
      <c r="F98" s="20">
        <v>1700</v>
      </c>
      <c r="G98" s="20">
        <v>1660.5</v>
      </c>
      <c r="H98" s="10">
        <f t="shared" ref="H98:H99" si="4">G98/F98*100</f>
        <v>97.676470588235304</v>
      </c>
    </row>
    <row r="99" spans="1:8" ht="54" customHeight="1" x14ac:dyDescent="0.3">
      <c r="A99" s="2" t="s">
        <v>16</v>
      </c>
      <c r="B99" s="22" t="s">
        <v>108</v>
      </c>
      <c r="C99" s="7" t="s">
        <v>75</v>
      </c>
      <c r="D99" s="2">
        <v>720</v>
      </c>
      <c r="E99" s="12">
        <v>72095</v>
      </c>
      <c r="F99" s="20">
        <v>8300</v>
      </c>
      <c r="G99" s="20">
        <v>7700</v>
      </c>
      <c r="H99" s="10">
        <f t="shared" si="4"/>
        <v>92.771084337349393</v>
      </c>
    </row>
    <row r="100" spans="1:8" ht="18.75" customHeight="1" x14ac:dyDescent="0.3">
      <c r="A100" s="26"/>
      <c r="B100" s="35" t="s">
        <v>107</v>
      </c>
      <c r="C100" s="35"/>
      <c r="D100" s="35"/>
      <c r="E100" s="35"/>
      <c r="F100" s="11">
        <f>SUM(F97:F99)</f>
        <v>12400</v>
      </c>
      <c r="G100" s="14">
        <f>SUM(G97:G99)</f>
        <v>11697.5</v>
      </c>
      <c r="H100" s="11">
        <f t="shared" si="3"/>
        <v>94.334677419354847</v>
      </c>
    </row>
    <row r="101" spans="1:8" ht="54.6" customHeight="1" x14ac:dyDescent="0.3">
      <c r="A101" s="2" t="s">
        <v>18</v>
      </c>
      <c r="B101" s="22" t="s">
        <v>188</v>
      </c>
      <c r="C101" s="2" t="s">
        <v>75</v>
      </c>
      <c r="D101" s="2">
        <v>754</v>
      </c>
      <c r="E101" s="2">
        <v>75495</v>
      </c>
      <c r="F101" s="20">
        <v>4200</v>
      </c>
      <c r="G101" s="20">
        <v>4182</v>
      </c>
      <c r="H101" s="11">
        <f t="shared" si="3"/>
        <v>99.571428571428569</v>
      </c>
    </row>
    <row r="102" spans="1:8" ht="24" customHeight="1" x14ac:dyDescent="0.3">
      <c r="A102" s="26"/>
      <c r="B102" s="35" t="s">
        <v>21</v>
      </c>
      <c r="C102" s="35"/>
      <c r="D102" s="35"/>
      <c r="E102" s="35"/>
      <c r="F102" s="11">
        <f>SUM(F101)</f>
        <v>4200</v>
      </c>
      <c r="G102" s="14">
        <f>SUM(G101)</f>
        <v>4182</v>
      </c>
      <c r="H102" s="11">
        <f t="shared" si="3"/>
        <v>99.571428571428569</v>
      </c>
    </row>
    <row r="103" spans="1:8" ht="63" customHeight="1" x14ac:dyDescent="0.3">
      <c r="A103" s="2" t="s">
        <v>19</v>
      </c>
      <c r="B103" s="22" t="s">
        <v>189</v>
      </c>
      <c r="C103" s="7" t="s">
        <v>75</v>
      </c>
      <c r="D103" s="12">
        <v>801</v>
      </c>
      <c r="E103" s="12">
        <v>80101</v>
      </c>
      <c r="F103" s="20">
        <v>2870000</v>
      </c>
      <c r="G103" s="20">
        <v>2816689.24</v>
      </c>
      <c r="H103" s="10">
        <f t="shared" si="3"/>
        <v>98.142482229965168</v>
      </c>
    </row>
    <row r="104" spans="1:8" ht="36" customHeight="1" x14ac:dyDescent="0.3">
      <c r="A104" s="2" t="s">
        <v>20</v>
      </c>
      <c r="B104" s="22" t="s">
        <v>109</v>
      </c>
      <c r="C104" s="7" t="s">
        <v>75</v>
      </c>
      <c r="D104" s="12">
        <v>801</v>
      </c>
      <c r="E104" s="12">
        <v>80101</v>
      </c>
      <c r="F104" s="20">
        <v>30000</v>
      </c>
      <c r="G104" s="20">
        <v>25652.66</v>
      </c>
      <c r="H104" s="10">
        <f t="shared" si="3"/>
        <v>85.508866666666663</v>
      </c>
    </row>
    <row r="105" spans="1:8" ht="49.2" customHeight="1" x14ac:dyDescent="0.3">
      <c r="A105" s="2" t="s">
        <v>22</v>
      </c>
      <c r="B105" s="22" t="s">
        <v>190</v>
      </c>
      <c r="C105" s="7" t="s">
        <v>75</v>
      </c>
      <c r="D105" s="12">
        <v>801</v>
      </c>
      <c r="E105" s="12">
        <v>80101</v>
      </c>
      <c r="F105" s="20">
        <v>26600</v>
      </c>
      <c r="G105" s="20">
        <v>26582.6</v>
      </c>
      <c r="H105" s="10">
        <f t="shared" si="3"/>
        <v>99.934586466165413</v>
      </c>
    </row>
    <row r="106" spans="1:8" ht="61.2" customHeight="1" x14ac:dyDescent="0.3">
      <c r="A106" s="2" t="s">
        <v>23</v>
      </c>
      <c r="B106" s="22" t="s">
        <v>191</v>
      </c>
      <c r="C106" s="7" t="s">
        <v>75</v>
      </c>
      <c r="D106" s="2">
        <v>801</v>
      </c>
      <c r="E106" s="12">
        <v>80101</v>
      </c>
      <c r="F106" s="20">
        <v>62000</v>
      </c>
      <c r="G106" s="20">
        <v>61960.12</v>
      </c>
      <c r="H106" s="10">
        <f t="shared" si="3"/>
        <v>99.935677419354846</v>
      </c>
    </row>
    <row r="107" spans="1:8" ht="43.8" customHeight="1" x14ac:dyDescent="0.3">
      <c r="A107" s="2" t="s">
        <v>24</v>
      </c>
      <c r="B107" s="22" t="s">
        <v>73</v>
      </c>
      <c r="C107" s="7" t="s">
        <v>75</v>
      </c>
      <c r="D107" s="2">
        <v>801</v>
      </c>
      <c r="E107" s="2">
        <v>80104</v>
      </c>
      <c r="F107" s="20">
        <v>750000</v>
      </c>
      <c r="G107" s="20">
        <v>748095.97</v>
      </c>
      <c r="H107" s="10">
        <f t="shared" si="3"/>
        <v>99.746129333333329</v>
      </c>
    </row>
    <row r="108" spans="1:8" ht="19.5" customHeight="1" x14ac:dyDescent="0.3">
      <c r="A108" s="26"/>
      <c r="B108" s="35" t="s">
        <v>29</v>
      </c>
      <c r="C108" s="35"/>
      <c r="D108" s="35"/>
      <c r="E108" s="35"/>
      <c r="F108" s="11">
        <f>SUM(F103:F107)</f>
        <v>3738600</v>
      </c>
      <c r="G108" s="14">
        <f>SUM(G103:G107)</f>
        <v>3678980.5900000008</v>
      </c>
      <c r="H108" s="11">
        <f t="shared" si="3"/>
        <v>98.405301182260757</v>
      </c>
    </row>
    <row r="109" spans="1:8" ht="45" customHeight="1" x14ac:dyDescent="0.3">
      <c r="A109" s="2" t="s">
        <v>25</v>
      </c>
      <c r="B109" s="22" t="s">
        <v>192</v>
      </c>
      <c r="C109" s="7" t="s">
        <v>75</v>
      </c>
      <c r="D109" s="2">
        <v>900</v>
      </c>
      <c r="E109" s="2">
        <v>90001</v>
      </c>
      <c r="F109" s="20">
        <v>11000</v>
      </c>
      <c r="G109" s="20">
        <v>10824</v>
      </c>
      <c r="H109" s="10">
        <f t="shared" si="3"/>
        <v>98.4</v>
      </c>
    </row>
    <row r="110" spans="1:8" ht="55.8" customHeight="1" x14ac:dyDescent="0.3">
      <c r="A110" s="2" t="s">
        <v>26</v>
      </c>
      <c r="B110" s="22" t="s">
        <v>193</v>
      </c>
      <c r="C110" s="7" t="s">
        <v>75</v>
      </c>
      <c r="D110" s="2">
        <v>900</v>
      </c>
      <c r="E110" s="2">
        <v>90001</v>
      </c>
      <c r="F110" s="20">
        <v>2382694</v>
      </c>
      <c r="G110" s="20">
        <v>2364309.2999999998</v>
      </c>
      <c r="H110" s="10">
        <f t="shared" si="3"/>
        <v>99.228407004844087</v>
      </c>
    </row>
    <row r="111" spans="1:8" ht="41.4" customHeight="1" x14ac:dyDescent="0.3">
      <c r="A111" s="2" t="s">
        <v>27</v>
      </c>
      <c r="B111" s="22" t="s">
        <v>110</v>
      </c>
      <c r="C111" s="7" t="s">
        <v>75</v>
      </c>
      <c r="D111" s="2">
        <v>900</v>
      </c>
      <c r="E111" s="2">
        <v>90005</v>
      </c>
      <c r="F111" s="20">
        <v>484900</v>
      </c>
      <c r="G111" s="20">
        <v>479650</v>
      </c>
      <c r="H111" s="10">
        <f t="shared" si="3"/>
        <v>98.91730253660549</v>
      </c>
    </row>
    <row r="112" spans="1:8" ht="51.6" customHeight="1" x14ac:dyDescent="0.3">
      <c r="A112" s="2" t="s">
        <v>28</v>
      </c>
      <c r="B112" s="22" t="s">
        <v>100</v>
      </c>
      <c r="C112" s="7" t="s">
        <v>75</v>
      </c>
      <c r="D112" s="2">
        <v>900</v>
      </c>
      <c r="E112" s="2">
        <v>90015</v>
      </c>
      <c r="F112" s="20">
        <v>288000</v>
      </c>
      <c r="G112" s="20">
        <v>260364.21</v>
      </c>
      <c r="H112" s="10">
        <f t="shared" si="3"/>
        <v>90.404239583333336</v>
      </c>
    </row>
    <row r="113" spans="1:8" ht="63" customHeight="1" x14ac:dyDescent="0.3">
      <c r="A113" s="2" t="s">
        <v>30</v>
      </c>
      <c r="B113" s="25" t="s">
        <v>101</v>
      </c>
      <c r="C113" s="7" t="s">
        <v>75</v>
      </c>
      <c r="D113" s="2">
        <v>900</v>
      </c>
      <c r="E113" s="2">
        <v>90095</v>
      </c>
      <c r="F113" s="20">
        <v>241000</v>
      </c>
      <c r="G113" s="20">
        <v>240957</v>
      </c>
      <c r="H113" s="10">
        <f t="shared" si="3"/>
        <v>99.98215767634855</v>
      </c>
    </row>
    <row r="114" spans="1:8" ht="44.4" customHeight="1" x14ac:dyDescent="0.3">
      <c r="A114" s="2" t="s">
        <v>31</v>
      </c>
      <c r="B114" s="25" t="s">
        <v>194</v>
      </c>
      <c r="C114" s="7" t="s">
        <v>75</v>
      </c>
      <c r="D114" s="2">
        <v>900</v>
      </c>
      <c r="E114" s="2">
        <v>90095</v>
      </c>
      <c r="F114" s="20">
        <v>300000</v>
      </c>
      <c r="G114" s="20">
        <v>298063.5</v>
      </c>
      <c r="H114" s="10">
        <f t="shared" si="3"/>
        <v>99.354500000000002</v>
      </c>
    </row>
    <row r="115" spans="1:8" ht="22.5" customHeight="1" x14ac:dyDescent="0.3">
      <c r="A115" s="26"/>
      <c r="B115" s="35" t="s">
        <v>50</v>
      </c>
      <c r="C115" s="35"/>
      <c r="D115" s="35"/>
      <c r="E115" s="35"/>
      <c r="F115" s="14">
        <f>SUM(F109:F114)</f>
        <v>3707594</v>
      </c>
      <c r="G115" s="14">
        <f>SUM(G109:G114)</f>
        <v>3654168.01</v>
      </c>
      <c r="H115" s="11">
        <f t="shared" si="3"/>
        <v>98.559011855127608</v>
      </c>
    </row>
    <row r="116" spans="1:8" ht="45.6" customHeight="1" x14ac:dyDescent="0.3">
      <c r="A116" s="2" t="s">
        <v>32</v>
      </c>
      <c r="B116" s="27" t="s">
        <v>102</v>
      </c>
      <c r="C116" s="7" t="s">
        <v>75</v>
      </c>
      <c r="D116" s="12">
        <v>921</v>
      </c>
      <c r="E116" s="12">
        <v>92109</v>
      </c>
      <c r="F116" s="20">
        <v>135000</v>
      </c>
      <c r="G116" s="20">
        <v>130380</v>
      </c>
      <c r="H116" s="10">
        <f t="shared" si="3"/>
        <v>96.577777777777769</v>
      </c>
    </row>
    <row r="117" spans="1:8" ht="33" customHeight="1" x14ac:dyDescent="0.3">
      <c r="A117" s="2" t="s">
        <v>33</v>
      </c>
      <c r="B117" s="27" t="s">
        <v>195</v>
      </c>
      <c r="C117" s="7" t="s">
        <v>75</v>
      </c>
      <c r="D117" s="2">
        <v>921</v>
      </c>
      <c r="E117" s="12">
        <v>92109</v>
      </c>
      <c r="F117" s="20">
        <v>6000</v>
      </c>
      <c r="G117" s="20">
        <v>5904</v>
      </c>
      <c r="H117" s="10">
        <f t="shared" si="3"/>
        <v>98.4</v>
      </c>
    </row>
    <row r="118" spans="1:8" ht="30" customHeight="1" x14ac:dyDescent="0.3">
      <c r="A118" s="2" t="s">
        <v>34</v>
      </c>
      <c r="B118" s="22" t="s">
        <v>103</v>
      </c>
      <c r="C118" s="7" t="s">
        <v>75</v>
      </c>
      <c r="D118" s="2">
        <v>921</v>
      </c>
      <c r="E118" s="2">
        <v>92120</v>
      </c>
      <c r="F118" s="20">
        <v>265000</v>
      </c>
      <c r="G118" s="20">
        <v>264147.46999999997</v>
      </c>
      <c r="H118" s="10">
        <f t="shared" si="3"/>
        <v>99.678290566037731</v>
      </c>
    </row>
    <row r="119" spans="1:8" ht="57" customHeight="1" x14ac:dyDescent="0.3">
      <c r="A119" s="2" t="s">
        <v>35</v>
      </c>
      <c r="B119" s="22" t="s">
        <v>104</v>
      </c>
      <c r="C119" s="7" t="s">
        <v>75</v>
      </c>
      <c r="D119" s="2">
        <v>921</v>
      </c>
      <c r="E119" s="2">
        <v>92120</v>
      </c>
      <c r="F119" s="20">
        <v>1000</v>
      </c>
      <c r="G119" s="20">
        <v>984</v>
      </c>
      <c r="H119" s="10">
        <f t="shared" si="3"/>
        <v>98.4</v>
      </c>
    </row>
    <row r="120" spans="1:8" ht="41.4" customHeight="1" x14ac:dyDescent="0.3">
      <c r="A120" s="2" t="s">
        <v>36</v>
      </c>
      <c r="B120" s="22" t="s">
        <v>111</v>
      </c>
      <c r="C120" s="7" t="s">
        <v>75</v>
      </c>
      <c r="D120" s="2">
        <v>921</v>
      </c>
      <c r="E120" s="2">
        <v>92120</v>
      </c>
      <c r="F120" s="20">
        <v>28200</v>
      </c>
      <c r="G120" s="20">
        <v>28130.639999999999</v>
      </c>
      <c r="H120" s="10">
        <f t="shared" si="3"/>
        <v>99.754042553191496</v>
      </c>
    </row>
    <row r="121" spans="1:8" ht="22.5" customHeight="1" x14ac:dyDescent="0.3">
      <c r="A121" s="26"/>
      <c r="B121" s="35" t="s">
        <v>53</v>
      </c>
      <c r="C121" s="35"/>
      <c r="D121" s="35"/>
      <c r="E121" s="35"/>
      <c r="F121" s="14">
        <f>SUM(F116:F120)</f>
        <v>435200</v>
      </c>
      <c r="G121" s="14">
        <f>SUM(G116:G120)</f>
        <v>429546.11</v>
      </c>
      <c r="H121" s="11">
        <f t="shared" si="3"/>
        <v>98.700852481617645</v>
      </c>
    </row>
    <row r="122" spans="1:8" ht="34.200000000000003" customHeight="1" x14ac:dyDescent="0.3">
      <c r="A122" s="17" t="s">
        <v>37</v>
      </c>
      <c r="B122" s="22" t="s">
        <v>112</v>
      </c>
      <c r="C122" s="17" t="s">
        <v>75</v>
      </c>
      <c r="D122" s="17">
        <v>926</v>
      </c>
      <c r="E122" s="17">
        <v>92601</v>
      </c>
      <c r="F122" s="20">
        <v>570000</v>
      </c>
      <c r="G122" s="18">
        <v>562778.91</v>
      </c>
      <c r="H122" s="11">
        <f t="shared" si="3"/>
        <v>98.733142105263155</v>
      </c>
    </row>
    <row r="123" spans="1:8" ht="24" customHeight="1" x14ac:dyDescent="0.3">
      <c r="A123" s="26"/>
      <c r="B123" s="35" t="s">
        <v>58</v>
      </c>
      <c r="C123" s="35"/>
      <c r="D123" s="35"/>
      <c r="E123" s="35"/>
      <c r="F123" s="14">
        <f>SUM(F122)</f>
        <v>570000</v>
      </c>
      <c r="G123" s="14">
        <f>SUM(G122)</f>
        <v>562778.91</v>
      </c>
      <c r="H123" s="11">
        <f t="shared" si="3"/>
        <v>98.733142105263155</v>
      </c>
    </row>
    <row r="124" spans="1:8" ht="15.6" customHeight="1" x14ac:dyDescent="0.3">
      <c r="A124" s="40" t="s">
        <v>74</v>
      </c>
      <c r="B124" s="40"/>
      <c r="C124" s="40"/>
      <c r="D124" s="40"/>
      <c r="E124" s="40"/>
      <c r="F124" s="28">
        <f>F123+F121+F115+F108+F102+F100+F96+F88</f>
        <v>11499723</v>
      </c>
      <c r="G124" s="28">
        <f>G123+G121+G115+G108+G102+G100+G96+G88</f>
        <v>11362632.310000001</v>
      </c>
      <c r="H124" s="11">
        <f t="shared" si="3"/>
        <v>98.807878328895399</v>
      </c>
    </row>
    <row r="125" spans="1:8" ht="20.25" customHeight="1" x14ac:dyDescent="0.3">
      <c r="A125" s="41" t="s">
        <v>59</v>
      </c>
      <c r="B125" s="41"/>
      <c r="C125" s="41"/>
      <c r="D125" s="41"/>
      <c r="E125" s="41"/>
      <c r="F125" s="11">
        <f>F85+F124</f>
        <v>17870558</v>
      </c>
      <c r="G125" s="11">
        <f>G85+G124</f>
        <v>17643222.310000002</v>
      </c>
      <c r="H125" s="11">
        <f t="shared" si="3"/>
        <v>98.727875816748437</v>
      </c>
    </row>
  </sheetData>
  <mergeCells count="25">
    <mergeCell ref="A124:E124"/>
    <mergeCell ref="A125:E125"/>
    <mergeCell ref="B115:E115"/>
    <mergeCell ref="A7:H7"/>
    <mergeCell ref="A86:H86"/>
    <mergeCell ref="A85:E85"/>
    <mergeCell ref="B84:E84"/>
    <mergeCell ref="B79:E79"/>
    <mergeCell ref="B71:E71"/>
    <mergeCell ref="B28:E28"/>
    <mergeCell ref="B108:E108"/>
    <mergeCell ref="B100:E100"/>
    <mergeCell ref="B96:E96"/>
    <mergeCell ref="B44:E44"/>
    <mergeCell ref="B123:E123"/>
    <mergeCell ref="B121:E121"/>
    <mergeCell ref="B102:E102"/>
    <mergeCell ref="B88:E88"/>
    <mergeCell ref="G1:H1"/>
    <mergeCell ref="A4:H4"/>
    <mergeCell ref="A2:D2"/>
    <mergeCell ref="B42:E42"/>
    <mergeCell ref="B38:E38"/>
    <mergeCell ref="B33:E33"/>
    <mergeCell ref="B30:E30"/>
  </mergeCells>
  <pageMargins left="0.70866141732283472" right="0.70866141732283472" top="0.98425196850393704" bottom="0.70866141732283472" header="0" footer="0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2019-03-08T08:38:43Z</dcterms:modified>
</cp:coreProperties>
</file>