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60" windowWidth="11292" windowHeight="5580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G142" i="1" l="1"/>
  <c r="G126" i="1"/>
  <c r="F126" i="1"/>
  <c r="F142" i="1" s="1"/>
  <c r="G141" i="1"/>
  <c r="H141" i="1" s="1"/>
  <c r="F141" i="1"/>
  <c r="H140" i="1"/>
  <c r="G139" i="1"/>
  <c r="H138" i="1"/>
  <c r="F139" i="1"/>
  <c r="H137" i="1"/>
  <c r="H131" i="1"/>
  <c r="H130" i="1"/>
  <c r="H125" i="1"/>
  <c r="G115" i="1"/>
  <c r="H115" i="1" s="1"/>
  <c r="F115" i="1"/>
  <c r="H114" i="1"/>
  <c r="H112" i="1"/>
  <c r="F113" i="1"/>
  <c r="G113" i="1"/>
  <c r="H113" i="1" s="1"/>
  <c r="G97" i="1"/>
  <c r="F97" i="1"/>
  <c r="H96" i="1"/>
  <c r="G46" i="1"/>
  <c r="F46" i="1"/>
  <c r="G9" i="1"/>
  <c r="F9" i="1"/>
  <c r="H9" i="1" l="1"/>
  <c r="G101" i="1"/>
  <c r="G133" i="1"/>
  <c r="H127" i="1"/>
  <c r="H128" i="1"/>
  <c r="H129" i="1"/>
  <c r="H132" i="1"/>
  <c r="H110" i="1"/>
  <c r="G109" i="1"/>
  <c r="H98" i="1"/>
  <c r="H99" i="1"/>
  <c r="H100" i="1"/>
  <c r="G91" i="1"/>
  <c r="H63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7" i="1"/>
  <c r="H49" i="1"/>
  <c r="H51" i="1"/>
  <c r="H52" i="1"/>
  <c r="H53" i="1"/>
  <c r="H54" i="1"/>
  <c r="H56" i="1"/>
  <c r="H57" i="1"/>
  <c r="H58" i="1"/>
  <c r="H59" i="1"/>
  <c r="H60" i="1"/>
  <c r="H61" i="1"/>
  <c r="H8" i="1"/>
  <c r="F133" i="1"/>
  <c r="H134" i="1"/>
  <c r="H135" i="1"/>
  <c r="H136" i="1"/>
  <c r="H122" i="1"/>
  <c r="H124" i="1"/>
  <c r="G123" i="1"/>
  <c r="F123" i="1"/>
  <c r="H116" i="1"/>
  <c r="H117" i="1"/>
  <c r="H118" i="1"/>
  <c r="H119" i="1"/>
  <c r="H120" i="1"/>
  <c r="G121" i="1"/>
  <c r="F121" i="1"/>
  <c r="H104" i="1"/>
  <c r="H105" i="1"/>
  <c r="H106" i="1"/>
  <c r="H107" i="1"/>
  <c r="H108" i="1"/>
  <c r="F109" i="1"/>
  <c r="G48" i="1"/>
  <c r="F48" i="1"/>
  <c r="F91" i="1"/>
  <c r="F101" i="1"/>
  <c r="H92" i="1"/>
  <c r="H93" i="1"/>
  <c r="H94" i="1"/>
  <c r="H95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65" i="1"/>
  <c r="G66" i="1"/>
  <c r="F66" i="1"/>
  <c r="G55" i="1"/>
  <c r="F55" i="1"/>
  <c r="G50" i="1"/>
  <c r="F50" i="1"/>
  <c r="H48" i="1" l="1"/>
  <c r="H139" i="1"/>
  <c r="H123" i="1"/>
  <c r="H50" i="1"/>
  <c r="H55" i="1"/>
  <c r="H126" i="1"/>
  <c r="H66" i="1"/>
  <c r="G62" i="1"/>
  <c r="G111" i="1" l="1"/>
  <c r="F111" i="1"/>
  <c r="H109" i="1"/>
  <c r="H46" i="1"/>
  <c r="G64" i="1"/>
  <c r="G102" i="1" s="1"/>
  <c r="F64" i="1"/>
  <c r="F62" i="1"/>
  <c r="H91" i="1"/>
  <c r="F102" i="1" l="1"/>
  <c r="H133" i="1"/>
  <c r="H64" i="1"/>
  <c r="H121" i="1"/>
  <c r="H111" i="1"/>
  <c r="H101" i="1"/>
  <c r="H97" i="1"/>
  <c r="H62" i="1"/>
  <c r="H142" i="1" l="1"/>
  <c r="F143" i="1"/>
  <c r="G143" i="1" l="1"/>
  <c r="H143" i="1" s="1"/>
  <c r="H102" i="1" l="1"/>
</calcChain>
</file>

<file path=xl/sharedStrings.xml><?xml version="1.0" encoding="utf-8"?>
<sst xmlns="http://schemas.openxmlformats.org/spreadsheetml/2006/main" count="450" uniqueCount="230">
  <si>
    <t>1.</t>
  </si>
  <si>
    <t>600</t>
  </si>
  <si>
    <t>60014</t>
  </si>
  <si>
    <t>2.</t>
  </si>
  <si>
    <t>3.</t>
  </si>
  <si>
    <t>60016</t>
  </si>
  <si>
    <t>4.</t>
  </si>
  <si>
    <t>5.</t>
  </si>
  <si>
    <t>6.</t>
  </si>
  <si>
    <t>7.</t>
  </si>
  <si>
    <t>8.</t>
  </si>
  <si>
    <t>9.</t>
  </si>
  <si>
    <t>Razem dział 600</t>
  </si>
  <si>
    <t>10.</t>
  </si>
  <si>
    <t>Wykup nieruchomości</t>
  </si>
  <si>
    <t>Razem dział 700</t>
  </si>
  <si>
    <t>11.</t>
  </si>
  <si>
    <t>Razem dział 750</t>
  </si>
  <si>
    <t>12.</t>
  </si>
  <si>
    <t>13.</t>
  </si>
  <si>
    <t>14.</t>
  </si>
  <si>
    <t>Razem dział 754</t>
  </si>
  <si>
    <t>15.</t>
  </si>
  <si>
    <t>16.</t>
  </si>
  <si>
    <t>17.</t>
  </si>
  <si>
    <t>18.</t>
  </si>
  <si>
    <t>19.</t>
  </si>
  <si>
    <t>20.</t>
  </si>
  <si>
    <t>21.</t>
  </si>
  <si>
    <t>Razem dział 801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</si>
  <si>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</si>
  <si>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</si>
  <si>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</si>
  <si>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</si>
  <si>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</si>
  <si>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</si>
  <si>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</si>
  <si>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</si>
  <si>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</si>
  <si>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</si>
  <si>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</si>
  <si>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</si>
  <si>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</si>
  <si>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</si>
  <si>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</si>
  <si>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</si>
  <si>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</si>
  <si>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</si>
  <si>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</si>
  <si>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</si>
  <si>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Razem dział 900</t>
  </si>
  <si>
    <t>43.</t>
  </si>
  <si>
    <t>44.</t>
  </si>
  <si>
    <t>Razem dział 921</t>
  </si>
  <si>
    <t>46.</t>
  </si>
  <si>
    <t>47.</t>
  </si>
  <si>
    <t>48.</t>
  </si>
  <si>
    <t>49.</t>
  </si>
  <si>
    <t>Razem dział 926</t>
  </si>
  <si>
    <t>Ogółem</t>
  </si>
  <si>
    <t>Załącznik Nr 5</t>
  </si>
  <si>
    <t>Tabela Nr 15</t>
  </si>
  <si>
    <t>Zadania inwestycyjne roczne</t>
  </si>
  <si>
    <t>Lp.</t>
  </si>
  <si>
    <t>Nazwa zadania inwestycyjnego</t>
  </si>
  <si>
    <t>Jednostka org. Realizująca zadanie lub koordynująca jego wykonanie</t>
  </si>
  <si>
    <t>Dział</t>
  </si>
  <si>
    <t>Rozdział</t>
  </si>
  <si>
    <t>Plan</t>
  </si>
  <si>
    <t>Wykonanie</t>
  </si>
  <si>
    <t>% wykonania</t>
  </si>
  <si>
    <t>Razem zadania roczne</t>
  </si>
  <si>
    <t>Zadania inwestycyjne wieloletnie</t>
  </si>
  <si>
    <t>Budowa i modernizacja dróg i parkingów gminnych</t>
  </si>
  <si>
    <t>Budowa Przedszkola w Pomykowie</t>
  </si>
  <si>
    <t>Razem zadania wieloletnie</t>
  </si>
  <si>
    <t>UMiG</t>
  </si>
  <si>
    <t>31.</t>
  </si>
  <si>
    <t>45.</t>
  </si>
  <si>
    <t>50.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</si>
  <si>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</si>
  <si>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</si>
  <si>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</si>
  <si>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</si>
  <si>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</si>
  <si>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</si>
  <si>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</si>
  <si>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</si>
  <si>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</si>
  <si>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</si>
  <si>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</si>
  <si>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</si>
  <si>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</si>
  <si>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</si>
  <si>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</si>
  <si>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</si>
  <si>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</si>
  <si>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</si>
  <si>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</si>
  <si>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</si>
  <si>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</si>
  <si>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</si>
  <si>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</si>
  <si>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</si>
  <si>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</si>
  <si>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Dofinansowanie zakupów inwestycyjnych ZOZ Końskie - zakup sprzętu medycznego</t>
  </si>
  <si>
    <t>77.</t>
  </si>
  <si>
    <t>Razem dział 851</t>
  </si>
  <si>
    <t>78.</t>
  </si>
  <si>
    <t>79.</t>
  </si>
  <si>
    <t>80.</t>
  </si>
  <si>
    <t>81.</t>
  </si>
  <si>
    <t>82.</t>
  </si>
  <si>
    <t>83.</t>
  </si>
  <si>
    <t>Uzbrojenie terenów pod zabudowę mieszkaniową - osiedle przy ul. Południowej w Końskich</t>
  </si>
  <si>
    <t>Zakup sprzętu informatycznego, oprogramowania i urządzeń biurowych na potrzeby UMiG Końskie</t>
  </si>
  <si>
    <t>Razem dział 852</t>
  </si>
  <si>
    <t>MGOPS</t>
  </si>
  <si>
    <t>Doposażenie placu zabaw w msc. Kornica</t>
  </si>
  <si>
    <t>Razem dział 400</t>
  </si>
  <si>
    <t xml:space="preserve">Budowa hali gimnastycznej przy SP w Dziebałtowie - dokumentacja i wykonanie </t>
  </si>
  <si>
    <t>Przebudowa pomieszczeń w budynku Placówki Wsparcia Dziennego w Końskich przy ul. 16 Stycznia</t>
  </si>
  <si>
    <t>Wymiana instalacji okablowania strukturalnego w MGOPS w Końskich w ramach przystosowania budynku MGOPS w Końskich - modernizacja infrastruktury teleinformatycznej i elektrycznej</t>
  </si>
  <si>
    <t xml:space="preserve">Przebudowa i uzupełnienie oświetlenia drogowego na terenie miasta i gminy Końskie </t>
  </si>
  <si>
    <t>Rewitalizacja obszarów miasta Końskie (rewitalizacja centrum, przebudowa Parku Miejskiego, w tym Ogródka Jordanowskiego)</t>
  </si>
  <si>
    <t>Przebudowa i rozbudowa budynku Gimnazjum Nr 2 w Końskich na potrzeby Centrum Kultury</t>
  </si>
  <si>
    <t>Przebudowa budynków pałacowych</t>
  </si>
  <si>
    <t>Termomodernizacja budynków Zespołu Parkowo- Pałacowego w Końskich (audyty, dokumentacja i wykonanie)</t>
  </si>
  <si>
    <t>Zmiana źródeł energii na terenie miasta i gminy Końskie - wpłaty na rzecz Staropolskiego Związku Miast i Gmin</t>
  </si>
  <si>
    <t>400</t>
  </si>
  <si>
    <t>40003</t>
  </si>
  <si>
    <t>Przebudowa chodnika w ciągu drogi powiatowej Nr 0417T Wincentów - Nowy Dziebałtów - Stary Sokołów - Strzęboszów - Dęba  - Koliszowy w km 1+710 - 2+700 na długości 990 mb w m. Nowy Dziebałtów,  przebudowa drogi Nr 0426 T Rogów - Dyszów w km 0+325 - 0+915 na dł. 590mb i w km 1+860 - 2+013 na dł. 153 mb na łącznej długości 743 mb - dofinansowanie dla Powiatu Koneckiego</t>
  </si>
  <si>
    <t>Przebudowa drogi powiatowej nr 0421T Końskie-Sierosławice-Bedlenko-Bedlno- gr. Woj. Świętokrzyskiego (Wierzchowisko) w km 0+035 - 0+499 na dł. 464 mb (ul. Gimnazjalna w Końskich), w km 1+830 - 2+626 na dł. 796 mb (ul. Karolinowska w Modliszewicach), w km 2+626 - 3+047 na długości 421 mb (ul. Konecka w Sierosławicach) i w km 3+052 - 3+482 na długości 430 mb (ul. Skalna w Sierosławicach)  na łącznej dł. 2 111 mb. - dofinansowanie inwestycji Powiatu Koneckiego</t>
  </si>
  <si>
    <r>
      <t xml:space="preserve">Budowa chodnika przy drodze gminnej na terenie sołectwa - </t>
    </r>
    <r>
      <rPr>
        <i/>
        <sz val="9"/>
        <color indexed="8"/>
        <rFont val="Times New Roman"/>
        <family val="1"/>
        <charset val="238"/>
      </rPr>
      <t>fundusz sołecki sołectwa Brody</t>
    </r>
  </si>
  <si>
    <r>
      <t xml:space="preserve">Przebudowa drogi gminnej na terenie sołectwa - </t>
    </r>
    <r>
      <rPr>
        <i/>
        <sz val="9"/>
        <color indexed="8"/>
        <rFont val="Times New Roman"/>
        <family val="1"/>
        <charset val="238"/>
      </rPr>
      <t>fundusz sołecki sołectwa Izabelów</t>
    </r>
  </si>
  <si>
    <r>
      <t xml:space="preserve">Przebudowa drogi na terenie sołectwa - </t>
    </r>
    <r>
      <rPr>
        <i/>
        <sz val="9"/>
        <color indexed="8"/>
        <rFont val="Times New Roman"/>
        <family val="1"/>
        <charset val="238"/>
      </rPr>
      <t>fundusz sołecki sołectwa Koczwara</t>
    </r>
  </si>
  <si>
    <r>
      <t xml:space="preserve">Przebudowa ul. Źródlanej w Kornicy - </t>
    </r>
    <r>
      <rPr>
        <i/>
        <sz val="9"/>
        <color indexed="8"/>
        <rFont val="Times New Roman"/>
        <family val="1"/>
        <charset val="238"/>
      </rPr>
      <t>fundusz sołecki sołectwa Kornica</t>
    </r>
  </si>
  <si>
    <r>
      <t xml:space="preserve">Przebudowa drogi - ul. Nadstawna na terenie sołectwa - </t>
    </r>
    <r>
      <rPr>
        <i/>
        <sz val="9"/>
        <color indexed="8"/>
        <rFont val="Times New Roman"/>
        <family val="1"/>
        <charset val="238"/>
      </rPr>
      <t>fundusz sołecki sołectwa Młynek Nieświński</t>
    </r>
  </si>
  <si>
    <r>
      <t xml:space="preserve">Modernizacja drogi gminnej na terenie sołectwa - </t>
    </r>
    <r>
      <rPr>
        <i/>
        <sz val="9"/>
        <color indexed="8"/>
        <rFont val="Times New Roman"/>
        <family val="1"/>
        <charset val="238"/>
      </rPr>
      <t>fundusz sołecki sołectwa Nieświń</t>
    </r>
  </si>
  <si>
    <r>
      <t xml:space="preserve">Przebudowa drogi gminnej na terenie sołectwa - </t>
    </r>
    <r>
      <rPr>
        <i/>
        <sz val="9"/>
        <color indexed="8"/>
        <rFont val="Times New Roman"/>
        <family val="1"/>
        <charset val="238"/>
      </rPr>
      <t>fundusz sołecki sołectwa Piła</t>
    </r>
  </si>
  <si>
    <t>Budowa, przebudowa infrastruktury drogowej na terenie miasta i gminy Końskie</t>
  </si>
  <si>
    <t>Wykonanie chodnika przy drodze gminnej Brody Stare- Brody Nowe</t>
  </si>
  <si>
    <t>Przebudowa ul. Wschodniej w Rogowie</t>
  </si>
  <si>
    <r>
      <t xml:space="preserve">Przebudowa drogi gminnej na terenie sołectwa - </t>
    </r>
    <r>
      <rPr>
        <i/>
        <sz val="9"/>
        <rFont val="Times New Roman"/>
        <family val="1"/>
        <charset val="238"/>
      </rPr>
      <t>fundusz sołecki sołectwa Proćwin</t>
    </r>
  </si>
  <si>
    <r>
      <t xml:space="preserve">Przebudowa ul. Podmiejskiej w Rogowie - </t>
    </r>
    <r>
      <rPr>
        <i/>
        <sz val="9"/>
        <color indexed="8"/>
        <rFont val="Times New Roman"/>
        <family val="1"/>
        <charset val="238"/>
      </rPr>
      <t>fundusz sołecki sołectwa Rogów</t>
    </r>
  </si>
  <si>
    <r>
      <t xml:space="preserve">Przebudowa ul. Wschodniej w Rogowie - </t>
    </r>
    <r>
      <rPr>
        <i/>
        <sz val="9"/>
        <color indexed="8"/>
        <rFont val="Times New Roman"/>
        <family val="1"/>
        <charset val="238"/>
      </rPr>
      <t>fundusz sołecki sołectwa Rogów</t>
    </r>
  </si>
  <si>
    <r>
      <t xml:space="preserve">Modernizacja drogi gminnej na terenie sołectwa - </t>
    </r>
    <r>
      <rPr>
        <i/>
        <sz val="9"/>
        <color indexed="8"/>
        <rFont val="Times New Roman"/>
        <family val="1"/>
        <charset val="238"/>
      </rPr>
      <t>fundusz sołecki sołectwa Sierosławice</t>
    </r>
  </si>
  <si>
    <r>
      <t xml:space="preserve">Budowa chodnika na terenie sołectwa - </t>
    </r>
    <r>
      <rPr>
        <i/>
        <sz val="9"/>
        <color indexed="8"/>
        <rFont val="Times New Roman"/>
        <family val="1"/>
        <charset val="238"/>
      </rPr>
      <t>fundusz sołecki sołectwa Stary Kazanów</t>
    </r>
  </si>
  <si>
    <r>
      <t xml:space="preserve">Przebudowa drogi na terenie sołectwa - </t>
    </r>
    <r>
      <rPr>
        <i/>
        <sz val="9"/>
        <color indexed="8"/>
        <rFont val="Times New Roman"/>
        <family val="1"/>
        <charset val="238"/>
      </rPr>
      <t>fundusz sołecki sołectwa Trzemoszna</t>
    </r>
  </si>
  <si>
    <r>
      <t xml:space="preserve">Przebudowa drogi na terenie sołectwa - </t>
    </r>
    <r>
      <rPr>
        <i/>
        <sz val="9"/>
        <color indexed="8"/>
        <rFont val="Times New Roman"/>
        <family val="1"/>
        <charset val="238"/>
      </rPr>
      <t>fundusz sołecki sołectwa Wąsosz</t>
    </r>
  </si>
  <si>
    <t>Przebudowa ul. Kopcowej w Nieświniu</t>
  </si>
  <si>
    <t>Przebudowa ciągu pieszo-rowerowego przy ul. Fabrycznej w Końskich</t>
  </si>
  <si>
    <t>Przebudowa ul. Działkowej w Końskich</t>
  </si>
  <si>
    <t>Przebudowa drogi wewnętrznej łączącej ul. Szwieca Robota z ul. Polną w Końskich</t>
  </si>
  <si>
    <t>Przebudowa drogi wewnętrznej w Izabelowie</t>
  </si>
  <si>
    <t>Przebudowa drogi wewnętrznej w Sierosławicach</t>
  </si>
  <si>
    <t>Utwardzenie pobocza w ciągu drogi gminnej w Starym Kazanowie</t>
  </si>
  <si>
    <t>Przebudowa drogi na terenie sołectwa Koczwara</t>
  </si>
  <si>
    <t xml:space="preserve">Przebudowa ul. Źródlanej w Kornicy </t>
  </si>
  <si>
    <t>Modernizacja drogi gminnej na terenie sołectwa Nieświń</t>
  </si>
  <si>
    <t>Przebudowa ul. Podmiejskiej w Rogowie</t>
  </si>
  <si>
    <t>Przebudowa drogi na terenie sołectwa Trzemoszna</t>
  </si>
  <si>
    <t>Przebudowa drogi gminnej na terenie sołectwa Piła</t>
  </si>
  <si>
    <t>Przebudowa drogi wewnętrznej i utwardzenie terenu w Wąsoszy</t>
  </si>
  <si>
    <t>Przebudowa ul. Nadstawnej w Młynku Nieświńskim</t>
  </si>
  <si>
    <t>Utwardzenie terenu przy ul. Krakowskiej w Końskich</t>
  </si>
  <si>
    <t>Przebudowa ul. Nadstawnej w Końskich</t>
  </si>
  <si>
    <t>Dofinansowanie do zakupów inwestycyjnych dla KPP w Końskich</t>
  </si>
  <si>
    <t>Dofinansowanie do wydatków inwestycyjnych OSP Kazanów - przebudowa wraz z termomodernizacją strażnicy</t>
  </si>
  <si>
    <t>Dofinansowanie do zakupu 2 aparatów powietrznych FENZY dla OSP Nieświń</t>
  </si>
  <si>
    <t>Utwardzenie placu przy strażnicy OSP w Bedlenku</t>
  </si>
  <si>
    <t>Przebudowa dachów budynków ZS w Stadnickiej Woli</t>
  </si>
  <si>
    <t>Doposażenie placu zabaw - w ramach projektu Przedszkole "Sowa" w Stadnickiej Woli</t>
  </si>
  <si>
    <t>Zakup patelni elektrycznej na potrzeby stołówki przy PS Nr 4 w Końskich</t>
  </si>
  <si>
    <t>Zakup zmywarki z wyparzaczem na potrzeby stołówki przy PS Nr 3 w Końskich</t>
  </si>
  <si>
    <t>Zakup kotła warzelnego na potrzeby stołówki przy SP Nr 1 w Końskich</t>
  </si>
  <si>
    <t>Zakup autobusu na potrzeby dowożenia uczniów do szkół</t>
  </si>
  <si>
    <t xml:space="preserve">51. </t>
  </si>
  <si>
    <t>Modernizacja i dostosowanie instalacji wodociągowej i kanalizacyjnej w MGOPS w Końskich</t>
  </si>
  <si>
    <t>CUW</t>
  </si>
  <si>
    <t xml:space="preserve">Dokapitalizowanie Spółki PWiK w Końskich z siedzibą w Modliszewicach </t>
  </si>
  <si>
    <t>Doposażenie placu zabaw we wsi Koczwara i siłowni dla dorosłych</t>
  </si>
  <si>
    <t>Rozbudowa placu zabaw przy ul. Robotniczej w Końskich</t>
  </si>
  <si>
    <t>Rekreacyjne zagospodarowanie placu w msc. Pomyków</t>
  </si>
  <si>
    <t>Plac zabaw dla dzieci i 50+ przy zbiorniku wodnym na Starym Młynie</t>
  </si>
  <si>
    <t>Siłownia zewnętrzna w Końskich na osiedlu 3-go Maja</t>
  </si>
  <si>
    <r>
      <t xml:space="preserve">Zakup i montaż urządzeń na plac zabaw- </t>
    </r>
    <r>
      <rPr>
        <i/>
        <sz val="9"/>
        <color indexed="8"/>
        <rFont val="Times New Roman"/>
        <family val="1"/>
        <charset val="238"/>
      </rPr>
      <t>fundusz sołecki Baczyna</t>
    </r>
  </si>
  <si>
    <r>
      <t xml:space="preserve">Budowa ogrodzenia terenu rekreacyjnego na terenie sołectwa - </t>
    </r>
    <r>
      <rPr>
        <i/>
        <sz val="9"/>
        <color indexed="8"/>
        <rFont val="Times New Roman"/>
        <family val="1"/>
        <charset val="238"/>
      </rPr>
      <t>fundusz sołecki sołectwa Górny Młyn</t>
    </r>
  </si>
  <si>
    <r>
      <t xml:space="preserve">Doposażenie placu zabaw wraz z wykonaniem ogrodzenia (zabezpieczenia) - </t>
    </r>
    <r>
      <rPr>
        <i/>
        <sz val="9"/>
        <color indexed="8"/>
        <rFont val="Times New Roman"/>
        <family val="1"/>
        <charset val="238"/>
      </rPr>
      <t>fundusz sołecki sołectwa Modliszewice</t>
    </r>
  </si>
  <si>
    <r>
      <t xml:space="preserve">Doposażenie placu zabaw  - </t>
    </r>
    <r>
      <rPr>
        <i/>
        <sz val="9"/>
        <color indexed="8"/>
        <rFont val="Times New Roman"/>
        <family val="1"/>
        <charset val="238"/>
      </rPr>
      <t>fundusz sołecki sołectwa Nieświń</t>
    </r>
  </si>
  <si>
    <r>
      <t xml:space="preserve">Doposażenie siłowni zewnętrznej - zakup i montaż urządzeń sportowo- rekreacyjnych - </t>
    </r>
    <r>
      <rPr>
        <i/>
        <sz val="9"/>
        <color indexed="8"/>
        <rFont val="Times New Roman"/>
        <family val="1"/>
        <charset val="238"/>
      </rPr>
      <t>fundusz sołecki Nowy Dziebałtów</t>
    </r>
  </si>
  <si>
    <r>
      <t>Doposażenie placu zabaw  -</t>
    </r>
    <r>
      <rPr>
        <i/>
        <sz val="9"/>
        <color indexed="8"/>
        <rFont val="Times New Roman"/>
        <family val="1"/>
        <charset val="238"/>
      </rPr>
      <t xml:space="preserve"> fundusz sołecki sołectwa Nowy Kazanów</t>
    </r>
  </si>
  <si>
    <r>
      <t xml:space="preserve">Budowa placu zabaw (dokumentacja i wykonanie) - </t>
    </r>
    <r>
      <rPr>
        <i/>
        <sz val="9"/>
        <color indexed="8"/>
        <rFont val="Times New Roman"/>
        <family val="1"/>
        <charset val="238"/>
      </rPr>
      <t>fundusz sołecki sołectwa Paruchy</t>
    </r>
  </si>
  <si>
    <r>
      <t xml:space="preserve">Zagospodarowanie placu rekreacyjnego w Pomykowie - </t>
    </r>
    <r>
      <rPr>
        <i/>
        <sz val="9"/>
        <color indexed="8"/>
        <rFont val="Times New Roman"/>
        <family val="1"/>
        <charset val="238"/>
      </rPr>
      <t>fundusz sołecki sołectwa Pomyków</t>
    </r>
  </si>
  <si>
    <r>
      <t xml:space="preserve">Budowa placu zabaw - </t>
    </r>
    <r>
      <rPr>
        <i/>
        <sz val="9"/>
        <color indexed="8"/>
        <rFont val="Times New Roman"/>
        <family val="1"/>
        <charset val="238"/>
      </rPr>
      <t>fundusz sołecki sołectwa Pomorzany</t>
    </r>
  </si>
  <si>
    <r>
      <t xml:space="preserve">Doposażenie placu zabaw - wykonanie ogrodzenia - </t>
    </r>
    <r>
      <rPr>
        <i/>
        <sz val="9"/>
        <color indexed="8"/>
        <rFont val="Times New Roman"/>
        <family val="1"/>
        <charset val="238"/>
      </rPr>
      <t>fundusz sołecki sołectwa Przybyszowy</t>
    </r>
  </si>
  <si>
    <r>
      <t xml:space="preserve">Budowa siłowni zewnętrznej na terenie sołectwa - </t>
    </r>
    <r>
      <rPr>
        <i/>
        <sz val="9"/>
        <color indexed="8"/>
        <rFont val="Times New Roman"/>
        <family val="1"/>
        <charset val="238"/>
      </rPr>
      <t>fundusz sołecki sołectwa Sielpia</t>
    </r>
  </si>
  <si>
    <r>
      <t xml:space="preserve">Zakup i montaż urządzeń zabawowych na placu zabaw - </t>
    </r>
    <r>
      <rPr>
        <i/>
        <sz val="9"/>
        <color indexed="8"/>
        <rFont val="Times New Roman"/>
        <family val="1"/>
        <charset val="238"/>
      </rPr>
      <t>fundusz sołecki sołectwa Stary Dziebałtów</t>
    </r>
  </si>
  <si>
    <r>
      <t>Wykonanie ogrodzenia placu zabaw -</t>
    </r>
    <r>
      <rPr>
        <i/>
        <sz val="9"/>
        <color indexed="8"/>
        <rFont val="Times New Roman"/>
        <family val="1"/>
        <charset val="238"/>
      </rPr>
      <t xml:space="preserve"> fundusz sołecki sołectwa Stary Dziebałtów</t>
    </r>
  </si>
  <si>
    <r>
      <t xml:space="preserve">Doposażenie placu zabaw - </t>
    </r>
    <r>
      <rPr>
        <i/>
        <sz val="9"/>
        <color indexed="8"/>
        <rFont val="Times New Roman"/>
        <family val="1"/>
        <charset val="238"/>
      </rPr>
      <t>fundusz sołecki sołectwa Stary Sokołów</t>
    </r>
  </si>
  <si>
    <r>
      <t xml:space="preserve">Zakup i montaż urządzeń rekreacyjnych - </t>
    </r>
    <r>
      <rPr>
        <i/>
        <sz val="9"/>
        <color indexed="8"/>
        <rFont val="Times New Roman"/>
        <family val="1"/>
        <charset val="238"/>
      </rPr>
      <t>fundusz sołecki sołectwa Stadnicka Wola</t>
    </r>
  </si>
  <si>
    <r>
      <t xml:space="preserve">Zakup i montaż altany rekreacyjnej - </t>
    </r>
    <r>
      <rPr>
        <i/>
        <sz val="9"/>
        <color indexed="8"/>
        <rFont val="Times New Roman"/>
        <family val="1"/>
        <charset val="238"/>
      </rPr>
      <t>fundusz sołecki sołectwa Sworzyce</t>
    </r>
  </si>
  <si>
    <r>
      <t>Zakup i montaż altany rekreacyjnej-</t>
    </r>
    <r>
      <rPr>
        <i/>
        <sz val="9"/>
        <color indexed="8"/>
        <rFont val="Times New Roman"/>
        <family val="1"/>
        <charset val="238"/>
      </rPr>
      <t xml:space="preserve"> fundusz sołecki sołectwa Wincentów</t>
    </r>
  </si>
  <si>
    <t>Dofinansowanie zakupów inwestycyjnych MGDK w Końskich (zakup sprzętu nagłaśniającego)</t>
  </si>
  <si>
    <t>Opracowanie dokumentacji na rewitalizację Zespołu Zakładu i Osiedla Przemysłowego w Sielpi oraz Zespołu Kuźnicy Wodnej w Starej Kuźnicy</t>
  </si>
  <si>
    <r>
      <t xml:space="preserve">Zakup i montaż klimatyzatorów do budynku świetlicy wiejskiej - </t>
    </r>
    <r>
      <rPr>
        <i/>
        <sz val="9"/>
        <color indexed="8"/>
        <rFont val="Times New Roman"/>
        <family val="1"/>
        <charset val="238"/>
      </rPr>
      <t>fundusz sołecki sołectwa Dyszów</t>
    </r>
  </si>
  <si>
    <r>
      <t xml:space="preserve">Rozbudowa świetlicy wiejskiej - </t>
    </r>
    <r>
      <rPr>
        <i/>
        <sz val="9"/>
        <color indexed="8"/>
        <rFont val="Times New Roman"/>
        <family val="1"/>
        <charset val="238"/>
      </rPr>
      <t>fundusz sołecki sołectwa Gracuch</t>
    </r>
  </si>
  <si>
    <r>
      <t xml:space="preserve">Budowa ogrodzenia świetlicy wiejskiej - </t>
    </r>
    <r>
      <rPr>
        <i/>
        <sz val="9"/>
        <color indexed="8"/>
        <rFont val="Times New Roman"/>
        <family val="1"/>
        <charset val="238"/>
      </rPr>
      <t>fundusz sołecki sołectwa Pomorzany</t>
    </r>
  </si>
  <si>
    <t>Przebudowa dachu na Hali Sportowej przy ul. Stoińskiego w Końskich</t>
  </si>
  <si>
    <t>Dofinansowanie wydatków i zakupów inwestycyjnych Pływalni Miejskiej w Końskich</t>
  </si>
  <si>
    <r>
      <t xml:space="preserve">Wykonanie ogrodzenia boiska sportowego - </t>
    </r>
    <r>
      <rPr>
        <i/>
        <sz val="9"/>
        <color indexed="8"/>
        <rFont val="Times New Roman"/>
        <family val="1"/>
        <charset val="238"/>
      </rPr>
      <t>fundusz sołecki sołectwa Sworzyce</t>
    </r>
  </si>
  <si>
    <t>Realizacja wydatków majątkowych w 2017 r.</t>
  </si>
  <si>
    <t>Przebudowa ul. Majora Hubala w Końskich</t>
  </si>
  <si>
    <t>Przebudowa ul. Mechanicznej, Ceramicznej i Odlewniczej w Końskich</t>
  </si>
  <si>
    <t>Budowa ul. Pułaskiego w Końskich</t>
  </si>
  <si>
    <t>Przebudowa infrastruktury drogowej na potrzeby utworzenia centrum przesiadkowego przy ul Wojska Polskiego w Końskich</t>
  </si>
  <si>
    <t>Razem dział 720</t>
  </si>
  <si>
    <t>Rozwój  społeczeństwa informacyjnego poprzez wdrożenie nowoczesnych e-usług w Gminie Końskie</t>
  </si>
  <si>
    <t>Przygotowanie dokumentacji na budowę i przebudowę strażnic OSP</t>
  </si>
  <si>
    <t>Termomodernizacja budynków ZPO Kazanów, ZPO Nieświń, ZPO Pomyków, ZPO Modliszewice i ZPO Rogów - dokumentacja, audyty i wykonanie</t>
  </si>
  <si>
    <t xml:space="preserve">Budowa Szkoły Podstawowej w Kopaninach </t>
  </si>
  <si>
    <t>Termomodernizacja budynku Gimnazjum Nr 2 w Końskich - audyt, dokumentacja i wykonanie</t>
  </si>
  <si>
    <t>Termomodernizacja budynku MGOPS w Końskich (audyty, dokumentacja, wykonanie)</t>
  </si>
  <si>
    <t>Przebudowa zbiornika wodnego w Sierosławicach wraz z wykonaniem odwodnienia terenu</t>
  </si>
  <si>
    <t>Program ograniczenia niskiej emisji dla miasta i gminy Końskie</t>
  </si>
  <si>
    <t>Rekultywacja czaszy zbiornika wodnego "Stary Młyn" w Końskich oraz zbiorników wodnych "Browary I" i Browary II" zlokalizowanych przy ul. Browarnej w Końskich wraz z niezbędną infrastrukturą w celu zapewnienia nowych funkcji zrekultywowanych zbiorników</t>
  </si>
  <si>
    <t>Odbudowa zbiornika wodnego w Sielpi wraz z turystyczno-rekreacyjnym zagospodarowaniem jego terenu i obszaru funkcjonalnie z nim związanego</t>
  </si>
  <si>
    <t>Odbudowa reliktu dworu w Starym Kazanowie</t>
  </si>
  <si>
    <t>Budowa lapidarium (dokumentacja i wykonanie)</t>
  </si>
  <si>
    <t>Budowa stadionu lekkoatletycznego w gminie Końskie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</si>
</sst>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i/>
      <sz val="9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b/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49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/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vertical="center"/>
    </xf>
    <xf numFmtId="4" fontId="6" fillId="0" borderId="1" xfId="0" applyNumberFormat="1" applyFont="1" applyBorder="1"/>
    <xf numFmtId="3" fontId="1" fillId="0" borderId="1" xfId="0" applyNumberFormat="1" applyFont="1" applyBorder="1" applyAlignment="1">
      <alignment horizontal="right" vertical="center"/>
    </xf>
    <xf numFmtId="3" fontId="1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3"/>
  <sheetViews>
    <sheetView tabSelected="1" workbookViewId="0">
      <selection activeCell="C5" sqref="C5"/>
    </sheetView>
  </sheetViews>
  <sheetFormatPr defaultRowHeight="14.4" x14ac:dyDescent="0.3"/>
  <cols>
    <col min="1" max="1" width="5" customWidth="1"/>
    <col min="2" max="2" width="27.88671875" customWidth="1"/>
    <col min="3" max="3" width="8.44140625" customWidth="1"/>
    <col min="4" max="4" width="5.88671875" customWidth="1"/>
    <col min="5" max="5" width="6.6640625" customWidth="1"/>
    <col min="6" max="6" width="13.5546875" customWidth="1"/>
    <col min="7" max="7" width="12.77734375" customWidth="1"/>
    <col min="8" max="8" width="6.6640625" customWidth="1"/>
    <col min="9" max="9" width="0.44140625" customWidth="1"/>
  </cols>
  <sheetData>
    <row r="1" spans="1:8" ht="19.5" customHeight="1" x14ac:dyDescent="0.3">
      <c r="B1" s="5"/>
      <c r="C1" s="5"/>
      <c r="D1" s="5"/>
      <c r="E1" s="5"/>
      <c r="F1" s="5"/>
      <c r="G1" s="40" t="s">
        <v>60</v>
      </c>
      <c r="H1" s="40"/>
    </row>
    <row r="2" spans="1:8" ht="18.75" customHeight="1" x14ac:dyDescent="0.3">
      <c r="A2" s="42" t="s">
        <v>61</v>
      </c>
      <c r="B2" s="42"/>
      <c r="C2" s="42"/>
      <c r="D2" s="42"/>
      <c r="E2" s="5"/>
      <c r="F2" s="5"/>
      <c r="G2" s="5"/>
      <c r="H2" s="5"/>
    </row>
    <row r="3" spans="1:8" x14ac:dyDescent="0.3">
      <c r="B3" s="5"/>
      <c r="C3" s="5"/>
      <c r="D3" s="5"/>
      <c r="E3" s="5"/>
      <c r="F3" s="5"/>
      <c r="G3" s="5"/>
      <c r="H3" s="5"/>
    </row>
    <row r="4" spans="1:8" ht="30" customHeight="1" x14ac:dyDescent="0.3">
      <c r="A4" s="41" t="s">
        <v>211</v>
      </c>
      <c r="B4" s="41"/>
      <c r="C4" s="41"/>
      <c r="D4" s="41"/>
      <c r="E4" s="41"/>
      <c r="F4" s="41"/>
      <c r="G4" s="41"/>
      <c r="H4" s="41"/>
    </row>
    <row r="5" spans="1:8" ht="82.2" customHeight="1" x14ac:dyDescent="0.3">
      <c r="A5" s="7" t="s">
        <v>63</v>
      </c>
      <c r="B5" s="7" t="s">
        <v>64</v>
      </c>
      <c r="C5" s="22" t="s">
        <v>65</v>
      </c>
      <c r="D5" s="12" t="s">
        <v>66</v>
      </c>
      <c r="E5" s="12" t="s">
        <v>67</v>
      </c>
      <c r="F5" s="12" t="s">
        <v>68</v>
      </c>
      <c r="G5" s="12" t="s">
        <v>69</v>
      </c>
      <c r="H5" s="7" t="s">
        <v>70</v>
      </c>
    </row>
    <row r="6" spans="1:8" ht="15" customHeight="1" x14ac:dyDescent="0.3">
      <c r="A6" s="6">
        <v>1</v>
      </c>
      <c r="B6" s="6">
        <v>2</v>
      </c>
      <c r="C6" s="7">
        <v>3</v>
      </c>
      <c r="D6" s="7">
        <v>4</v>
      </c>
      <c r="E6" s="7">
        <v>5</v>
      </c>
      <c r="F6" s="6">
        <v>6</v>
      </c>
      <c r="G6" s="6">
        <v>7</v>
      </c>
      <c r="H6" s="6">
        <v>8</v>
      </c>
    </row>
    <row r="7" spans="1:8" x14ac:dyDescent="0.3">
      <c r="A7" s="43" t="s">
        <v>62</v>
      </c>
      <c r="B7" s="43"/>
      <c r="C7" s="43"/>
      <c r="D7" s="43"/>
      <c r="E7" s="43"/>
      <c r="F7" s="43"/>
      <c r="G7" s="43"/>
      <c r="H7" s="43"/>
    </row>
    <row r="8" spans="1:8" ht="46.2" customHeight="1" x14ac:dyDescent="0.3">
      <c r="A8" s="2" t="s">
        <v>0</v>
      </c>
      <c r="B8" s="24" t="s">
        <v>128</v>
      </c>
      <c r="C8" s="13" t="s">
        <v>76</v>
      </c>
      <c r="D8" s="30" t="s">
        <v>129</v>
      </c>
      <c r="E8" s="1" t="s">
        <v>130</v>
      </c>
      <c r="F8" s="27">
        <v>32320</v>
      </c>
      <c r="G8" s="20">
        <v>32320</v>
      </c>
      <c r="H8" s="18">
        <f>G8/F8*100</f>
        <v>100</v>
      </c>
    </row>
    <row r="9" spans="1:8" ht="21.6" customHeight="1" x14ac:dyDescent="0.3">
      <c r="A9" s="2"/>
      <c r="B9" s="44" t="s">
        <v>119</v>
      </c>
      <c r="C9" s="44"/>
      <c r="D9" s="44"/>
      <c r="E9" s="44"/>
      <c r="F9" s="32">
        <f>SUM(F8)</f>
        <v>32320</v>
      </c>
      <c r="G9" s="21">
        <f>SUM(G8)</f>
        <v>32320</v>
      </c>
      <c r="H9" s="10">
        <f>G9/F9*100</f>
        <v>100</v>
      </c>
    </row>
    <row r="10" spans="1:8" ht="140.4" customHeight="1" x14ac:dyDescent="0.3">
      <c r="A10" s="2" t="s">
        <v>3</v>
      </c>
      <c r="B10" s="24" t="s">
        <v>131</v>
      </c>
      <c r="C10" s="16" t="s">
        <v>76</v>
      </c>
      <c r="D10" s="30" t="s">
        <v>1</v>
      </c>
      <c r="E10" s="1" t="s">
        <v>2</v>
      </c>
      <c r="F10" s="27">
        <v>242717</v>
      </c>
      <c r="G10" s="20">
        <v>242717</v>
      </c>
      <c r="H10" s="18">
        <f t="shared" ref="H10:H61" si="0">G10/F10*100</f>
        <v>100</v>
      </c>
    </row>
    <row r="11" spans="1:8" ht="163.19999999999999" customHeight="1" x14ac:dyDescent="0.3">
      <c r="A11" s="2" t="s">
        <v>4</v>
      </c>
      <c r="B11" s="24" t="s">
        <v>132</v>
      </c>
      <c r="C11" s="16" t="s">
        <v>76</v>
      </c>
      <c r="D11" s="30" t="s">
        <v>1</v>
      </c>
      <c r="E11" s="1" t="s">
        <v>2</v>
      </c>
      <c r="F11" s="28">
        <v>721295</v>
      </c>
      <c r="G11" s="20">
        <v>721295</v>
      </c>
      <c r="H11" s="18">
        <f t="shared" si="0"/>
        <v>100</v>
      </c>
    </row>
    <row r="12" spans="1:8" ht="46.2" customHeight="1" x14ac:dyDescent="0.3">
      <c r="A12" s="2" t="s">
        <v>6</v>
      </c>
      <c r="B12" s="31" t="s">
        <v>133</v>
      </c>
      <c r="C12" s="16" t="s">
        <v>76</v>
      </c>
      <c r="D12" s="30" t="s">
        <v>1</v>
      </c>
      <c r="E12" s="1" t="s">
        <v>5</v>
      </c>
      <c r="F12" s="28">
        <v>21325</v>
      </c>
      <c r="G12" s="20">
        <v>21325</v>
      </c>
      <c r="H12" s="18">
        <f t="shared" si="0"/>
        <v>100</v>
      </c>
    </row>
    <row r="13" spans="1:8" ht="42.6" customHeight="1" x14ac:dyDescent="0.3">
      <c r="A13" s="2" t="s">
        <v>7</v>
      </c>
      <c r="B13" s="31" t="s">
        <v>134</v>
      </c>
      <c r="C13" s="16" t="s">
        <v>76</v>
      </c>
      <c r="D13" s="30" t="s">
        <v>1</v>
      </c>
      <c r="E13" s="1" t="s">
        <v>5</v>
      </c>
      <c r="F13" s="28">
        <v>10000</v>
      </c>
      <c r="G13" s="20">
        <v>10000</v>
      </c>
      <c r="H13" s="18">
        <f t="shared" si="0"/>
        <v>100</v>
      </c>
    </row>
    <row r="14" spans="1:8" ht="31.2" customHeight="1" x14ac:dyDescent="0.3">
      <c r="A14" s="2" t="s">
        <v>8</v>
      </c>
      <c r="B14" s="31" t="s">
        <v>135</v>
      </c>
      <c r="C14" s="16" t="s">
        <v>76</v>
      </c>
      <c r="D14" s="30" t="s">
        <v>1</v>
      </c>
      <c r="E14" s="1" t="s">
        <v>5</v>
      </c>
      <c r="F14" s="28">
        <v>12000</v>
      </c>
      <c r="G14" s="20">
        <v>12000</v>
      </c>
      <c r="H14" s="18">
        <f t="shared" si="0"/>
        <v>100</v>
      </c>
    </row>
    <row r="15" spans="1:8" ht="31.8" customHeight="1" x14ac:dyDescent="0.3">
      <c r="A15" s="2" t="s">
        <v>9</v>
      </c>
      <c r="B15" s="31" t="s">
        <v>136</v>
      </c>
      <c r="C15" s="16" t="s">
        <v>76</v>
      </c>
      <c r="D15" s="30" t="s">
        <v>1</v>
      </c>
      <c r="E15" s="1" t="s">
        <v>5</v>
      </c>
      <c r="F15" s="28">
        <v>16000</v>
      </c>
      <c r="G15" s="20">
        <v>16000</v>
      </c>
      <c r="H15" s="18">
        <f t="shared" si="0"/>
        <v>100</v>
      </c>
    </row>
    <row r="16" spans="1:8" ht="44.25" customHeight="1" x14ac:dyDescent="0.3">
      <c r="A16" s="2" t="s">
        <v>10</v>
      </c>
      <c r="B16" s="31" t="s">
        <v>137</v>
      </c>
      <c r="C16" s="16" t="s">
        <v>76</v>
      </c>
      <c r="D16" s="30" t="s">
        <v>1</v>
      </c>
      <c r="E16" s="1" t="s">
        <v>5</v>
      </c>
      <c r="F16" s="28">
        <v>16000</v>
      </c>
      <c r="G16" s="20">
        <v>16000</v>
      </c>
      <c r="H16" s="18">
        <f t="shared" si="0"/>
        <v>100</v>
      </c>
    </row>
    <row r="17" spans="1:8" ht="44.25" customHeight="1" x14ac:dyDescent="0.3">
      <c r="A17" s="2" t="s">
        <v>11</v>
      </c>
      <c r="B17" s="31" t="s">
        <v>138</v>
      </c>
      <c r="C17" s="16" t="s">
        <v>76</v>
      </c>
      <c r="D17" s="30" t="s">
        <v>1</v>
      </c>
      <c r="E17" s="1" t="s">
        <v>5</v>
      </c>
      <c r="F17" s="28">
        <v>15000</v>
      </c>
      <c r="G17" s="20">
        <v>15000</v>
      </c>
      <c r="H17" s="18">
        <f t="shared" si="0"/>
        <v>100</v>
      </c>
    </row>
    <row r="18" spans="1:8" ht="43.8" customHeight="1" x14ac:dyDescent="0.3">
      <c r="A18" s="2" t="s">
        <v>13</v>
      </c>
      <c r="B18" s="31" t="s">
        <v>139</v>
      </c>
      <c r="C18" s="16" t="s">
        <v>76</v>
      </c>
      <c r="D18" s="30" t="s">
        <v>1</v>
      </c>
      <c r="E18" s="1" t="s">
        <v>5</v>
      </c>
      <c r="F18" s="28">
        <v>20000</v>
      </c>
      <c r="G18" s="20">
        <v>20000</v>
      </c>
      <c r="H18" s="18">
        <f t="shared" si="0"/>
        <v>100</v>
      </c>
    </row>
    <row r="19" spans="1:8" ht="44.25" customHeight="1" x14ac:dyDescent="0.3">
      <c r="A19" s="2" t="s">
        <v>16</v>
      </c>
      <c r="B19" s="8" t="s">
        <v>143</v>
      </c>
      <c r="C19" s="16" t="s">
        <v>76</v>
      </c>
      <c r="D19" s="30" t="s">
        <v>1</v>
      </c>
      <c r="E19" s="1" t="s">
        <v>5</v>
      </c>
      <c r="F19" s="28">
        <v>16184</v>
      </c>
      <c r="G19" s="20">
        <v>16184</v>
      </c>
      <c r="H19" s="18">
        <f t="shared" si="0"/>
        <v>100</v>
      </c>
    </row>
    <row r="20" spans="1:8" ht="34.799999999999997" customHeight="1" x14ac:dyDescent="0.3">
      <c r="A20" s="2" t="s">
        <v>18</v>
      </c>
      <c r="B20" s="31" t="s">
        <v>144</v>
      </c>
      <c r="C20" s="16" t="s">
        <v>76</v>
      </c>
      <c r="D20" s="30" t="s">
        <v>1</v>
      </c>
      <c r="E20" s="1" t="s">
        <v>5</v>
      </c>
      <c r="F20" s="28">
        <v>19700</v>
      </c>
      <c r="G20" s="20">
        <v>19700</v>
      </c>
      <c r="H20" s="18">
        <f t="shared" si="0"/>
        <v>100</v>
      </c>
    </row>
    <row r="21" spans="1:8" ht="33" customHeight="1" x14ac:dyDescent="0.3">
      <c r="A21" s="2" t="s">
        <v>19</v>
      </c>
      <c r="B21" s="31" t="s">
        <v>145</v>
      </c>
      <c r="C21" s="16" t="s">
        <v>76</v>
      </c>
      <c r="D21" s="30" t="s">
        <v>1</v>
      </c>
      <c r="E21" s="1" t="s">
        <v>5</v>
      </c>
      <c r="F21" s="28">
        <v>7500</v>
      </c>
      <c r="G21" s="20">
        <v>7500</v>
      </c>
      <c r="H21" s="18">
        <f t="shared" si="0"/>
        <v>100</v>
      </c>
    </row>
    <row r="22" spans="1:8" ht="39.6" customHeight="1" x14ac:dyDescent="0.3">
      <c r="A22" s="2" t="s">
        <v>20</v>
      </c>
      <c r="B22" s="31" t="s">
        <v>146</v>
      </c>
      <c r="C22" s="16" t="s">
        <v>76</v>
      </c>
      <c r="D22" s="30" t="s">
        <v>1</v>
      </c>
      <c r="E22" s="1" t="s">
        <v>5</v>
      </c>
      <c r="F22" s="28">
        <v>24000</v>
      </c>
      <c r="G22" s="20">
        <v>24000</v>
      </c>
      <c r="H22" s="18">
        <f t="shared" si="0"/>
        <v>100</v>
      </c>
    </row>
    <row r="23" spans="1:8" ht="44.4" customHeight="1" x14ac:dyDescent="0.3">
      <c r="A23" s="2" t="s">
        <v>22</v>
      </c>
      <c r="B23" s="31" t="s">
        <v>147</v>
      </c>
      <c r="C23" s="16" t="s">
        <v>76</v>
      </c>
      <c r="D23" s="30" t="s">
        <v>1</v>
      </c>
      <c r="E23" s="1" t="s">
        <v>5</v>
      </c>
      <c r="F23" s="28">
        <v>12500</v>
      </c>
      <c r="G23" s="20">
        <v>12500</v>
      </c>
      <c r="H23" s="18">
        <f t="shared" si="0"/>
        <v>100</v>
      </c>
    </row>
    <row r="24" spans="1:8" ht="37.200000000000003" customHeight="1" x14ac:dyDescent="0.3">
      <c r="A24" s="2" t="s">
        <v>23</v>
      </c>
      <c r="B24" s="31" t="s">
        <v>148</v>
      </c>
      <c r="C24" s="16" t="s">
        <v>76</v>
      </c>
      <c r="D24" s="30" t="s">
        <v>1</v>
      </c>
      <c r="E24" s="1" t="s">
        <v>5</v>
      </c>
      <c r="F24" s="28">
        <v>12022</v>
      </c>
      <c r="G24" s="20">
        <v>12022</v>
      </c>
      <c r="H24" s="18">
        <f t="shared" si="0"/>
        <v>100</v>
      </c>
    </row>
    <row r="25" spans="1:8" ht="34.200000000000003" customHeight="1" x14ac:dyDescent="0.3">
      <c r="A25" s="2" t="s">
        <v>24</v>
      </c>
      <c r="B25" s="31" t="s">
        <v>149</v>
      </c>
      <c r="C25" s="16" t="s">
        <v>76</v>
      </c>
      <c r="D25" s="30" t="s">
        <v>1</v>
      </c>
      <c r="E25" s="1" t="s">
        <v>5</v>
      </c>
      <c r="F25" s="28">
        <v>15000</v>
      </c>
      <c r="G25" s="20">
        <v>14993.02</v>
      </c>
      <c r="H25" s="18">
        <f t="shared" si="0"/>
        <v>99.953466666666671</v>
      </c>
    </row>
    <row r="26" spans="1:8" ht="43.2" customHeight="1" x14ac:dyDescent="0.3">
      <c r="A26" s="2" t="s">
        <v>25</v>
      </c>
      <c r="B26" s="31" t="s">
        <v>140</v>
      </c>
      <c r="C26" s="16" t="s">
        <v>76</v>
      </c>
      <c r="D26" s="30" t="s">
        <v>1</v>
      </c>
      <c r="E26" s="1" t="s">
        <v>5</v>
      </c>
      <c r="F26" s="28">
        <v>66676</v>
      </c>
      <c r="G26" s="20">
        <v>66384.850000000006</v>
      </c>
      <c r="H26" s="18">
        <f t="shared" si="0"/>
        <v>99.563336132941387</v>
      </c>
    </row>
    <row r="27" spans="1:8" ht="37.200000000000003" customHeight="1" x14ac:dyDescent="0.3">
      <c r="A27" s="2" t="s">
        <v>26</v>
      </c>
      <c r="B27" s="8" t="s">
        <v>141</v>
      </c>
      <c r="C27" s="16" t="s">
        <v>76</v>
      </c>
      <c r="D27" s="30" t="s">
        <v>1</v>
      </c>
      <c r="E27" s="1" t="s">
        <v>5</v>
      </c>
      <c r="F27" s="28">
        <v>22770</v>
      </c>
      <c r="G27" s="20">
        <v>22769.71</v>
      </c>
      <c r="H27" s="18">
        <f t="shared" si="0"/>
        <v>99.998726394378565</v>
      </c>
    </row>
    <row r="28" spans="1:8" ht="30" customHeight="1" x14ac:dyDescent="0.3">
      <c r="A28" s="2" t="s">
        <v>27</v>
      </c>
      <c r="B28" s="8" t="s">
        <v>142</v>
      </c>
      <c r="C28" s="16" t="s">
        <v>76</v>
      </c>
      <c r="D28" s="30" t="s">
        <v>1</v>
      </c>
      <c r="E28" s="1" t="s">
        <v>5</v>
      </c>
      <c r="F28" s="28">
        <v>30565</v>
      </c>
      <c r="G28" s="20">
        <v>30564.07</v>
      </c>
      <c r="H28" s="18">
        <f t="shared" si="0"/>
        <v>99.996957304106004</v>
      </c>
    </row>
    <row r="29" spans="1:8" ht="25.8" customHeight="1" x14ac:dyDescent="0.3">
      <c r="A29" s="2" t="s">
        <v>28</v>
      </c>
      <c r="B29" s="8" t="s">
        <v>150</v>
      </c>
      <c r="C29" s="16" t="s">
        <v>76</v>
      </c>
      <c r="D29" s="30" t="s">
        <v>1</v>
      </c>
      <c r="E29" s="1" t="s">
        <v>5</v>
      </c>
      <c r="F29" s="28">
        <v>75802</v>
      </c>
      <c r="G29" s="20">
        <v>75801.83</v>
      </c>
      <c r="H29" s="18">
        <f t="shared" si="0"/>
        <v>99.999775731511036</v>
      </c>
    </row>
    <row r="30" spans="1:8" ht="38.4" customHeight="1" x14ac:dyDescent="0.3">
      <c r="A30" s="2" t="s">
        <v>30</v>
      </c>
      <c r="B30" s="8" t="s">
        <v>151</v>
      </c>
      <c r="C30" s="16" t="s">
        <v>76</v>
      </c>
      <c r="D30" s="30" t="s">
        <v>1</v>
      </c>
      <c r="E30" s="1" t="s">
        <v>5</v>
      </c>
      <c r="F30" s="28">
        <v>43572</v>
      </c>
      <c r="G30" s="20">
        <v>43571.03</v>
      </c>
      <c r="H30" s="18">
        <f t="shared" si="0"/>
        <v>99.997773799687877</v>
      </c>
    </row>
    <row r="31" spans="1:8" ht="27.6" customHeight="1" x14ac:dyDescent="0.3">
      <c r="A31" s="2" t="s">
        <v>31</v>
      </c>
      <c r="B31" s="8" t="s">
        <v>152</v>
      </c>
      <c r="C31" s="16" t="s">
        <v>76</v>
      </c>
      <c r="D31" s="30" t="s">
        <v>1</v>
      </c>
      <c r="E31" s="1" t="s">
        <v>5</v>
      </c>
      <c r="F31" s="28">
        <v>121896</v>
      </c>
      <c r="G31" s="20">
        <v>121895.83</v>
      </c>
      <c r="H31" s="18">
        <f t="shared" si="0"/>
        <v>99.999860536851088</v>
      </c>
    </row>
    <row r="32" spans="1:8" ht="40.200000000000003" customHeight="1" x14ac:dyDescent="0.3">
      <c r="A32" s="2" t="s">
        <v>32</v>
      </c>
      <c r="B32" s="8" t="s">
        <v>153</v>
      </c>
      <c r="C32" s="16" t="s">
        <v>76</v>
      </c>
      <c r="D32" s="30" t="s">
        <v>1</v>
      </c>
      <c r="E32" s="1" t="s">
        <v>5</v>
      </c>
      <c r="F32" s="28">
        <v>69740</v>
      </c>
      <c r="G32" s="20">
        <v>69739.77</v>
      </c>
      <c r="H32" s="18">
        <f t="shared" si="0"/>
        <v>99.99967020361342</v>
      </c>
    </row>
    <row r="33" spans="1:8" ht="31.8" customHeight="1" x14ac:dyDescent="0.3">
      <c r="A33" s="2" t="s">
        <v>33</v>
      </c>
      <c r="B33" s="8" t="s">
        <v>154</v>
      </c>
      <c r="C33" s="16" t="s">
        <v>76</v>
      </c>
      <c r="D33" s="30" t="s">
        <v>1</v>
      </c>
      <c r="E33" s="1" t="s">
        <v>5</v>
      </c>
      <c r="F33" s="28">
        <v>31492</v>
      </c>
      <c r="G33" s="20">
        <v>31491.59</v>
      </c>
      <c r="H33" s="18">
        <f t="shared" si="0"/>
        <v>99.998698082052584</v>
      </c>
    </row>
    <row r="34" spans="1:8" ht="31.2" customHeight="1" x14ac:dyDescent="0.3">
      <c r="A34" s="2" t="s">
        <v>34</v>
      </c>
      <c r="B34" s="8" t="s">
        <v>155</v>
      </c>
      <c r="C34" s="16" t="s">
        <v>76</v>
      </c>
      <c r="D34" s="30" t="s">
        <v>1</v>
      </c>
      <c r="E34" s="1" t="s">
        <v>5</v>
      </c>
      <c r="F34" s="28">
        <v>23396</v>
      </c>
      <c r="G34" s="20">
        <v>23395.59</v>
      </c>
      <c r="H34" s="18">
        <f t="shared" si="0"/>
        <v>99.998247563686107</v>
      </c>
    </row>
    <row r="35" spans="1:8" ht="37.200000000000003" customHeight="1" x14ac:dyDescent="0.3">
      <c r="A35" s="2" t="s">
        <v>35</v>
      </c>
      <c r="B35" s="8" t="s">
        <v>156</v>
      </c>
      <c r="C35" s="16" t="s">
        <v>76</v>
      </c>
      <c r="D35" s="30" t="s">
        <v>1</v>
      </c>
      <c r="E35" s="1" t="s">
        <v>5</v>
      </c>
      <c r="F35" s="28">
        <v>31091</v>
      </c>
      <c r="G35" s="20">
        <v>31090.48</v>
      </c>
      <c r="H35" s="18">
        <f t="shared" si="0"/>
        <v>99.998327490270498</v>
      </c>
    </row>
    <row r="36" spans="1:8" ht="34.200000000000003" customHeight="1" x14ac:dyDescent="0.3">
      <c r="A36" s="2" t="s">
        <v>36</v>
      </c>
      <c r="B36" s="8" t="s">
        <v>157</v>
      </c>
      <c r="C36" s="16" t="s">
        <v>76</v>
      </c>
      <c r="D36" s="30" t="s">
        <v>1</v>
      </c>
      <c r="E36" s="1" t="s">
        <v>5</v>
      </c>
      <c r="F36" s="28">
        <v>104364</v>
      </c>
      <c r="G36" s="20">
        <v>104363.86</v>
      </c>
      <c r="H36" s="18">
        <f t="shared" si="0"/>
        <v>99.999865854125943</v>
      </c>
    </row>
    <row r="37" spans="1:8" ht="27.6" customHeight="1" x14ac:dyDescent="0.3">
      <c r="A37" s="2" t="s">
        <v>37</v>
      </c>
      <c r="B37" s="8" t="s">
        <v>158</v>
      </c>
      <c r="C37" s="16" t="s">
        <v>76</v>
      </c>
      <c r="D37" s="30" t="s">
        <v>1</v>
      </c>
      <c r="E37" s="1" t="s">
        <v>5</v>
      </c>
      <c r="F37" s="28">
        <v>14461</v>
      </c>
      <c r="G37" s="20">
        <v>14460.8</v>
      </c>
      <c r="H37" s="18">
        <f t="shared" si="0"/>
        <v>99.998616969780784</v>
      </c>
    </row>
    <row r="38" spans="1:8" ht="35.4" customHeight="1" x14ac:dyDescent="0.3">
      <c r="A38" s="2" t="s">
        <v>38</v>
      </c>
      <c r="B38" s="8" t="s">
        <v>159</v>
      </c>
      <c r="C38" s="16" t="s">
        <v>76</v>
      </c>
      <c r="D38" s="30" t="s">
        <v>1</v>
      </c>
      <c r="E38" s="1" t="s">
        <v>5</v>
      </c>
      <c r="F38" s="28">
        <v>38207</v>
      </c>
      <c r="G38" s="20">
        <v>38206.559999999998</v>
      </c>
      <c r="H38" s="18">
        <f t="shared" si="0"/>
        <v>99.998848378569363</v>
      </c>
    </row>
    <row r="39" spans="1:8" ht="27.6" customHeight="1" x14ac:dyDescent="0.3">
      <c r="A39" s="2" t="s">
        <v>77</v>
      </c>
      <c r="B39" s="8" t="s">
        <v>160</v>
      </c>
      <c r="C39" s="16" t="s">
        <v>76</v>
      </c>
      <c r="D39" s="30" t="s">
        <v>1</v>
      </c>
      <c r="E39" s="1" t="s">
        <v>5</v>
      </c>
      <c r="F39" s="28">
        <v>51946</v>
      </c>
      <c r="G39" s="20">
        <v>51945.35</v>
      </c>
      <c r="H39" s="18">
        <f t="shared" si="0"/>
        <v>99.998748700573671</v>
      </c>
    </row>
    <row r="40" spans="1:8" ht="35.4" customHeight="1" x14ac:dyDescent="0.3">
      <c r="A40" s="2" t="s">
        <v>39</v>
      </c>
      <c r="B40" s="8" t="s">
        <v>161</v>
      </c>
      <c r="C40" s="16" t="s">
        <v>76</v>
      </c>
      <c r="D40" s="30" t="s">
        <v>1</v>
      </c>
      <c r="E40" s="1" t="s">
        <v>5</v>
      </c>
      <c r="F40" s="28">
        <v>49998</v>
      </c>
      <c r="G40" s="20">
        <v>49997.64</v>
      </c>
      <c r="H40" s="18">
        <f t="shared" si="0"/>
        <v>99.999279971198845</v>
      </c>
    </row>
    <row r="41" spans="1:8" ht="38.4" customHeight="1" x14ac:dyDescent="0.3">
      <c r="A41" s="2" t="s">
        <v>40</v>
      </c>
      <c r="B41" s="8" t="s">
        <v>162</v>
      </c>
      <c r="C41" s="16" t="s">
        <v>76</v>
      </c>
      <c r="D41" s="30" t="s">
        <v>1</v>
      </c>
      <c r="E41" s="1" t="s">
        <v>5</v>
      </c>
      <c r="F41" s="28">
        <v>23090</v>
      </c>
      <c r="G41" s="20">
        <v>23089.75</v>
      </c>
      <c r="H41" s="18">
        <f t="shared" si="0"/>
        <v>99.998917280207877</v>
      </c>
    </row>
    <row r="42" spans="1:8" ht="33.6" customHeight="1" x14ac:dyDescent="0.3">
      <c r="A42" s="2" t="s">
        <v>41</v>
      </c>
      <c r="B42" s="8" t="s">
        <v>163</v>
      </c>
      <c r="C42" s="16" t="s">
        <v>76</v>
      </c>
      <c r="D42" s="30" t="s">
        <v>1</v>
      </c>
      <c r="E42" s="1" t="s">
        <v>5</v>
      </c>
      <c r="F42" s="28">
        <v>68298</v>
      </c>
      <c r="G42" s="20">
        <v>68297.31</v>
      </c>
      <c r="H42" s="18">
        <f t="shared" si="0"/>
        <v>99.998989721514533</v>
      </c>
    </row>
    <row r="43" spans="1:8" ht="38.4" customHeight="1" x14ac:dyDescent="0.3">
      <c r="A43" s="2" t="s">
        <v>42</v>
      </c>
      <c r="B43" s="8" t="s">
        <v>164</v>
      </c>
      <c r="C43" s="16" t="s">
        <v>76</v>
      </c>
      <c r="D43" s="30" t="s">
        <v>1</v>
      </c>
      <c r="E43" s="1" t="s">
        <v>5</v>
      </c>
      <c r="F43" s="28">
        <v>37407</v>
      </c>
      <c r="G43" s="20">
        <v>37406.6</v>
      </c>
      <c r="H43" s="18">
        <f t="shared" si="0"/>
        <v>99.998930681423261</v>
      </c>
    </row>
    <row r="44" spans="1:8" ht="33" customHeight="1" x14ac:dyDescent="0.3">
      <c r="A44" s="2" t="s">
        <v>43</v>
      </c>
      <c r="B44" s="8" t="s">
        <v>165</v>
      </c>
      <c r="C44" s="16" t="s">
        <v>76</v>
      </c>
      <c r="D44" s="30" t="s">
        <v>1</v>
      </c>
      <c r="E44" s="1" t="s">
        <v>5</v>
      </c>
      <c r="F44" s="28">
        <v>158500</v>
      </c>
      <c r="G44" s="20">
        <v>158500</v>
      </c>
      <c r="H44" s="18">
        <f t="shared" si="0"/>
        <v>100</v>
      </c>
    </row>
    <row r="45" spans="1:8" ht="30" customHeight="1" x14ac:dyDescent="0.3">
      <c r="A45" s="2" t="s">
        <v>44</v>
      </c>
      <c r="B45" s="8" t="s">
        <v>166</v>
      </c>
      <c r="C45" s="16" t="s">
        <v>76</v>
      </c>
      <c r="D45" s="30" t="s">
        <v>1</v>
      </c>
      <c r="E45" s="1" t="s">
        <v>5</v>
      </c>
      <c r="F45" s="28">
        <v>369670</v>
      </c>
      <c r="G45" s="20">
        <v>369669.5</v>
      </c>
      <c r="H45" s="18">
        <f t="shared" si="0"/>
        <v>99.999864744231331</v>
      </c>
    </row>
    <row r="46" spans="1:8" ht="21" customHeight="1" x14ac:dyDescent="0.3">
      <c r="A46" s="2"/>
      <c r="B46" s="45" t="s">
        <v>12</v>
      </c>
      <c r="C46" s="45"/>
      <c r="D46" s="45"/>
      <c r="E46" s="45"/>
      <c r="F46" s="25">
        <f>SUM(F10:F45)</f>
        <v>2614184</v>
      </c>
      <c r="G46" s="21">
        <f>SUM(G10:G45)</f>
        <v>2613878.1400000006</v>
      </c>
      <c r="H46" s="10">
        <f t="shared" si="0"/>
        <v>99.988299981944678</v>
      </c>
    </row>
    <row r="47" spans="1:8" ht="24.6" customHeight="1" x14ac:dyDescent="0.3">
      <c r="A47" s="2" t="s">
        <v>45</v>
      </c>
      <c r="B47" s="33" t="s">
        <v>14</v>
      </c>
      <c r="C47" s="14" t="s">
        <v>76</v>
      </c>
      <c r="D47" s="2">
        <v>700</v>
      </c>
      <c r="E47" s="3">
        <v>70005</v>
      </c>
      <c r="F47" s="28">
        <v>320000</v>
      </c>
      <c r="G47" s="20">
        <v>308901.59999999998</v>
      </c>
      <c r="H47" s="18">
        <f t="shared" si="0"/>
        <v>96.531749999999988</v>
      </c>
    </row>
    <row r="48" spans="1:8" ht="19.5" customHeight="1" x14ac:dyDescent="0.3">
      <c r="A48" s="2"/>
      <c r="B48" s="46" t="s">
        <v>15</v>
      </c>
      <c r="C48" s="46"/>
      <c r="D48" s="46"/>
      <c r="E48" s="46"/>
      <c r="F48" s="25">
        <f>SUM(F47:F47)</f>
        <v>320000</v>
      </c>
      <c r="G48" s="21">
        <f>SUM(G47:G47)</f>
        <v>308901.59999999998</v>
      </c>
      <c r="H48" s="10">
        <f t="shared" si="0"/>
        <v>96.531749999999988</v>
      </c>
    </row>
    <row r="49" spans="1:8" ht="45.6" customHeight="1" x14ac:dyDescent="0.3">
      <c r="A49" s="2" t="s">
        <v>46</v>
      </c>
      <c r="B49" s="24" t="s">
        <v>115</v>
      </c>
      <c r="C49" s="14" t="s">
        <v>76</v>
      </c>
      <c r="D49" s="2">
        <v>750</v>
      </c>
      <c r="E49" s="3">
        <v>75023</v>
      </c>
      <c r="F49" s="28">
        <v>41400</v>
      </c>
      <c r="G49" s="20">
        <v>41292.230000000003</v>
      </c>
      <c r="H49" s="18">
        <f t="shared" si="0"/>
        <v>99.739685990338174</v>
      </c>
    </row>
    <row r="50" spans="1:8" x14ac:dyDescent="0.3">
      <c r="A50" s="11"/>
      <c r="B50" s="46" t="s">
        <v>17</v>
      </c>
      <c r="C50" s="46"/>
      <c r="D50" s="46"/>
      <c r="E50" s="46"/>
      <c r="F50" s="25">
        <f>SUM(F49:F49)</f>
        <v>41400</v>
      </c>
      <c r="G50" s="21">
        <f>SUM(G49:G49)</f>
        <v>41292.230000000003</v>
      </c>
      <c r="H50" s="10">
        <f t="shared" si="0"/>
        <v>99.739685990338174</v>
      </c>
    </row>
    <row r="51" spans="1:8" ht="44.25" customHeight="1" x14ac:dyDescent="0.3">
      <c r="A51" s="2" t="s">
        <v>47</v>
      </c>
      <c r="B51" s="34" t="s">
        <v>167</v>
      </c>
      <c r="C51" s="17" t="s">
        <v>76</v>
      </c>
      <c r="D51" s="2">
        <v>754</v>
      </c>
      <c r="E51" s="3">
        <v>75405</v>
      </c>
      <c r="F51" s="28">
        <v>35000</v>
      </c>
      <c r="G51" s="20">
        <v>35000</v>
      </c>
      <c r="H51" s="18">
        <f t="shared" si="0"/>
        <v>100</v>
      </c>
    </row>
    <row r="52" spans="1:8" ht="52.8" customHeight="1" x14ac:dyDescent="0.3">
      <c r="A52" s="2" t="s">
        <v>48</v>
      </c>
      <c r="B52" s="34" t="s">
        <v>168</v>
      </c>
      <c r="C52" s="14" t="s">
        <v>76</v>
      </c>
      <c r="D52" s="2">
        <v>754</v>
      </c>
      <c r="E52" s="3">
        <v>75412</v>
      </c>
      <c r="F52" s="28">
        <v>130000</v>
      </c>
      <c r="G52" s="20">
        <v>128306.71</v>
      </c>
      <c r="H52" s="18">
        <f t="shared" si="0"/>
        <v>98.697469230769229</v>
      </c>
    </row>
    <row r="53" spans="1:8" ht="31.2" customHeight="1" x14ac:dyDescent="0.3">
      <c r="A53" s="2" t="s">
        <v>49</v>
      </c>
      <c r="B53" s="34" t="s">
        <v>169</v>
      </c>
      <c r="C53" s="14" t="s">
        <v>76</v>
      </c>
      <c r="D53" s="2">
        <v>754</v>
      </c>
      <c r="E53" s="3">
        <v>75412</v>
      </c>
      <c r="F53" s="28">
        <v>8400</v>
      </c>
      <c r="G53" s="20">
        <v>8400</v>
      </c>
      <c r="H53" s="18">
        <f t="shared" si="0"/>
        <v>100</v>
      </c>
    </row>
    <row r="54" spans="1:8" ht="37.200000000000003" customHeight="1" x14ac:dyDescent="0.3">
      <c r="A54" s="2" t="s">
        <v>51</v>
      </c>
      <c r="B54" s="34" t="s">
        <v>170</v>
      </c>
      <c r="C54" s="14" t="s">
        <v>76</v>
      </c>
      <c r="D54" s="2">
        <v>754</v>
      </c>
      <c r="E54" s="3">
        <v>75412</v>
      </c>
      <c r="F54" s="28">
        <v>27000</v>
      </c>
      <c r="G54" s="20">
        <v>26851.64</v>
      </c>
      <c r="H54" s="18">
        <f t="shared" si="0"/>
        <v>99.450518518518521</v>
      </c>
    </row>
    <row r="55" spans="1:8" x14ac:dyDescent="0.3">
      <c r="A55" s="2"/>
      <c r="B55" s="46" t="s">
        <v>21</v>
      </c>
      <c r="C55" s="46"/>
      <c r="D55" s="46"/>
      <c r="E55" s="46"/>
      <c r="F55" s="25">
        <f>SUM(F51:F54)</f>
        <v>200400</v>
      </c>
      <c r="G55" s="21">
        <f>SUM(G51:G54)</f>
        <v>198558.35000000003</v>
      </c>
      <c r="H55" s="10">
        <f t="shared" si="0"/>
        <v>99.081012974051916</v>
      </c>
    </row>
    <row r="56" spans="1:8" ht="34.799999999999997" customHeight="1" x14ac:dyDescent="0.3">
      <c r="A56" s="2" t="s">
        <v>52</v>
      </c>
      <c r="B56" s="34" t="s">
        <v>171</v>
      </c>
      <c r="C56" s="23" t="s">
        <v>76</v>
      </c>
      <c r="D56" s="2">
        <v>801</v>
      </c>
      <c r="E56" s="3">
        <v>80101</v>
      </c>
      <c r="F56" s="28">
        <v>235000</v>
      </c>
      <c r="G56" s="20">
        <v>232495.65</v>
      </c>
      <c r="H56" s="18">
        <f t="shared" si="0"/>
        <v>98.934319148936169</v>
      </c>
    </row>
    <row r="57" spans="1:8" ht="43.2" customHeight="1" x14ac:dyDescent="0.3">
      <c r="A57" s="2" t="s">
        <v>78</v>
      </c>
      <c r="B57" s="34" t="s">
        <v>172</v>
      </c>
      <c r="C57" s="23" t="s">
        <v>76</v>
      </c>
      <c r="D57" s="2">
        <v>801</v>
      </c>
      <c r="E57" s="3">
        <v>80104</v>
      </c>
      <c r="F57" s="28">
        <v>11000</v>
      </c>
      <c r="G57" s="20">
        <v>0</v>
      </c>
      <c r="H57" s="18">
        <f t="shared" si="0"/>
        <v>0</v>
      </c>
    </row>
    <row r="58" spans="1:8" ht="33.6" customHeight="1" x14ac:dyDescent="0.3">
      <c r="A58" s="2" t="s">
        <v>54</v>
      </c>
      <c r="B58" s="34" t="s">
        <v>173</v>
      </c>
      <c r="C58" s="23" t="s">
        <v>179</v>
      </c>
      <c r="D58" s="2">
        <v>801</v>
      </c>
      <c r="E58" s="3">
        <v>80148</v>
      </c>
      <c r="F58" s="28">
        <v>6000</v>
      </c>
      <c r="G58" s="20">
        <v>6000</v>
      </c>
      <c r="H58" s="18">
        <f t="shared" si="0"/>
        <v>100</v>
      </c>
    </row>
    <row r="59" spans="1:8" ht="42.6" customHeight="1" x14ac:dyDescent="0.3">
      <c r="A59" s="2" t="s">
        <v>55</v>
      </c>
      <c r="B59" s="34" t="s">
        <v>174</v>
      </c>
      <c r="C59" s="23" t="s">
        <v>179</v>
      </c>
      <c r="D59" s="2">
        <v>801</v>
      </c>
      <c r="E59" s="3">
        <v>80148</v>
      </c>
      <c r="F59" s="28">
        <v>6500</v>
      </c>
      <c r="G59" s="20">
        <v>5449.77</v>
      </c>
      <c r="H59" s="18">
        <f t="shared" si="0"/>
        <v>83.842615384615399</v>
      </c>
    </row>
    <row r="60" spans="1:8" ht="36" customHeight="1" x14ac:dyDescent="0.3">
      <c r="A60" s="2" t="s">
        <v>56</v>
      </c>
      <c r="B60" s="34" t="s">
        <v>175</v>
      </c>
      <c r="C60" s="23" t="s">
        <v>179</v>
      </c>
      <c r="D60" s="2">
        <v>801</v>
      </c>
      <c r="E60" s="3">
        <v>80148</v>
      </c>
      <c r="F60" s="28">
        <v>14000</v>
      </c>
      <c r="G60" s="20">
        <v>11490</v>
      </c>
      <c r="H60" s="18">
        <f t="shared" si="0"/>
        <v>82.071428571428569</v>
      </c>
    </row>
    <row r="61" spans="1:8" ht="31.8" customHeight="1" x14ac:dyDescent="0.3">
      <c r="A61" s="2" t="s">
        <v>57</v>
      </c>
      <c r="B61" s="34" t="s">
        <v>176</v>
      </c>
      <c r="C61" s="23" t="s">
        <v>76</v>
      </c>
      <c r="D61" s="2">
        <v>801</v>
      </c>
      <c r="E61" s="3">
        <v>80113</v>
      </c>
      <c r="F61" s="28">
        <v>105480</v>
      </c>
      <c r="G61" s="20">
        <v>105480</v>
      </c>
      <c r="H61" s="18">
        <f t="shared" si="0"/>
        <v>100</v>
      </c>
    </row>
    <row r="62" spans="1:8" x14ac:dyDescent="0.3">
      <c r="A62" s="2"/>
      <c r="B62" s="46" t="s">
        <v>29</v>
      </c>
      <c r="C62" s="46"/>
      <c r="D62" s="46"/>
      <c r="E62" s="46"/>
      <c r="F62" s="25">
        <f>SUM(F56:F61)</f>
        <v>377980</v>
      </c>
      <c r="G62" s="21">
        <f>SUM(G56:G61)</f>
        <v>360915.42</v>
      </c>
      <c r="H62" s="10">
        <f>G62/F62*100</f>
        <v>95.485321974707645</v>
      </c>
    </row>
    <row r="63" spans="1:8" ht="46.2" customHeight="1" x14ac:dyDescent="0.3">
      <c r="A63" s="2" t="s">
        <v>79</v>
      </c>
      <c r="B63" s="34" t="s">
        <v>105</v>
      </c>
      <c r="C63" s="14" t="s">
        <v>76</v>
      </c>
      <c r="D63" s="2">
        <v>851</v>
      </c>
      <c r="E63" s="3">
        <v>85111</v>
      </c>
      <c r="F63" s="28">
        <v>100000</v>
      </c>
      <c r="G63" s="20">
        <v>100000</v>
      </c>
      <c r="H63" s="18">
        <f>G63/F63*100</f>
        <v>100</v>
      </c>
    </row>
    <row r="64" spans="1:8" ht="19.2" customHeight="1" x14ac:dyDescent="0.3">
      <c r="A64" s="2"/>
      <c r="B64" s="46" t="s">
        <v>107</v>
      </c>
      <c r="C64" s="46"/>
      <c r="D64" s="46"/>
      <c r="E64" s="46"/>
      <c r="F64" s="25">
        <f>SUM(F63)</f>
        <v>100000</v>
      </c>
      <c r="G64" s="21">
        <f>SUM(G63)</f>
        <v>100000</v>
      </c>
      <c r="H64" s="10">
        <f t="shared" ref="H64:H96" si="1">G64/F64*100</f>
        <v>100</v>
      </c>
    </row>
    <row r="65" spans="1:8" ht="44.4" customHeight="1" x14ac:dyDescent="0.3">
      <c r="A65" s="2" t="s">
        <v>177</v>
      </c>
      <c r="B65" s="34" t="s">
        <v>178</v>
      </c>
      <c r="C65" s="23" t="s">
        <v>117</v>
      </c>
      <c r="D65" s="2">
        <v>852</v>
      </c>
      <c r="E65" s="3">
        <v>85219</v>
      </c>
      <c r="F65" s="28">
        <v>16500</v>
      </c>
      <c r="G65" s="20">
        <v>15473.4</v>
      </c>
      <c r="H65" s="18">
        <f t="shared" si="1"/>
        <v>93.778181818181821</v>
      </c>
    </row>
    <row r="66" spans="1:8" ht="18" customHeight="1" x14ac:dyDescent="0.3">
      <c r="A66" s="2"/>
      <c r="B66" s="46" t="s">
        <v>116</v>
      </c>
      <c r="C66" s="46"/>
      <c r="D66" s="46"/>
      <c r="E66" s="46"/>
      <c r="F66" s="25">
        <f>SUM(F65:F65)</f>
        <v>16500</v>
      </c>
      <c r="G66" s="21">
        <f>SUM(G65:G65)</f>
        <v>15473.4</v>
      </c>
      <c r="H66" s="10">
        <f t="shared" si="1"/>
        <v>93.778181818181821</v>
      </c>
    </row>
    <row r="67" spans="1:8" ht="38.4" customHeight="1" x14ac:dyDescent="0.3">
      <c r="A67" s="2" t="s">
        <v>80</v>
      </c>
      <c r="B67" s="34" t="s">
        <v>180</v>
      </c>
      <c r="C67" s="14" t="s">
        <v>76</v>
      </c>
      <c r="D67" s="2">
        <v>900</v>
      </c>
      <c r="E67" s="3">
        <v>90001</v>
      </c>
      <c r="F67" s="28">
        <v>750000</v>
      </c>
      <c r="G67" s="20">
        <v>750000</v>
      </c>
      <c r="H67" s="18">
        <f t="shared" si="1"/>
        <v>100</v>
      </c>
    </row>
    <row r="68" spans="1:8" ht="30.6" customHeight="1" x14ac:dyDescent="0.3">
      <c r="A68" s="2" t="s">
        <v>81</v>
      </c>
      <c r="B68" s="34" t="s">
        <v>186</v>
      </c>
      <c r="C68" s="14" t="s">
        <v>76</v>
      </c>
      <c r="D68" s="2">
        <v>900</v>
      </c>
      <c r="E68" s="3">
        <v>90095</v>
      </c>
      <c r="F68" s="28">
        <v>9302</v>
      </c>
      <c r="G68" s="20">
        <v>8819.1</v>
      </c>
      <c r="H68" s="18">
        <f t="shared" si="1"/>
        <v>94.808643302515591</v>
      </c>
    </row>
    <row r="69" spans="1:8" ht="46.2" customHeight="1" x14ac:dyDescent="0.3">
      <c r="A69" s="2" t="s">
        <v>82</v>
      </c>
      <c r="B69" s="34" t="s">
        <v>187</v>
      </c>
      <c r="C69" s="14" t="s">
        <v>76</v>
      </c>
      <c r="D69" s="2">
        <v>900</v>
      </c>
      <c r="E69" s="3">
        <v>90095</v>
      </c>
      <c r="F69" s="28">
        <v>7400</v>
      </c>
      <c r="G69" s="20">
        <v>7300</v>
      </c>
      <c r="H69" s="18">
        <f t="shared" si="1"/>
        <v>98.648648648648646</v>
      </c>
    </row>
    <row r="70" spans="1:8" ht="45" customHeight="1" x14ac:dyDescent="0.3">
      <c r="A70" s="2" t="s">
        <v>83</v>
      </c>
      <c r="B70" s="34" t="s">
        <v>188</v>
      </c>
      <c r="C70" s="14" t="s">
        <v>76</v>
      </c>
      <c r="D70" s="2">
        <v>900</v>
      </c>
      <c r="E70" s="3">
        <v>90095</v>
      </c>
      <c r="F70" s="28">
        <v>24711</v>
      </c>
      <c r="G70" s="20">
        <v>24710.799999999999</v>
      </c>
      <c r="H70" s="18">
        <f t="shared" si="1"/>
        <v>99.999190643842823</v>
      </c>
    </row>
    <row r="71" spans="1:8" ht="37.200000000000003" customHeight="1" x14ac:dyDescent="0.3">
      <c r="A71" s="2" t="s">
        <v>84</v>
      </c>
      <c r="B71" s="34" t="s">
        <v>189</v>
      </c>
      <c r="C71" s="14" t="s">
        <v>76</v>
      </c>
      <c r="D71" s="2">
        <v>900</v>
      </c>
      <c r="E71" s="3">
        <v>90095</v>
      </c>
      <c r="F71" s="28">
        <v>5000</v>
      </c>
      <c r="G71" s="20">
        <v>4797</v>
      </c>
      <c r="H71" s="18">
        <f t="shared" si="1"/>
        <v>95.94</v>
      </c>
    </row>
    <row r="72" spans="1:8" ht="52.8" customHeight="1" x14ac:dyDescent="0.3">
      <c r="A72" s="2" t="s">
        <v>85</v>
      </c>
      <c r="B72" s="34" t="s">
        <v>190</v>
      </c>
      <c r="C72" s="14" t="s">
        <v>76</v>
      </c>
      <c r="D72" s="2">
        <v>900</v>
      </c>
      <c r="E72" s="3">
        <v>90095</v>
      </c>
      <c r="F72" s="28">
        <v>13284</v>
      </c>
      <c r="G72" s="20">
        <v>13284</v>
      </c>
      <c r="H72" s="18">
        <f t="shared" si="1"/>
        <v>100</v>
      </c>
    </row>
    <row r="73" spans="1:8" ht="37.200000000000003" customHeight="1" x14ac:dyDescent="0.3">
      <c r="A73" s="2" t="s">
        <v>86</v>
      </c>
      <c r="B73" s="34" t="s">
        <v>191</v>
      </c>
      <c r="C73" s="14" t="s">
        <v>76</v>
      </c>
      <c r="D73" s="2">
        <v>900</v>
      </c>
      <c r="E73" s="3">
        <v>90095</v>
      </c>
      <c r="F73" s="28">
        <v>18265</v>
      </c>
      <c r="G73" s="20">
        <v>18265</v>
      </c>
      <c r="H73" s="18">
        <f t="shared" si="1"/>
        <v>100</v>
      </c>
    </row>
    <row r="74" spans="1:8" ht="39.6" customHeight="1" x14ac:dyDescent="0.3">
      <c r="A74" s="2" t="s">
        <v>87</v>
      </c>
      <c r="B74" s="34" t="s">
        <v>192</v>
      </c>
      <c r="C74" s="14" t="s">
        <v>76</v>
      </c>
      <c r="D74" s="2">
        <v>900</v>
      </c>
      <c r="E74" s="3">
        <v>90095</v>
      </c>
      <c r="F74" s="28">
        <v>9438</v>
      </c>
      <c r="G74" s="20">
        <v>9391.0499999999993</v>
      </c>
      <c r="H74" s="18">
        <f t="shared" si="1"/>
        <v>99.502542911633824</v>
      </c>
    </row>
    <row r="75" spans="1:8" ht="45.6" customHeight="1" x14ac:dyDescent="0.3">
      <c r="A75" s="2" t="s">
        <v>88</v>
      </c>
      <c r="B75" s="34" t="s">
        <v>193</v>
      </c>
      <c r="C75" s="14" t="s">
        <v>76</v>
      </c>
      <c r="D75" s="2">
        <v>900</v>
      </c>
      <c r="E75" s="3">
        <v>90095</v>
      </c>
      <c r="F75" s="28">
        <v>17122</v>
      </c>
      <c r="G75" s="20">
        <v>17090</v>
      </c>
      <c r="H75" s="18">
        <f t="shared" si="1"/>
        <v>99.813105945567102</v>
      </c>
    </row>
    <row r="76" spans="1:8" ht="36" customHeight="1" x14ac:dyDescent="0.3">
      <c r="A76" s="2" t="s">
        <v>89</v>
      </c>
      <c r="B76" s="34" t="s">
        <v>194</v>
      </c>
      <c r="C76" s="14" t="s">
        <v>76</v>
      </c>
      <c r="D76" s="2">
        <v>900</v>
      </c>
      <c r="E76" s="3">
        <v>90095</v>
      </c>
      <c r="F76" s="28">
        <v>7000</v>
      </c>
      <c r="G76" s="20">
        <v>6900</v>
      </c>
      <c r="H76" s="18">
        <f t="shared" si="1"/>
        <v>98.571428571428584</v>
      </c>
    </row>
    <row r="77" spans="1:8" ht="42.6" customHeight="1" x14ac:dyDescent="0.3">
      <c r="A77" s="2" t="s">
        <v>90</v>
      </c>
      <c r="B77" s="34" t="s">
        <v>195</v>
      </c>
      <c r="C77" s="14" t="s">
        <v>76</v>
      </c>
      <c r="D77" s="2">
        <v>900</v>
      </c>
      <c r="E77" s="3">
        <v>90095</v>
      </c>
      <c r="F77" s="28">
        <v>10009</v>
      </c>
      <c r="G77" s="20">
        <v>10009</v>
      </c>
      <c r="H77" s="18">
        <f t="shared" si="1"/>
        <v>100</v>
      </c>
    </row>
    <row r="78" spans="1:8" ht="46.2" customHeight="1" x14ac:dyDescent="0.3">
      <c r="A78" s="2" t="s">
        <v>91</v>
      </c>
      <c r="B78" s="34" t="s">
        <v>196</v>
      </c>
      <c r="C78" s="14" t="s">
        <v>76</v>
      </c>
      <c r="D78" s="2">
        <v>900</v>
      </c>
      <c r="E78" s="3">
        <v>90095</v>
      </c>
      <c r="F78" s="28">
        <v>7000</v>
      </c>
      <c r="G78" s="20">
        <v>5962</v>
      </c>
      <c r="H78" s="18">
        <f t="shared" si="1"/>
        <v>85.171428571428578</v>
      </c>
    </row>
    <row r="79" spans="1:8" ht="44.4" customHeight="1" x14ac:dyDescent="0.3">
      <c r="A79" s="2" t="s">
        <v>92</v>
      </c>
      <c r="B79" s="34" t="s">
        <v>197</v>
      </c>
      <c r="C79" s="14" t="s">
        <v>76</v>
      </c>
      <c r="D79" s="2">
        <v>900</v>
      </c>
      <c r="E79" s="3">
        <v>90095</v>
      </c>
      <c r="F79" s="28">
        <v>9287</v>
      </c>
      <c r="G79" s="20">
        <v>9286.5</v>
      </c>
      <c r="H79" s="18">
        <f t="shared" si="1"/>
        <v>99.994616130074292</v>
      </c>
    </row>
    <row r="80" spans="1:8" ht="42.6" customHeight="1" x14ac:dyDescent="0.3">
      <c r="A80" s="2" t="s">
        <v>93</v>
      </c>
      <c r="B80" s="34" t="s">
        <v>198</v>
      </c>
      <c r="C80" s="14" t="s">
        <v>76</v>
      </c>
      <c r="D80" s="2">
        <v>900</v>
      </c>
      <c r="E80" s="3">
        <v>90095</v>
      </c>
      <c r="F80" s="28">
        <v>6621</v>
      </c>
      <c r="G80" s="20">
        <v>6590</v>
      </c>
      <c r="H80" s="18">
        <f t="shared" si="1"/>
        <v>99.531792780546752</v>
      </c>
    </row>
    <row r="81" spans="1:8" ht="38.4" customHeight="1" x14ac:dyDescent="0.3">
      <c r="A81" s="2" t="s">
        <v>94</v>
      </c>
      <c r="B81" s="34" t="s">
        <v>199</v>
      </c>
      <c r="C81" s="14" t="s">
        <v>76</v>
      </c>
      <c r="D81" s="2">
        <v>900</v>
      </c>
      <c r="E81" s="3">
        <v>90095</v>
      </c>
      <c r="F81" s="28">
        <v>5531</v>
      </c>
      <c r="G81" s="20">
        <v>5507.2</v>
      </c>
      <c r="H81" s="18">
        <f t="shared" si="1"/>
        <v>99.569698065449288</v>
      </c>
    </row>
    <row r="82" spans="1:8" ht="42.6" customHeight="1" x14ac:dyDescent="0.3">
      <c r="A82" s="2" t="s">
        <v>95</v>
      </c>
      <c r="B82" s="34" t="s">
        <v>200</v>
      </c>
      <c r="C82" s="14" t="s">
        <v>76</v>
      </c>
      <c r="D82" s="2">
        <v>900</v>
      </c>
      <c r="E82" s="3">
        <v>90095</v>
      </c>
      <c r="F82" s="28">
        <v>14797</v>
      </c>
      <c r="G82" s="20">
        <v>14775</v>
      </c>
      <c r="H82" s="18">
        <f t="shared" si="1"/>
        <v>99.851321213759547</v>
      </c>
    </row>
    <row r="83" spans="1:8" ht="33" customHeight="1" x14ac:dyDescent="0.3">
      <c r="A83" s="2" t="s">
        <v>96</v>
      </c>
      <c r="B83" s="34" t="s">
        <v>201</v>
      </c>
      <c r="C83" s="14" t="s">
        <v>76</v>
      </c>
      <c r="D83" s="2">
        <v>900</v>
      </c>
      <c r="E83" s="3">
        <v>90095</v>
      </c>
      <c r="F83" s="28">
        <v>6000</v>
      </c>
      <c r="G83" s="20">
        <v>5995.54</v>
      </c>
      <c r="H83" s="18">
        <f t="shared" si="1"/>
        <v>99.925666666666672</v>
      </c>
    </row>
    <row r="84" spans="1:8" ht="34.200000000000003" customHeight="1" x14ac:dyDescent="0.3">
      <c r="A84" s="2" t="s">
        <v>97</v>
      </c>
      <c r="B84" s="34" t="s">
        <v>181</v>
      </c>
      <c r="C84" s="14" t="s">
        <v>76</v>
      </c>
      <c r="D84" s="2">
        <v>900</v>
      </c>
      <c r="E84" s="3">
        <v>90095</v>
      </c>
      <c r="F84" s="28">
        <v>99529</v>
      </c>
      <c r="G84" s="20">
        <v>99529</v>
      </c>
      <c r="H84" s="18">
        <f t="shared" si="1"/>
        <v>100</v>
      </c>
    </row>
    <row r="85" spans="1:8" ht="37.200000000000003" customHeight="1" x14ac:dyDescent="0.3">
      <c r="A85" s="2" t="s">
        <v>98</v>
      </c>
      <c r="B85" s="34" t="s">
        <v>182</v>
      </c>
      <c r="C85" s="14" t="s">
        <v>76</v>
      </c>
      <c r="D85" s="2">
        <v>900</v>
      </c>
      <c r="E85" s="3">
        <v>90095</v>
      </c>
      <c r="F85" s="28">
        <v>100000</v>
      </c>
      <c r="G85" s="20">
        <v>98434.96</v>
      </c>
      <c r="H85" s="18">
        <f t="shared" si="1"/>
        <v>98.434960000000004</v>
      </c>
    </row>
    <row r="86" spans="1:8" ht="31.2" customHeight="1" x14ac:dyDescent="0.3">
      <c r="A86" s="2" t="s">
        <v>99</v>
      </c>
      <c r="B86" s="34" t="s">
        <v>183</v>
      </c>
      <c r="C86" s="14" t="s">
        <v>76</v>
      </c>
      <c r="D86" s="2">
        <v>900</v>
      </c>
      <c r="E86" s="3">
        <v>90095</v>
      </c>
      <c r="F86" s="28">
        <v>100000</v>
      </c>
      <c r="G86" s="20">
        <v>99668.77</v>
      </c>
      <c r="H86" s="18">
        <f t="shared" si="1"/>
        <v>99.668770000000009</v>
      </c>
    </row>
    <row r="87" spans="1:8" ht="40.200000000000003" customHeight="1" x14ac:dyDescent="0.3">
      <c r="A87" s="2" t="s">
        <v>100</v>
      </c>
      <c r="B87" s="34" t="s">
        <v>184</v>
      </c>
      <c r="C87" s="14" t="s">
        <v>76</v>
      </c>
      <c r="D87" s="2">
        <v>900</v>
      </c>
      <c r="E87" s="3">
        <v>90095</v>
      </c>
      <c r="F87" s="28">
        <v>99000</v>
      </c>
      <c r="G87" s="20">
        <v>98928.98</v>
      </c>
      <c r="H87" s="18">
        <f t="shared" si="1"/>
        <v>99.928262626262622</v>
      </c>
    </row>
    <row r="88" spans="1:8" ht="32.4" customHeight="1" x14ac:dyDescent="0.3">
      <c r="A88" s="2" t="s">
        <v>101</v>
      </c>
      <c r="B88" s="34" t="s">
        <v>185</v>
      </c>
      <c r="C88" s="14" t="s">
        <v>76</v>
      </c>
      <c r="D88" s="2">
        <v>900</v>
      </c>
      <c r="E88" s="3">
        <v>90095</v>
      </c>
      <c r="F88" s="28">
        <v>80000</v>
      </c>
      <c r="G88" s="20">
        <v>79175.100000000006</v>
      </c>
      <c r="H88" s="18">
        <f t="shared" si="1"/>
        <v>98.968875000000011</v>
      </c>
    </row>
    <row r="89" spans="1:8" ht="31.8" customHeight="1" x14ac:dyDescent="0.3">
      <c r="A89" s="2" t="s">
        <v>102</v>
      </c>
      <c r="B89" s="34" t="s">
        <v>118</v>
      </c>
      <c r="C89" s="14" t="s">
        <v>76</v>
      </c>
      <c r="D89" s="2">
        <v>900</v>
      </c>
      <c r="E89" s="3">
        <v>90095</v>
      </c>
      <c r="F89" s="28">
        <v>15000</v>
      </c>
      <c r="G89" s="20">
        <v>14835</v>
      </c>
      <c r="H89" s="18">
        <f t="shared" si="1"/>
        <v>98.9</v>
      </c>
    </row>
    <row r="90" spans="1:8" ht="40.799999999999997" customHeight="1" x14ac:dyDescent="0.3">
      <c r="A90" s="2" t="s">
        <v>103</v>
      </c>
      <c r="B90" s="34" t="s">
        <v>202</v>
      </c>
      <c r="C90" s="14" t="s">
        <v>76</v>
      </c>
      <c r="D90" s="2">
        <v>900</v>
      </c>
      <c r="E90" s="3">
        <v>90095</v>
      </c>
      <c r="F90" s="28">
        <v>12000</v>
      </c>
      <c r="G90" s="20">
        <v>12000</v>
      </c>
      <c r="H90" s="18">
        <f t="shared" si="1"/>
        <v>100</v>
      </c>
    </row>
    <row r="91" spans="1:8" ht="22.8" customHeight="1" x14ac:dyDescent="0.3">
      <c r="A91" s="2"/>
      <c r="B91" s="46" t="s">
        <v>50</v>
      </c>
      <c r="C91" s="46"/>
      <c r="D91" s="46"/>
      <c r="E91" s="46"/>
      <c r="F91" s="25">
        <f>SUM(F67:F90)</f>
        <v>1426296</v>
      </c>
      <c r="G91" s="21">
        <f>SUM(G67:G90)</f>
        <v>1421254.0000000002</v>
      </c>
      <c r="H91" s="10">
        <f t="shared" si="1"/>
        <v>99.646496940326571</v>
      </c>
    </row>
    <row r="92" spans="1:8" ht="43.2" customHeight="1" x14ac:dyDescent="0.3">
      <c r="A92" s="2" t="s">
        <v>104</v>
      </c>
      <c r="B92" s="34" t="s">
        <v>205</v>
      </c>
      <c r="C92" s="14" t="s">
        <v>76</v>
      </c>
      <c r="D92" s="2">
        <v>921</v>
      </c>
      <c r="E92" s="3">
        <v>92109</v>
      </c>
      <c r="F92" s="28">
        <v>10785</v>
      </c>
      <c r="G92" s="20">
        <v>10750</v>
      </c>
      <c r="H92" s="18">
        <f t="shared" si="1"/>
        <v>99.67547519703291</v>
      </c>
    </row>
    <row r="93" spans="1:8" ht="37.799999999999997" customHeight="1" x14ac:dyDescent="0.3">
      <c r="A93" s="2" t="s">
        <v>106</v>
      </c>
      <c r="B93" s="34" t="s">
        <v>206</v>
      </c>
      <c r="C93" s="14" t="s">
        <v>76</v>
      </c>
      <c r="D93" s="2">
        <v>921</v>
      </c>
      <c r="E93" s="3">
        <v>92109</v>
      </c>
      <c r="F93" s="28">
        <v>7800</v>
      </c>
      <c r="G93" s="20">
        <v>1800.6</v>
      </c>
      <c r="H93" s="18">
        <f t="shared" si="1"/>
        <v>23.084615384615383</v>
      </c>
    </row>
    <row r="94" spans="1:8" ht="32.4" customHeight="1" x14ac:dyDescent="0.3">
      <c r="A94" s="2" t="s">
        <v>108</v>
      </c>
      <c r="B94" s="34" t="s">
        <v>207</v>
      </c>
      <c r="C94" s="14" t="s">
        <v>76</v>
      </c>
      <c r="D94" s="2">
        <v>921</v>
      </c>
      <c r="E94" s="3">
        <v>92109</v>
      </c>
      <c r="F94" s="28">
        <v>7000</v>
      </c>
      <c r="G94" s="20">
        <v>6970</v>
      </c>
      <c r="H94" s="18">
        <f t="shared" si="1"/>
        <v>99.571428571428569</v>
      </c>
    </row>
    <row r="95" spans="1:8" ht="42" customHeight="1" x14ac:dyDescent="0.3">
      <c r="A95" s="2" t="s">
        <v>109</v>
      </c>
      <c r="B95" s="34" t="s">
        <v>203</v>
      </c>
      <c r="C95" s="14" t="s">
        <v>76</v>
      </c>
      <c r="D95" s="2">
        <v>921</v>
      </c>
      <c r="E95" s="3">
        <v>92109</v>
      </c>
      <c r="F95" s="28">
        <v>28000</v>
      </c>
      <c r="G95" s="20">
        <v>27050</v>
      </c>
      <c r="H95" s="18">
        <f t="shared" si="1"/>
        <v>96.607142857142861</v>
      </c>
    </row>
    <row r="96" spans="1:8" ht="54.6" customHeight="1" x14ac:dyDescent="0.3">
      <c r="A96" s="2" t="s">
        <v>110</v>
      </c>
      <c r="B96" s="34" t="s">
        <v>204</v>
      </c>
      <c r="C96" s="14" t="s">
        <v>76</v>
      </c>
      <c r="D96" s="2">
        <v>921</v>
      </c>
      <c r="E96" s="3">
        <v>92195</v>
      </c>
      <c r="F96" s="28">
        <v>102500</v>
      </c>
      <c r="G96" s="20">
        <v>102459</v>
      </c>
      <c r="H96" s="18">
        <f t="shared" si="1"/>
        <v>99.960000000000008</v>
      </c>
    </row>
    <row r="97" spans="1:8" ht="21.6" customHeight="1" x14ac:dyDescent="0.3">
      <c r="A97" s="2"/>
      <c r="B97" s="46" t="s">
        <v>53</v>
      </c>
      <c r="C97" s="46"/>
      <c r="D97" s="46"/>
      <c r="E97" s="46"/>
      <c r="F97" s="25">
        <f>SUM(F92:F96)</f>
        <v>156085</v>
      </c>
      <c r="G97" s="21">
        <f>SUM(G92:G96)</f>
        <v>149029.6</v>
      </c>
      <c r="H97" s="10">
        <f t="shared" ref="H97:H102" si="2">G97/F97*100</f>
        <v>95.479770637793521</v>
      </c>
    </row>
    <row r="98" spans="1:8" ht="34.799999999999997" customHeight="1" x14ac:dyDescent="0.3">
      <c r="A98" s="2" t="s">
        <v>111</v>
      </c>
      <c r="B98" s="34" t="s">
        <v>210</v>
      </c>
      <c r="C98" s="14" t="s">
        <v>76</v>
      </c>
      <c r="D98" s="2">
        <v>926</v>
      </c>
      <c r="E98" s="3">
        <v>92601</v>
      </c>
      <c r="F98" s="28">
        <v>6004</v>
      </c>
      <c r="G98" s="20">
        <v>6000</v>
      </c>
      <c r="H98" s="18">
        <f t="shared" si="2"/>
        <v>99.933377748167885</v>
      </c>
    </row>
    <row r="99" spans="1:8" ht="39" customHeight="1" x14ac:dyDescent="0.3">
      <c r="A99" s="2" t="s">
        <v>112</v>
      </c>
      <c r="B99" s="34" t="s">
        <v>208</v>
      </c>
      <c r="C99" s="14" t="s">
        <v>76</v>
      </c>
      <c r="D99" s="2">
        <v>926</v>
      </c>
      <c r="E99" s="3">
        <v>92601</v>
      </c>
      <c r="F99" s="28">
        <v>137700</v>
      </c>
      <c r="G99" s="20">
        <v>137647.13</v>
      </c>
      <c r="H99" s="18">
        <f t="shared" si="2"/>
        <v>99.961604938271606</v>
      </c>
    </row>
    <row r="100" spans="1:8" ht="42" customHeight="1" x14ac:dyDescent="0.3">
      <c r="A100" s="2" t="s">
        <v>113</v>
      </c>
      <c r="B100" s="34" t="s">
        <v>209</v>
      </c>
      <c r="C100" s="14" t="s">
        <v>76</v>
      </c>
      <c r="D100" s="2">
        <v>926</v>
      </c>
      <c r="E100" s="3">
        <v>92601</v>
      </c>
      <c r="F100" s="28">
        <v>121500</v>
      </c>
      <c r="G100" s="20">
        <v>121451.35</v>
      </c>
      <c r="H100" s="18">
        <f t="shared" si="2"/>
        <v>99.95995884773663</v>
      </c>
    </row>
    <row r="101" spans="1:8" ht="21.75" customHeight="1" x14ac:dyDescent="0.3">
      <c r="A101" s="2"/>
      <c r="B101" s="46" t="s">
        <v>58</v>
      </c>
      <c r="C101" s="46"/>
      <c r="D101" s="46"/>
      <c r="E101" s="46"/>
      <c r="F101" s="25">
        <f>SUM(F98:F100)</f>
        <v>265204</v>
      </c>
      <c r="G101" s="21">
        <f>SUM(G98:G100)</f>
        <v>265098.48</v>
      </c>
      <c r="H101" s="10">
        <f t="shared" si="2"/>
        <v>99.960211761511886</v>
      </c>
    </row>
    <row r="102" spans="1:8" ht="19.5" customHeight="1" x14ac:dyDescent="0.3">
      <c r="A102" s="43" t="s">
        <v>71</v>
      </c>
      <c r="B102" s="43"/>
      <c r="C102" s="43"/>
      <c r="D102" s="43"/>
      <c r="E102" s="43"/>
      <c r="F102" s="25">
        <f>F46+F48+F50+F55+F62+F64+F91+F97+F101+F66+F9</f>
        <v>5550369</v>
      </c>
      <c r="G102" s="21">
        <f>G46+G48+G50+G55+G62+G91+G97+G101+G64+G66+G9</f>
        <v>5506721.2200000007</v>
      </c>
      <c r="H102" s="10">
        <f t="shared" si="2"/>
        <v>99.213605798101</v>
      </c>
    </row>
    <row r="103" spans="1:8" ht="24.6" customHeight="1" x14ac:dyDescent="0.3">
      <c r="A103" s="43" t="s">
        <v>72</v>
      </c>
      <c r="B103" s="43"/>
      <c r="C103" s="43"/>
      <c r="D103" s="43"/>
      <c r="E103" s="43"/>
      <c r="F103" s="43"/>
      <c r="G103" s="43"/>
      <c r="H103" s="43"/>
    </row>
    <row r="104" spans="1:8" ht="37.200000000000003" customHeight="1" x14ac:dyDescent="0.3">
      <c r="A104" s="15" t="s">
        <v>0</v>
      </c>
      <c r="B104" s="8" t="s">
        <v>212</v>
      </c>
      <c r="C104" s="14" t="s">
        <v>76</v>
      </c>
      <c r="D104" s="2">
        <v>600</v>
      </c>
      <c r="E104" s="2">
        <v>60016</v>
      </c>
      <c r="F104" s="27">
        <v>1565000</v>
      </c>
      <c r="G104" s="19">
        <v>1563381</v>
      </c>
      <c r="H104" s="18">
        <f t="shared" ref="H104:H143" si="3">G104/F104*100</f>
        <v>99.896549520766769</v>
      </c>
    </row>
    <row r="105" spans="1:8" ht="39" customHeight="1" x14ac:dyDescent="0.3">
      <c r="A105" s="15" t="s">
        <v>3</v>
      </c>
      <c r="B105" s="8" t="s">
        <v>213</v>
      </c>
      <c r="C105" s="14" t="s">
        <v>76</v>
      </c>
      <c r="D105" s="2">
        <v>600</v>
      </c>
      <c r="E105" s="2">
        <v>6016</v>
      </c>
      <c r="F105" s="27">
        <v>1958520</v>
      </c>
      <c r="G105" s="19">
        <v>1958457.04</v>
      </c>
      <c r="H105" s="18">
        <f t="shared" si="3"/>
        <v>99.996785327696429</v>
      </c>
    </row>
    <row r="106" spans="1:8" ht="26.4" customHeight="1" x14ac:dyDescent="0.3">
      <c r="A106" s="15" t="s">
        <v>4</v>
      </c>
      <c r="B106" s="8" t="s">
        <v>214</v>
      </c>
      <c r="C106" s="14" t="s">
        <v>76</v>
      </c>
      <c r="D106" s="30" t="s">
        <v>1</v>
      </c>
      <c r="E106" s="1" t="s">
        <v>5</v>
      </c>
      <c r="F106" s="28">
        <v>1045000</v>
      </c>
      <c r="G106" s="19">
        <v>1044463.89</v>
      </c>
      <c r="H106" s="18">
        <f t="shared" si="3"/>
        <v>99.948697607655504</v>
      </c>
    </row>
    <row r="107" spans="1:8" ht="33" customHeight="1" x14ac:dyDescent="0.3">
      <c r="A107" s="15" t="s">
        <v>6</v>
      </c>
      <c r="B107" s="35" t="s">
        <v>73</v>
      </c>
      <c r="C107" s="14" t="s">
        <v>76</v>
      </c>
      <c r="D107" s="30" t="s">
        <v>1</v>
      </c>
      <c r="E107" s="1" t="s">
        <v>5</v>
      </c>
      <c r="F107" s="28">
        <v>74000</v>
      </c>
      <c r="G107" s="19">
        <v>2189.4</v>
      </c>
      <c r="H107" s="18">
        <f t="shared" si="3"/>
        <v>2.9586486486486487</v>
      </c>
    </row>
    <row r="108" spans="1:8" ht="52.8" customHeight="1" x14ac:dyDescent="0.3">
      <c r="A108" s="15" t="s">
        <v>7</v>
      </c>
      <c r="B108" s="35" t="s">
        <v>215</v>
      </c>
      <c r="C108" s="14" t="s">
        <v>76</v>
      </c>
      <c r="D108" s="30" t="s">
        <v>1</v>
      </c>
      <c r="E108" s="1" t="s">
        <v>5</v>
      </c>
      <c r="F108" s="28">
        <v>7500</v>
      </c>
      <c r="G108" s="19">
        <v>7120</v>
      </c>
      <c r="H108" s="18">
        <f t="shared" si="3"/>
        <v>94.933333333333337</v>
      </c>
    </row>
    <row r="109" spans="1:8" ht="20.25" customHeight="1" x14ac:dyDescent="0.3">
      <c r="A109" s="4"/>
      <c r="B109" s="47" t="s">
        <v>12</v>
      </c>
      <c r="C109" s="47"/>
      <c r="D109" s="47"/>
      <c r="E109" s="47"/>
      <c r="F109" s="9">
        <f>SUM(F104:F108)</f>
        <v>4650020</v>
      </c>
      <c r="G109" s="9">
        <f>SUM(G104:G108)</f>
        <v>4575611.33</v>
      </c>
      <c r="H109" s="10">
        <f t="shared" si="3"/>
        <v>98.399820430879871</v>
      </c>
    </row>
    <row r="110" spans="1:8" ht="45.75" customHeight="1" x14ac:dyDescent="0.3">
      <c r="A110" s="15" t="s">
        <v>8</v>
      </c>
      <c r="B110" s="36" t="s">
        <v>114</v>
      </c>
      <c r="C110" s="14" t="s">
        <v>76</v>
      </c>
      <c r="D110" s="2">
        <v>700</v>
      </c>
      <c r="E110" s="3">
        <v>70095</v>
      </c>
      <c r="F110" s="28">
        <v>2478600</v>
      </c>
      <c r="G110" s="19">
        <v>2478541.48</v>
      </c>
      <c r="H110" s="18">
        <f t="shared" si="3"/>
        <v>99.997638989752275</v>
      </c>
    </row>
    <row r="111" spans="1:8" ht="20.25" customHeight="1" x14ac:dyDescent="0.3">
      <c r="A111" s="4"/>
      <c r="B111" s="43" t="s">
        <v>15</v>
      </c>
      <c r="C111" s="43"/>
      <c r="D111" s="43"/>
      <c r="E111" s="43"/>
      <c r="F111" s="10">
        <f>SUM(F110:F110)</f>
        <v>2478600</v>
      </c>
      <c r="G111" s="9">
        <f>SUM(G110:G110)</f>
        <v>2478541.48</v>
      </c>
      <c r="H111" s="10">
        <f t="shared" si="3"/>
        <v>99.997638989752275</v>
      </c>
    </row>
    <row r="112" spans="1:8" ht="46.5" customHeight="1" x14ac:dyDescent="0.3">
      <c r="A112" s="15" t="s">
        <v>9</v>
      </c>
      <c r="B112" s="34" t="s">
        <v>217</v>
      </c>
      <c r="C112" s="14" t="s">
        <v>76</v>
      </c>
      <c r="D112" s="2">
        <v>720</v>
      </c>
      <c r="E112" s="2">
        <v>72095</v>
      </c>
      <c r="F112" s="28">
        <v>15000</v>
      </c>
      <c r="G112" s="19">
        <v>12200</v>
      </c>
      <c r="H112" s="18">
        <f t="shared" si="3"/>
        <v>81.333333333333329</v>
      </c>
    </row>
    <row r="113" spans="1:8" ht="18.75" customHeight="1" x14ac:dyDescent="0.3">
      <c r="A113" s="4"/>
      <c r="B113" s="43" t="s">
        <v>216</v>
      </c>
      <c r="C113" s="43"/>
      <c r="D113" s="43"/>
      <c r="E113" s="43"/>
      <c r="F113" s="10">
        <f>SUM(F112)</f>
        <v>15000</v>
      </c>
      <c r="G113" s="9">
        <f>SUM(G112)</f>
        <v>12200</v>
      </c>
      <c r="H113" s="10">
        <f t="shared" si="3"/>
        <v>81.333333333333329</v>
      </c>
    </row>
    <row r="114" spans="1:8" ht="38.4" customHeight="1" x14ac:dyDescent="0.3">
      <c r="A114" s="15" t="s">
        <v>10</v>
      </c>
      <c r="B114" s="34" t="s">
        <v>218</v>
      </c>
      <c r="C114" s="15" t="s">
        <v>76</v>
      </c>
      <c r="D114" s="15">
        <v>754</v>
      </c>
      <c r="E114" s="15">
        <v>75412</v>
      </c>
      <c r="F114" s="18">
        <v>20000</v>
      </c>
      <c r="G114" s="19">
        <v>20000</v>
      </c>
      <c r="H114" s="10">
        <f t="shared" si="3"/>
        <v>100</v>
      </c>
    </row>
    <row r="115" spans="1:8" ht="24" customHeight="1" x14ac:dyDescent="0.3">
      <c r="A115" s="4"/>
      <c r="B115" s="43" t="s">
        <v>21</v>
      </c>
      <c r="C115" s="43"/>
      <c r="D115" s="43"/>
      <c r="E115" s="43"/>
      <c r="F115" s="10">
        <f>SUM(F114)</f>
        <v>20000</v>
      </c>
      <c r="G115" s="9">
        <f>SUM(G114)</f>
        <v>20000</v>
      </c>
      <c r="H115" s="10">
        <f t="shared" si="3"/>
        <v>100</v>
      </c>
    </row>
    <row r="116" spans="1:8" ht="63" customHeight="1" x14ac:dyDescent="0.3">
      <c r="A116" s="15" t="s">
        <v>11</v>
      </c>
      <c r="B116" s="24" t="s">
        <v>219</v>
      </c>
      <c r="C116" s="14" t="s">
        <v>76</v>
      </c>
      <c r="D116" s="23">
        <v>801</v>
      </c>
      <c r="E116" s="29">
        <v>80101</v>
      </c>
      <c r="F116" s="28">
        <v>97800</v>
      </c>
      <c r="G116" s="19">
        <v>70381.8</v>
      </c>
      <c r="H116" s="18">
        <f t="shared" si="3"/>
        <v>71.965030674846631</v>
      </c>
    </row>
    <row r="117" spans="1:8" ht="36" customHeight="1" x14ac:dyDescent="0.3">
      <c r="A117" s="15" t="s">
        <v>13</v>
      </c>
      <c r="B117" s="24" t="s">
        <v>220</v>
      </c>
      <c r="C117" s="14" t="s">
        <v>76</v>
      </c>
      <c r="D117" s="23">
        <v>801</v>
      </c>
      <c r="E117" s="29">
        <v>80101</v>
      </c>
      <c r="F117" s="28">
        <v>5500</v>
      </c>
      <c r="G117" s="19">
        <v>5412</v>
      </c>
      <c r="H117" s="18">
        <f t="shared" si="3"/>
        <v>98.4</v>
      </c>
    </row>
    <row r="118" spans="1:8" ht="33.6" customHeight="1" x14ac:dyDescent="0.3">
      <c r="A118" s="15" t="s">
        <v>16</v>
      </c>
      <c r="B118" s="24" t="s">
        <v>120</v>
      </c>
      <c r="C118" s="14" t="s">
        <v>76</v>
      </c>
      <c r="D118" s="23">
        <v>801</v>
      </c>
      <c r="E118" s="29">
        <v>80101</v>
      </c>
      <c r="F118" s="28">
        <v>2153200</v>
      </c>
      <c r="G118" s="19">
        <v>2152677.02</v>
      </c>
      <c r="H118" s="18">
        <f t="shared" si="3"/>
        <v>99.975711499164035</v>
      </c>
    </row>
    <row r="119" spans="1:8" ht="27" customHeight="1" x14ac:dyDescent="0.3">
      <c r="A119" s="15" t="s">
        <v>18</v>
      </c>
      <c r="B119" s="24" t="s">
        <v>74</v>
      </c>
      <c r="C119" s="14" t="s">
        <v>76</v>
      </c>
      <c r="D119" s="2">
        <v>801</v>
      </c>
      <c r="E119" s="3">
        <v>80104</v>
      </c>
      <c r="F119" s="28">
        <v>53800</v>
      </c>
      <c r="G119" s="19">
        <v>45832.7</v>
      </c>
      <c r="H119" s="18">
        <f t="shared" si="3"/>
        <v>85.190892193308542</v>
      </c>
    </row>
    <row r="120" spans="1:8" ht="43.8" customHeight="1" x14ac:dyDescent="0.3">
      <c r="A120" s="15" t="s">
        <v>19</v>
      </c>
      <c r="B120" s="34" t="s">
        <v>221</v>
      </c>
      <c r="C120" s="14" t="s">
        <v>76</v>
      </c>
      <c r="D120" s="2">
        <v>801</v>
      </c>
      <c r="E120" s="3">
        <v>80110</v>
      </c>
      <c r="F120" s="28">
        <v>10000</v>
      </c>
      <c r="G120" s="19">
        <v>6200</v>
      </c>
      <c r="H120" s="18">
        <f t="shared" si="3"/>
        <v>62</v>
      </c>
    </row>
    <row r="121" spans="1:8" ht="19.5" customHeight="1" x14ac:dyDescent="0.3">
      <c r="A121" s="4"/>
      <c r="B121" s="43" t="s">
        <v>29</v>
      </c>
      <c r="C121" s="43"/>
      <c r="D121" s="43"/>
      <c r="E121" s="43"/>
      <c r="F121" s="10">
        <f>SUM(F116:F120)</f>
        <v>2320300</v>
      </c>
      <c r="G121" s="9">
        <f>SUM(G116:G120)</f>
        <v>2280503.52</v>
      </c>
      <c r="H121" s="10">
        <f t="shared" si="3"/>
        <v>98.284856268585969</v>
      </c>
    </row>
    <row r="122" spans="1:8" ht="50.4" customHeight="1" x14ac:dyDescent="0.3">
      <c r="A122" s="15" t="s">
        <v>20</v>
      </c>
      <c r="B122" s="24" t="s">
        <v>121</v>
      </c>
      <c r="C122" s="23" t="s">
        <v>117</v>
      </c>
      <c r="D122" s="2">
        <v>851</v>
      </c>
      <c r="E122" s="2">
        <v>85154</v>
      </c>
      <c r="F122" s="28">
        <v>30000</v>
      </c>
      <c r="G122" s="19">
        <v>29965.54</v>
      </c>
      <c r="H122" s="18">
        <f t="shared" si="3"/>
        <v>99.885133333333329</v>
      </c>
    </row>
    <row r="123" spans="1:8" ht="19.5" customHeight="1" x14ac:dyDescent="0.3">
      <c r="A123" s="4"/>
      <c r="B123" s="43" t="s">
        <v>107</v>
      </c>
      <c r="C123" s="43"/>
      <c r="D123" s="43"/>
      <c r="E123" s="43"/>
      <c r="F123" s="10">
        <f>SUM(F122)</f>
        <v>30000</v>
      </c>
      <c r="G123" s="9">
        <f>SUM(G122)</f>
        <v>29965.54</v>
      </c>
      <c r="H123" s="10">
        <f t="shared" si="3"/>
        <v>99.885133333333329</v>
      </c>
    </row>
    <row r="124" spans="1:8" ht="68.400000000000006" customHeight="1" x14ac:dyDescent="0.3">
      <c r="A124" s="15" t="s">
        <v>22</v>
      </c>
      <c r="B124" s="24" t="s">
        <v>122</v>
      </c>
      <c r="C124" s="23" t="s">
        <v>117</v>
      </c>
      <c r="D124" s="2">
        <v>852</v>
      </c>
      <c r="E124" s="2">
        <v>85219</v>
      </c>
      <c r="F124" s="28">
        <v>82000</v>
      </c>
      <c r="G124" s="19">
        <v>81321.259999999995</v>
      </c>
      <c r="H124" s="18">
        <f t="shared" si="3"/>
        <v>99.172268292682915</v>
      </c>
    </row>
    <row r="125" spans="1:8" ht="45.6" customHeight="1" x14ac:dyDescent="0.3">
      <c r="A125" s="15" t="s">
        <v>23</v>
      </c>
      <c r="B125" s="24" t="s">
        <v>222</v>
      </c>
      <c r="C125" s="23" t="s">
        <v>76</v>
      </c>
      <c r="D125" s="2">
        <v>852</v>
      </c>
      <c r="E125" s="2">
        <v>85219</v>
      </c>
      <c r="F125" s="28">
        <v>15500</v>
      </c>
      <c r="G125" s="19">
        <v>15410.7</v>
      </c>
      <c r="H125" s="18">
        <f t="shared" si="3"/>
        <v>99.423870967741948</v>
      </c>
    </row>
    <row r="126" spans="1:8" ht="19.5" customHeight="1" x14ac:dyDescent="0.3">
      <c r="A126" s="4"/>
      <c r="B126" s="43" t="s">
        <v>116</v>
      </c>
      <c r="C126" s="43"/>
      <c r="D126" s="43"/>
      <c r="E126" s="43"/>
      <c r="F126" s="10">
        <f>SUM(F124:F125)</f>
        <v>97500</v>
      </c>
      <c r="G126" s="9">
        <f>SUM(G124:G125)</f>
        <v>96731.959999999992</v>
      </c>
      <c r="H126" s="10">
        <f t="shared" si="3"/>
        <v>99.212266666666665</v>
      </c>
    </row>
    <row r="127" spans="1:8" ht="45" customHeight="1" x14ac:dyDescent="0.3">
      <c r="A127" s="15" t="s">
        <v>24</v>
      </c>
      <c r="B127" s="24" t="s">
        <v>223</v>
      </c>
      <c r="C127" s="14" t="s">
        <v>76</v>
      </c>
      <c r="D127" s="2">
        <v>900</v>
      </c>
      <c r="E127" s="2">
        <v>90001</v>
      </c>
      <c r="F127" s="28">
        <v>192250</v>
      </c>
      <c r="G127" s="19">
        <v>181425</v>
      </c>
      <c r="H127" s="18">
        <f t="shared" si="3"/>
        <v>94.369310793237972</v>
      </c>
    </row>
    <row r="128" spans="1:8" ht="34.5" customHeight="1" x14ac:dyDescent="0.3">
      <c r="A128" s="15" t="s">
        <v>25</v>
      </c>
      <c r="B128" s="34" t="s">
        <v>224</v>
      </c>
      <c r="C128" s="14" t="s">
        <v>76</v>
      </c>
      <c r="D128" s="2">
        <v>900</v>
      </c>
      <c r="E128" s="2">
        <v>90005</v>
      </c>
      <c r="F128" s="28">
        <v>325000</v>
      </c>
      <c r="G128" s="19">
        <v>318456.40000000002</v>
      </c>
      <c r="H128" s="18">
        <f t="shared" si="3"/>
        <v>97.986584615384615</v>
      </c>
    </row>
    <row r="129" spans="1:8" ht="49.8" customHeight="1" x14ac:dyDescent="0.3">
      <c r="A129" s="15" t="s">
        <v>26</v>
      </c>
      <c r="B129" s="34" t="s">
        <v>123</v>
      </c>
      <c r="C129" s="14" t="s">
        <v>76</v>
      </c>
      <c r="D129" s="2">
        <v>900</v>
      </c>
      <c r="E129" s="2">
        <v>90015</v>
      </c>
      <c r="F129" s="28">
        <v>128000</v>
      </c>
      <c r="G129" s="19">
        <v>78161.05</v>
      </c>
      <c r="H129" s="18">
        <f t="shared" si="3"/>
        <v>61.063320312500004</v>
      </c>
    </row>
    <row r="130" spans="1:8" ht="88.8" customHeight="1" x14ac:dyDescent="0.3">
      <c r="A130" s="15" t="s">
        <v>27</v>
      </c>
      <c r="B130" s="34" t="s">
        <v>225</v>
      </c>
      <c r="C130" s="14" t="s">
        <v>76</v>
      </c>
      <c r="D130" s="2">
        <v>900</v>
      </c>
      <c r="E130" s="2">
        <v>90019</v>
      </c>
      <c r="F130" s="28">
        <v>150000</v>
      </c>
      <c r="G130" s="19">
        <v>0</v>
      </c>
      <c r="H130" s="18">
        <f t="shared" si="3"/>
        <v>0</v>
      </c>
    </row>
    <row r="131" spans="1:8" ht="54.6" customHeight="1" x14ac:dyDescent="0.3">
      <c r="A131" s="15" t="s">
        <v>28</v>
      </c>
      <c r="B131" s="36" t="s">
        <v>124</v>
      </c>
      <c r="C131" s="14" t="s">
        <v>76</v>
      </c>
      <c r="D131" s="2">
        <v>900</v>
      </c>
      <c r="E131" s="2">
        <v>90095</v>
      </c>
      <c r="F131" s="28">
        <v>886000</v>
      </c>
      <c r="G131" s="19">
        <v>885844.03</v>
      </c>
      <c r="H131" s="18">
        <f t="shared" si="3"/>
        <v>99.982396162528218</v>
      </c>
    </row>
    <row r="132" spans="1:8" ht="60" customHeight="1" x14ac:dyDescent="0.3">
      <c r="A132" s="15" t="s">
        <v>30</v>
      </c>
      <c r="B132" s="36" t="s">
        <v>226</v>
      </c>
      <c r="C132" s="14" t="s">
        <v>76</v>
      </c>
      <c r="D132" s="11">
        <v>900</v>
      </c>
      <c r="E132" s="11">
        <v>90095</v>
      </c>
      <c r="F132" s="28">
        <v>150000</v>
      </c>
      <c r="G132" s="19">
        <v>9840</v>
      </c>
      <c r="H132" s="18">
        <f t="shared" si="3"/>
        <v>6.5600000000000005</v>
      </c>
    </row>
    <row r="133" spans="1:8" ht="22.5" customHeight="1" x14ac:dyDescent="0.3">
      <c r="A133" s="4"/>
      <c r="B133" s="43" t="s">
        <v>50</v>
      </c>
      <c r="C133" s="43"/>
      <c r="D133" s="43"/>
      <c r="E133" s="43"/>
      <c r="F133" s="9">
        <f>SUM(F127:F132)</f>
        <v>1831250</v>
      </c>
      <c r="G133" s="9">
        <f>SUM(G127:G132)</f>
        <v>1473726.48</v>
      </c>
      <c r="H133" s="10">
        <f t="shared" si="3"/>
        <v>80.476531331058027</v>
      </c>
    </row>
    <row r="134" spans="1:8" ht="45.6" customHeight="1" x14ac:dyDescent="0.3">
      <c r="A134" s="15" t="s">
        <v>31</v>
      </c>
      <c r="B134" s="37" t="s">
        <v>125</v>
      </c>
      <c r="C134" s="14" t="s">
        <v>76</v>
      </c>
      <c r="D134" s="23">
        <v>921</v>
      </c>
      <c r="E134" s="23">
        <v>92109</v>
      </c>
      <c r="F134" s="28">
        <v>7700</v>
      </c>
      <c r="G134" s="19">
        <v>5842.01</v>
      </c>
      <c r="H134" s="18">
        <f t="shared" si="3"/>
        <v>75.870259740259741</v>
      </c>
    </row>
    <row r="135" spans="1:8" ht="33" customHeight="1" x14ac:dyDescent="0.3">
      <c r="A135" s="15" t="s">
        <v>32</v>
      </c>
      <c r="B135" s="34" t="s">
        <v>126</v>
      </c>
      <c r="C135" s="14" t="s">
        <v>76</v>
      </c>
      <c r="D135" s="2">
        <v>921</v>
      </c>
      <c r="E135" s="2">
        <v>92120</v>
      </c>
      <c r="F135" s="28">
        <v>70700</v>
      </c>
      <c r="G135" s="19">
        <v>53324.7</v>
      </c>
      <c r="H135" s="18">
        <f t="shared" si="3"/>
        <v>75.42390381895332</v>
      </c>
    </row>
    <row r="136" spans="1:8" ht="46.8" customHeight="1" x14ac:dyDescent="0.3">
      <c r="A136" s="15" t="s">
        <v>33</v>
      </c>
      <c r="B136" s="34" t="s">
        <v>127</v>
      </c>
      <c r="C136" s="14" t="s">
        <v>76</v>
      </c>
      <c r="D136" s="2">
        <v>921</v>
      </c>
      <c r="E136" s="2">
        <v>92120</v>
      </c>
      <c r="F136" s="28">
        <v>2500</v>
      </c>
      <c r="G136" s="19">
        <v>2460</v>
      </c>
      <c r="H136" s="18">
        <f t="shared" si="3"/>
        <v>98.4</v>
      </c>
    </row>
    <row r="137" spans="1:8" ht="30" customHeight="1" x14ac:dyDescent="0.3">
      <c r="A137" s="15" t="s">
        <v>34</v>
      </c>
      <c r="B137" s="34" t="s">
        <v>227</v>
      </c>
      <c r="C137" s="14" t="s">
        <v>76</v>
      </c>
      <c r="D137" s="2">
        <v>921</v>
      </c>
      <c r="E137" s="2">
        <v>92120</v>
      </c>
      <c r="F137" s="28">
        <v>12000</v>
      </c>
      <c r="G137" s="19">
        <v>0</v>
      </c>
      <c r="H137" s="18">
        <f t="shared" si="3"/>
        <v>0</v>
      </c>
    </row>
    <row r="138" spans="1:8" ht="31.8" customHeight="1" x14ac:dyDescent="0.3">
      <c r="A138" s="15" t="s">
        <v>35</v>
      </c>
      <c r="B138" s="34" t="s">
        <v>228</v>
      </c>
      <c r="C138" s="14" t="s">
        <v>76</v>
      </c>
      <c r="D138" s="2">
        <v>921</v>
      </c>
      <c r="E138" s="2">
        <v>92195</v>
      </c>
      <c r="F138" s="28">
        <v>17000</v>
      </c>
      <c r="G138" s="19">
        <v>14145</v>
      </c>
      <c r="H138" s="18">
        <f t="shared" si="3"/>
        <v>83.205882352941174</v>
      </c>
    </row>
    <row r="139" spans="1:8" ht="22.5" customHeight="1" x14ac:dyDescent="0.3">
      <c r="A139" s="4"/>
      <c r="B139" s="43" t="s">
        <v>53</v>
      </c>
      <c r="C139" s="43"/>
      <c r="D139" s="43"/>
      <c r="E139" s="43"/>
      <c r="F139" s="9">
        <f>SUM(F134:F138)</f>
        <v>109900</v>
      </c>
      <c r="G139" s="9">
        <f>SUM(G134:G138)</f>
        <v>75771.709999999992</v>
      </c>
      <c r="H139" s="10">
        <f t="shared" si="3"/>
        <v>68.946050955414009</v>
      </c>
    </row>
    <row r="140" spans="1:8" ht="34.200000000000003" customHeight="1" x14ac:dyDescent="0.3">
      <c r="A140" s="38" t="s">
        <v>36</v>
      </c>
      <c r="B140" s="34" t="s">
        <v>229</v>
      </c>
      <c r="C140" s="38" t="s">
        <v>76</v>
      </c>
      <c r="D140" s="38">
        <v>926</v>
      </c>
      <c r="E140" s="38">
        <v>92601</v>
      </c>
      <c r="F140" s="39">
        <v>87330</v>
      </c>
      <c r="G140" s="39">
        <v>87330</v>
      </c>
      <c r="H140" s="10">
        <f t="shared" si="3"/>
        <v>100</v>
      </c>
    </row>
    <row r="141" spans="1:8" ht="24" customHeight="1" x14ac:dyDescent="0.3">
      <c r="A141" s="4"/>
      <c r="B141" s="43" t="s">
        <v>58</v>
      </c>
      <c r="C141" s="43"/>
      <c r="D141" s="43"/>
      <c r="E141" s="43"/>
      <c r="F141" s="9">
        <f>SUM(F140)</f>
        <v>87330</v>
      </c>
      <c r="G141" s="9">
        <f>SUM(G140)</f>
        <v>87330</v>
      </c>
      <c r="H141" s="10">
        <f t="shared" si="3"/>
        <v>100</v>
      </c>
    </row>
    <row r="142" spans="1:8" x14ac:dyDescent="0.3">
      <c r="A142" s="48" t="s">
        <v>75</v>
      </c>
      <c r="B142" s="48"/>
      <c r="C142" s="48"/>
      <c r="D142" s="48"/>
      <c r="E142" s="48"/>
      <c r="F142" s="26">
        <f>F109+F111+F113+F115+F121+F123+F126+F133+F139+F141</f>
        <v>11639900</v>
      </c>
      <c r="G142" s="9">
        <f>G109+G111+G113+G115+G121+G123+G126+G133+G139+G141</f>
        <v>11130382.020000001</v>
      </c>
      <c r="H142" s="10">
        <f t="shared" si="3"/>
        <v>95.622660160310673</v>
      </c>
    </row>
    <row r="143" spans="1:8" ht="20.25" customHeight="1" x14ac:dyDescent="0.3">
      <c r="A143" s="49" t="s">
        <v>59</v>
      </c>
      <c r="B143" s="49"/>
      <c r="C143" s="49"/>
      <c r="D143" s="49"/>
      <c r="E143" s="49"/>
      <c r="F143" s="10">
        <f>F102+F142</f>
        <v>17190269</v>
      </c>
      <c r="G143" s="10">
        <f>G102+G142</f>
        <v>16637103.240000002</v>
      </c>
      <c r="H143" s="10">
        <f t="shared" si="3"/>
        <v>96.78209945405743</v>
      </c>
    </row>
  </sheetData>
  <mergeCells count="29">
    <mergeCell ref="A142:E142"/>
    <mergeCell ref="A143:E143"/>
    <mergeCell ref="B133:E133"/>
    <mergeCell ref="A7:H7"/>
    <mergeCell ref="A103:H103"/>
    <mergeCell ref="A102:E102"/>
    <mergeCell ref="B101:E101"/>
    <mergeCell ref="B97:E97"/>
    <mergeCell ref="B91:E91"/>
    <mergeCell ref="B46:E46"/>
    <mergeCell ref="B121:E121"/>
    <mergeCell ref="B113:E113"/>
    <mergeCell ref="B111:E111"/>
    <mergeCell ref="B109:E109"/>
    <mergeCell ref="B64:E64"/>
    <mergeCell ref="B66:E66"/>
    <mergeCell ref="B141:E141"/>
    <mergeCell ref="G1:H1"/>
    <mergeCell ref="A4:H4"/>
    <mergeCell ref="A2:D2"/>
    <mergeCell ref="B62:E62"/>
    <mergeCell ref="B55:E55"/>
    <mergeCell ref="B50:E50"/>
    <mergeCell ref="B48:E48"/>
    <mergeCell ref="B9:E9"/>
    <mergeCell ref="B126:E126"/>
    <mergeCell ref="B123:E123"/>
    <mergeCell ref="B139:E139"/>
    <mergeCell ref="B115:E115"/>
  </mergeCells>
  <pageMargins left="0.70866141732283472" right="0.70866141732283472" top="0.98425196850393704" bottom="0.7086614173228347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2018-03-28T09:26:21Z</dcterms:modified>
</cp:coreProperties>
</file>