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/>
  </bookViews>
  <sheets>
    <sheet name="ZUŻYCIE GAZU  w 2019" sheetId="1" r:id="rId1"/>
  </sheets>
  <externalReferences>
    <externalReference r:id="rId2"/>
  </externalReferenc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5" i="1" l="1"/>
  <c r="O10" i="1" l="1"/>
  <c r="O11" i="1"/>
  <c r="O7" i="1"/>
  <c r="O8" i="1"/>
  <c r="O9" i="1"/>
  <c r="O14" i="1"/>
  <c r="O13" i="1"/>
  <c r="N10" i="1"/>
  <c r="N11" i="1"/>
  <c r="N7" i="1"/>
  <c r="N8" i="1"/>
  <c r="N9" i="1"/>
  <c r="N14" i="1"/>
  <c r="N13" i="1"/>
  <c r="M10" i="1"/>
  <c r="M11" i="1"/>
  <c r="M7" i="1"/>
  <c r="M8" i="1"/>
  <c r="M9" i="1"/>
  <c r="M14" i="1"/>
  <c r="M13" i="1"/>
  <c r="L10" i="1"/>
  <c r="L11" i="1"/>
  <c r="L7" i="1"/>
  <c r="L8" i="1"/>
  <c r="L9" i="1"/>
  <c r="L14" i="1"/>
  <c r="L13" i="1"/>
  <c r="K10" i="1"/>
  <c r="K11" i="1"/>
  <c r="K7" i="1"/>
  <c r="K8" i="1"/>
  <c r="K9" i="1"/>
  <c r="K14" i="1"/>
  <c r="K13" i="1"/>
  <c r="J10" i="1"/>
  <c r="J11" i="1"/>
  <c r="J7" i="1"/>
  <c r="J8" i="1"/>
  <c r="J9" i="1"/>
  <c r="J14" i="1"/>
  <c r="J13" i="1"/>
  <c r="I10" i="1"/>
  <c r="I11" i="1"/>
  <c r="I7" i="1"/>
  <c r="I8" i="1"/>
  <c r="I9" i="1"/>
  <c r="I14" i="1"/>
  <c r="H10" i="1"/>
  <c r="H11" i="1"/>
  <c r="H7" i="1"/>
  <c r="H8" i="1"/>
  <c r="H9" i="1"/>
  <c r="H14" i="1"/>
  <c r="G10" i="1"/>
  <c r="G11" i="1"/>
  <c r="G7" i="1"/>
  <c r="G8" i="1"/>
  <c r="G9" i="1"/>
  <c r="G14" i="1"/>
  <c r="H13" i="1"/>
  <c r="G13" i="1"/>
  <c r="I13" i="1"/>
  <c r="F10" i="1"/>
  <c r="F11" i="1"/>
  <c r="F7" i="1"/>
  <c r="F8" i="1"/>
  <c r="F9" i="1"/>
  <c r="F14" i="1"/>
  <c r="F13" i="1"/>
  <c r="E10" i="1"/>
  <c r="E11" i="1"/>
  <c r="E7" i="1"/>
  <c r="E8" i="1"/>
  <c r="E9" i="1"/>
  <c r="E14" i="1"/>
  <c r="E13" i="1"/>
  <c r="D10" i="1"/>
  <c r="D11" i="1"/>
  <c r="D7" i="1"/>
  <c r="D8" i="1"/>
  <c r="D9" i="1"/>
  <c r="D14" i="1"/>
  <c r="D13" i="1"/>
  <c r="D12" i="1"/>
  <c r="N12" i="1"/>
  <c r="M12" i="1"/>
  <c r="L12" i="1"/>
  <c r="K12" i="1"/>
  <c r="J12" i="1"/>
  <c r="I12" i="1"/>
  <c r="H12" i="1"/>
  <c r="G12" i="1"/>
  <c r="F12" i="1"/>
  <c r="O12" i="1"/>
  <c r="E12" i="1"/>
  <c r="B8" i="1"/>
  <c r="B7" i="1"/>
  <c r="B11" i="1"/>
  <c r="B12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<sst xmlns="http://schemas.openxmlformats.org/spreadsheetml/2006/main" count="15" uniqueCount="8">
  <si>
    <t>W-5</t>
  </si>
  <si>
    <t>Zespół Szkolno-Przedszkolny w Nowosielcu</t>
  </si>
  <si>
    <t>Zarząd Budynków Komunalnych i Zieleni Miejskiej / Gimnazjum nr 1</t>
  </si>
  <si>
    <t xml:space="preserve">Zespół Szkolno-Przedszkolny Nr 1 w Nisku </t>
  </si>
  <si>
    <t>LP</t>
  </si>
  <si>
    <t>Zespół Szkolno Przedszkolny w Zarzeczu</t>
  </si>
  <si>
    <t>Zużycie gazu w ujęciu miesięcznym w 2022r. Taryfa W-5</t>
  </si>
  <si>
    <t>suma  W-5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</si>
</sst>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7">
    <xf numFmtId="0" fontId="0" fillId="0" borderId="0" xfId="0"/>
    <xf numFmtId="0" fontId="0" fillId="0" borderId="1" xfId="0" applyBorder="1"/>
    <xf numFmtId="1" fontId="3" fillId="2" borderId="1" xfId="0" applyNumberFormat="1" applyFont="1" applyFill="1" applyBorder="1"/>
    <xf numFmtId="1" fontId="5" fillId="2" borderId="1" xfId="0" applyNumberFormat="1" applyFont="1" applyFill="1" applyBorder="1"/>
    <xf numFmtId="1" fontId="0" fillId="0" borderId="0" xfId="0" applyNumberFormat="1"/>
    <xf numFmtId="0" fontId="0" fillId="3" borderId="2" xfId="0" applyFill="1" applyBorder="1"/>
    <xf numFmtId="0" fontId="0" fillId="3" borderId="1" xfId="0" applyFont="1" applyFill="1" applyBorder="1" applyAlignment="1">
      <alignment horizontal="center" vertical="center"/>
    </xf>
    <xf numFmtId="1" fontId="0" fillId="3" borderId="1" xfId="0" applyNumberFormat="1" applyFill="1" applyBorder="1"/>
    <xf numFmtId="0" fontId="1" fillId="3" borderId="2" xfId="0" applyFont="1" applyFill="1" applyBorder="1"/>
    <xf numFmtId="0" fontId="4" fillId="3" borderId="2" xfId="0" applyFont="1" applyFill="1" applyBorder="1" applyAlignment="1">
      <alignment wrapText="1"/>
    </xf>
    <xf numFmtId="0" fontId="0" fillId="3" borderId="2" xfId="0" applyFont="1" applyFill="1" applyBorder="1"/>
    <xf numFmtId="0" fontId="0" fillId="3" borderId="1" xfId="0" applyFill="1" applyBorder="1"/>
    <xf numFmtId="0" fontId="2" fillId="0" borderId="0" xfId="0" applyFon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8" fillId="0" borderId="1" xfId="0" applyFont="1" applyBorder="1"/>
    <xf numFmtId="0" fontId="8" fillId="4" borderId="1" xfId="0" applyFont="1" applyFill="1" applyBorder="1"/>
    <xf numFmtId="0" fontId="8" fillId="4" borderId="2" xfId="0" applyFont="1" applyFill="1" applyBorder="1"/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elka%20z&#322;u&#380;ycia%20w%20taryfie%20W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1">
          <cell r="A11" t="str">
            <v>Nazwa punktu poboru</v>
          </cell>
          <cell r="B11" t="str">
            <v>Taryfa</v>
          </cell>
          <cell r="C11" t="str">
            <v>I</v>
          </cell>
          <cell r="D11" t="str">
            <v>II</v>
          </cell>
          <cell r="E11" t="str">
            <v>III</v>
          </cell>
          <cell r="F11" t="str">
            <v>IV</v>
          </cell>
          <cell r="G11" t="str">
            <v>V</v>
          </cell>
          <cell r="H11" t="str">
            <v>VI</v>
          </cell>
          <cell r="I11" t="str">
            <v>VII</v>
          </cell>
          <cell r="J11" t="str">
            <v>VIII</v>
          </cell>
          <cell r="K11" t="str">
            <v>IX</v>
          </cell>
          <cell r="L11" t="str">
            <v>X</v>
          </cell>
          <cell r="M11" t="str">
            <v>XI</v>
          </cell>
          <cell r="N11" t="str">
            <v>XII</v>
          </cell>
          <cell r="O11" t="str">
            <v>RAZEM kWh</v>
          </cell>
        </row>
        <row r="12">
          <cell r="A12" t="str">
            <v>PSP NR 3</v>
          </cell>
        </row>
        <row r="15">
          <cell r="A15" t="str">
            <v>PRZEDSZKOLE NR 1</v>
          </cell>
        </row>
        <row r="16">
          <cell r="A16" t="str">
            <v>Dom kultury w Nowosielcu</v>
          </cell>
        </row>
        <row r="17">
          <cell r="A17" t="str">
            <v>Dom Kultury w Zarzeczu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R26"/>
  <sheetViews>
    <sheetView tabSelected="1" zoomScaleNormal="100" workbookViewId="0">
      <selection activeCell="T19" sqref="T19"/>
    </sheetView>
  </sheetViews>
  <sheetFormatPr defaultColWidth="8.7109375" defaultRowHeight="15" x14ac:dyDescent="0.25"/>
  <cols>
    <col min="2" max="2" width="42.140625" customWidth="1"/>
    <col min="16" max="16" width="11.5703125" customWidth="1"/>
  </cols>
  <sheetData>
    <row r="4" spans="1:18" ht="21" x14ac:dyDescent="0.35">
      <c r="D4" s="12" t="s">
        <v>6</v>
      </c>
      <c r="E4" s="12"/>
      <c r="F4" s="12"/>
      <c r="G4" s="12"/>
      <c r="H4" s="12"/>
      <c r="I4" s="12"/>
      <c r="J4" s="12"/>
      <c r="K4" s="12"/>
      <c r="P4" s="14" t="s">
        <v>7</v>
      </c>
    </row>
    <row r="5" spans="1:18" x14ac:dyDescent="0.25">
      <c r="P5" s="13">
        <f>SUM(P7:P14)</f>
        <v>1590998</v>
      </c>
      <c r="Q5" s="4"/>
    </row>
    <row r="6" spans="1:18" x14ac:dyDescent="0.25">
      <c r="A6" s="15" t="s">
        <v>4</v>
      </c>
      <c r="B6" s="16" t="str">
        <f>[1]Sheet1!A11</f>
        <v>Nazwa punktu poboru</v>
      </c>
      <c r="C6" s="15" t="str">
        <f>[1]Sheet1!B11</f>
        <v>Taryfa</v>
      </c>
      <c r="D6" s="15" t="str">
        <f>[1]Sheet1!C11</f>
        <v>I</v>
      </c>
      <c r="E6" s="15" t="str">
        <f>[1]Sheet1!D11</f>
        <v>II</v>
      </c>
      <c r="F6" s="15" t="str">
        <f>[1]Sheet1!E11</f>
        <v>III</v>
      </c>
      <c r="G6" s="15" t="str">
        <f>[1]Sheet1!F11</f>
        <v>IV</v>
      </c>
      <c r="H6" s="15" t="str">
        <f>[1]Sheet1!G11</f>
        <v>V</v>
      </c>
      <c r="I6" s="15" t="str">
        <f>[1]Sheet1!H11</f>
        <v>VI</v>
      </c>
      <c r="J6" s="15" t="str">
        <f>[1]Sheet1!I11</f>
        <v>VII</v>
      </c>
      <c r="K6" s="15" t="str">
        <f>[1]Sheet1!J11</f>
        <v>VIII</v>
      </c>
      <c r="L6" s="15" t="str">
        <f>[1]Sheet1!K11</f>
        <v>IX</v>
      </c>
      <c r="M6" s="15" t="str">
        <f>[1]Sheet1!L11</f>
        <v>X</v>
      </c>
      <c r="N6" s="15" t="str">
        <f>[1]Sheet1!M11</f>
        <v>XI</v>
      </c>
      <c r="O6" s="15" t="str">
        <f>[1]Sheet1!N11</f>
        <v>XII</v>
      </c>
      <c r="P6" s="15" t="str">
        <f>[1]Sheet1!O11</f>
        <v>RAZEM kWh</v>
      </c>
    </row>
    <row r="7" spans="1:18" x14ac:dyDescent="0.25">
      <c r="A7" s="1">
        <v>1</v>
      </c>
      <c r="B7" s="5" t="str">
        <f>[1]Sheet1!A16</f>
        <v>Dom kultury w Nowosielcu</v>
      </c>
      <c r="C7" s="6" t="s">
        <v>0</v>
      </c>
      <c r="D7" s="7">
        <f>P7*0.12</f>
        <v>17872.919999999998</v>
      </c>
      <c r="E7" s="7">
        <f>P7*0.12</f>
        <v>17872.919999999998</v>
      </c>
      <c r="F7" s="7">
        <f>P7*0.1</f>
        <v>14894.1</v>
      </c>
      <c r="G7" s="7">
        <f>P7*0.07</f>
        <v>10425.870000000001</v>
      </c>
      <c r="H7" s="7">
        <f>P7*0.05</f>
        <v>7447.05</v>
      </c>
      <c r="I7" s="7">
        <f>P7*0.04</f>
        <v>5957.64</v>
      </c>
      <c r="J7" s="7">
        <f>P7*0.04</f>
        <v>5957.64</v>
      </c>
      <c r="K7" s="7">
        <f>P7*0.05</f>
        <v>7447.05</v>
      </c>
      <c r="L7" s="7">
        <f>P7*0.07</f>
        <v>10425.870000000001</v>
      </c>
      <c r="M7" s="7">
        <f>P7*0.1</f>
        <v>14894.1</v>
      </c>
      <c r="N7" s="7">
        <f>P7*0.12</f>
        <v>17872.919999999998</v>
      </c>
      <c r="O7" s="7">
        <f>P7*0.12</f>
        <v>17872.919999999998</v>
      </c>
      <c r="P7" s="2">
        <v>148941</v>
      </c>
    </row>
    <row r="8" spans="1:18" x14ac:dyDescent="0.25">
      <c r="A8" s="1">
        <v>2</v>
      </c>
      <c r="B8" s="5" t="str">
        <f>[1]Sheet1!A17</f>
        <v>Dom Kultury w Zarzeczu</v>
      </c>
      <c r="C8" s="6" t="s">
        <v>0</v>
      </c>
      <c r="D8" s="7">
        <f>P8*0.12</f>
        <v>10862.16</v>
      </c>
      <c r="E8" s="7">
        <f>P8*0.12</f>
        <v>10862.16</v>
      </c>
      <c r="F8" s="7">
        <f>P8*0.1</f>
        <v>9051.8000000000011</v>
      </c>
      <c r="G8" s="7">
        <f>P8*0.07</f>
        <v>6336.26</v>
      </c>
      <c r="H8" s="7">
        <f>P8*0.05</f>
        <v>4525.9000000000005</v>
      </c>
      <c r="I8" s="7">
        <f>P8*0.04</f>
        <v>3620.7200000000003</v>
      </c>
      <c r="J8" s="7">
        <f>P8*0.04</f>
        <v>3620.7200000000003</v>
      </c>
      <c r="K8" s="7">
        <f>P8*0.05</f>
        <v>4525.9000000000005</v>
      </c>
      <c r="L8" s="7">
        <f>P8*0.07</f>
        <v>6336.26</v>
      </c>
      <c r="M8" s="7">
        <f>P8*0.1</f>
        <v>9051.8000000000011</v>
      </c>
      <c r="N8" s="7">
        <f>P8*0.12</f>
        <v>10862.16</v>
      </c>
      <c r="O8" s="7">
        <f>P8*0.12</f>
        <v>10862.16</v>
      </c>
      <c r="P8" s="3">
        <v>90518</v>
      </c>
    </row>
    <row r="9" spans="1:18" x14ac:dyDescent="0.25">
      <c r="A9" s="1">
        <v>3</v>
      </c>
      <c r="B9" s="10" t="s">
        <v>3</v>
      </c>
      <c r="C9" s="6" t="s">
        <v>0</v>
      </c>
      <c r="D9" s="7">
        <f>P9*0.12</f>
        <v>15621.48</v>
      </c>
      <c r="E9" s="7">
        <f>P9*0.12</f>
        <v>15621.48</v>
      </c>
      <c r="F9" s="7">
        <f>P9*0.1</f>
        <v>13017.900000000001</v>
      </c>
      <c r="G9" s="7">
        <f>P9*0.07</f>
        <v>9112.5300000000007</v>
      </c>
      <c r="H9" s="7">
        <f>P9*0.05</f>
        <v>6508.9500000000007</v>
      </c>
      <c r="I9" s="7">
        <f>P9*0.04</f>
        <v>5207.16</v>
      </c>
      <c r="J9" s="7">
        <f>P9*0.04</f>
        <v>5207.16</v>
      </c>
      <c r="K9" s="7">
        <f>P9*0.05</f>
        <v>6508.9500000000007</v>
      </c>
      <c r="L9" s="7">
        <f>P9*0.07</f>
        <v>9112.5300000000007</v>
      </c>
      <c r="M9" s="7">
        <f>P9*0.1</f>
        <v>13017.900000000001</v>
      </c>
      <c r="N9" s="7">
        <f>P9*0.12</f>
        <v>15621.48</v>
      </c>
      <c r="O9" s="7">
        <f>P9*0.12</f>
        <v>15621.48</v>
      </c>
      <c r="P9" s="2">
        <v>130179</v>
      </c>
    </row>
    <row r="10" spans="1:18" ht="29.25" x14ac:dyDescent="0.25">
      <c r="A10" s="1">
        <v>4</v>
      </c>
      <c r="B10" s="9" t="s">
        <v>2</v>
      </c>
      <c r="C10" s="6" t="s">
        <v>0</v>
      </c>
      <c r="D10" s="7">
        <f>P10*0.12</f>
        <v>33150.6</v>
      </c>
      <c r="E10" s="7">
        <f>P10*0.12</f>
        <v>33150.6</v>
      </c>
      <c r="F10" s="7">
        <f>P10*0.1</f>
        <v>27625.5</v>
      </c>
      <c r="G10" s="7">
        <f>P10*0.07</f>
        <v>19337.850000000002</v>
      </c>
      <c r="H10" s="7">
        <f>P10*0.05</f>
        <v>13812.75</v>
      </c>
      <c r="I10" s="7">
        <f>P10*0.04</f>
        <v>11050.2</v>
      </c>
      <c r="J10" s="7">
        <f>P10*0.04</f>
        <v>11050.2</v>
      </c>
      <c r="K10" s="7">
        <f>P10*0.05</f>
        <v>13812.75</v>
      </c>
      <c r="L10" s="7">
        <f>P10*0.07</f>
        <v>19337.850000000002</v>
      </c>
      <c r="M10" s="7">
        <f>P10*0.1</f>
        <v>27625.5</v>
      </c>
      <c r="N10" s="7">
        <f>P10*0.12</f>
        <v>33150.6</v>
      </c>
      <c r="O10" s="7">
        <f>P10*0.12</f>
        <v>33150.6</v>
      </c>
      <c r="P10" s="2">
        <v>276255</v>
      </c>
    </row>
    <row r="11" spans="1:18" x14ac:dyDescent="0.25">
      <c r="A11" s="1">
        <v>5</v>
      </c>
      <c r="B11" s="5" t="str">
        <f>[1]Sheet1!A15</f>
        <v>PRZEDSZKOLE NR 1</v>
      </c>
      <c r="C11" s="6" t="s">
        <v>0</v>
      </c>
      <c r="D11" s="7">
        <f>P11*0.12</f>
        <v>15892.32</v>
      </c>
      <c r="E11" s="7">
        <f>P11*0.12</f>
        <v>15892.32</v>
      </c>
      <c r="F11" s="7">
        <f>P11*0.1</f>
        <v>13243.6</v>
      </c>
      <c r="G11" s="7">
        <f>P11*0.07</f>
        <v>9270.52</v>
      </c>
      <c r="H11" s="7">
        <f>P11*0.05</f>
        <v>6621.8</v>
      </c>
      <c r="I11" s="7">
        <f>P11*0.04</f>
        <v>5297.4400000000005</v>
      </c>
      <c r="J11" s="7">
        <f>P11*0.04</f>
        <v>5297.4400000000005</v>
      </c>
      <c r="K11" s="7">
        <f>P11*0.05</f>
        <v>6621.8</v>
      </c>
      <c r="L11" s="7">
        <f>P11*0.07</f>
        <v>9270.52</v>
      </c>
      <c r="M11" s="7">
        <f>P11*0.1</f>
        <v>13243.6</v>
      </c>
      <c r="N11" s="7">
        <f>P11*0.12</f>
        <v>15892.32</v>
      </c>
      <c r="O11" s="7">
        <f>P11*0.12</f>
        <v>15892.32</v>
      </c>
      <c r="P11" s="2">
        <v>132436</v>
      </c>
    </row>
    <row r="12" spans="1:18" x14ac:dyDescent="0.25">
      <c r="A12" s="1">
        <v>6</v>
      </c>
      <c r="B12" s="5" t="str">
        <f>[1]Sheet1!A12</f>
        <v>PSP NR 3</v>
      </c>
      <c r="C12" s="6" t="s">
        <v>0</v>
      </c>
      <c r="D12" s="7">
        <f>P12*0.12</f>
        <v>45291.839999999997</v>
      </c>
      <c r="E12" s="7">
        <f>$P$12*0.12</f>
        <v>45291.839999999997</v>
      </c>
      <c r="F12" s="7">
        <f>$P$12*0.1</f>
        <v>37743.200000000004</v>
      </c>
      <c r="G12" s="7">
        <f>$P$12*0.06</f>
        <v>22645.919999999998</v>
      </c>
      <c r="H12" s="7">
        <f>$P$12*0.06</f>
        <v>22645.919999999998</v>
      </c>
      <c r="I12" s="7">
        <f>$P$12*0.04</f>
        <v>15097.28</v>
      </c>
      <c r="J12" s="7">
        <f>$P$12*0.04</f>
        <v>15097.28</v>
      </c>
      <c r="K12" s="7">
        <f>$P$12*0.06</f>
        <v>22645.919999999998</v>
      </c>
      <c r="L12" s="7">
        <f>$P$12*0.06</f>
        <v>22645.919999999998</v>
      </c>
      <c r="M12" s="7">
        <f>$P$12*0.1</f>
        <v>37743.200000000004</v>
      </c>
      <c r="N12" s="7">
        <f>$P$12*0.12</f>
        <v>45291.839999999997</v>
      </c>
      <c r="O12" s="7">
        <f t="shared" ref="O12" si="0">$P$12*0.12</f>
        <v>45291.839999999997</v>
      </c>
      <c r="P12" s="2">
        <v>377432</v>
      </c>
      <c r="Q12" s="4"/>
    </row>
    <row r="13" spans="1:18" x14ac:dyDescent="0.25">
      <c r="A13" s="1">
        <v>7</v>
      </c>
      <c r="B13" s="8" t="s">
        <v>1</v>
      </c>
      <c r="C13" s="6" t="s">
        <v>0</v>
      </c>
      <c r="D13" s="7">
        <f>P13*0.12</f>
        <v>25983.239999999998</v>
      </c>
      <c r="E13" s="7">
        <f>P13*0.12</f>
        <v>25983.239999999998</v>
      </c>
      <c r="F13" s="7">
        <f>P13*0.1</f>
        <v>21652.7</v>
      </c>
      <c r="G13" s="7">
        <f>P13*0.07</f>
        <v>15156.890000000001</v>
      </c>
      <c r="H13" s="7">
        <f>P13*0.05</f>
        <v>10826.35</v>
      </c>
      <c r="I13" s="7">
        <f>P13*0.04</f>
        <v>8661.08</v>
      </c>
      <c r="J13" s="7">
        <f>P13*0.04</f>
        <v>8661.08</v>
      </c>
      <c r="K13" s="7">
        <f>P13*0.05</f>
        <v>10826.35</v>
      </c>
      <c r="L13" s="7">
        <f>P13*0.07</f>
        <v>15156.890000000001</v>
      </c>
      <c r="M13" s="7">
        <f>P13*0.1</f>
        <v>21652.7</v>
      </c>
      <c r="N13" s="7">
        <f>P13*0.12</f>
        <v>25983.239999999998</v>
      </c>
      <c r="O13" s="7">
        <f>P13*0.12</f>
        <v>25983.239999999998</v>
      </c>
      <c r="P13" s="2">
        <v>216527</v>
      </c>
      <c r="Q13" s="4"/>
    </row>
    <row r="14" spans="1:18" ht="21" customHeight="1" x14ac:dyDescent="0.25">
      <c r="A14" s="1">
        <v>8</v>
      </c>
      <c r="B14" s="11" t="s">
        <v>5</v>
      </c>
      <c r="C14" s="6" t="s">
        <v>0</v>
      </c>
      <c r="D14" s="7">
        <f>P14*0.12</f>
        <v>26245.200000000001</v>
      </c>
      <c r="E14" s="7">
        <f>P14*0.12</f>
        <v>26245.200000000001</v>
      </c>
      <c r="F14" s="7">
        <f>P14*0.1</f>
        <v>21871</v>
      </c>
      <c r="G14" s="7">
        <f>P14*0.07</f>
        <v>15309.7</v>
      </c>
      <c r="H14" s="7">
        <f>P14*0.05</f>
        <v>10935.5</v>
      </c>
      <c r="I14" s="7">
        <f>P14*0.04</f>
        <v>8748.4</v>
      </c>
      <c r="J14" s="7">
        <f>P14*0.04</f>
        <v>8748.4</v>
      </c>
      <c r="K14" s="7">
        <f>P14*0.05</f>
        <v>10935.5</v>
      </c>
      <c r="L14" s="7">
        <f>P14*0.07</f>
        <v>15309.7</v>
      </c>
      <c r="M14" s="7">
        <f>P14*0.1</f>
        <v>21871</v>
      </c>
      <c r="N14" s="7">
        <f>P14*0.12</f>
        <v>26245.200000000001</v>
      </c>
      <c r="O14" s="7">
        <f>P14*0.12</f>
        <v>26245.200000000001</v>
      </c>
      <c r="P14" s="2">
        <v>218710</v>
      </c>
      <c r="Q14" s="4"/>
      <c r="R14" s="4"/>
    </row>
    <row r="15" spans="1:18" ht="21" customHeight="1" x14ac:dyDescent="0.25">
      <c r="A15" s="4"/>
      <c r="B15" s="4"/>
    </row>
    <row r="16" spans="1:18" ht="43.5" customHeight="1" x14ac:dyDescent="0.25">
      <c r="A16" s="4"/>
    </row>
    <row r="17" spans="1:17" ht="43.5" customHeight="1" x14ac:dyDescent="0.25">
      <c r="A17" s="4"/>
    </row>
    <row r="18" spans="1:17" x14ac:dyDescent="0.25">
      <c r="A18" s="4"/>
    </row>
    <row r="19" spans="1:17" x14ac:dyDescent="0.25">
      <c r="A19" s="4"/>
    </row>
    <row r="20" spans="1:17" x14ac:dyDescent="0.25">
      <c r="A20" s="4"/>
    </row>
    <row r="21" spans="1:17" x14ac:dyDescent="0.25">
      <c r="A21" s="4"/>
    </row>
    <row r="22" spans="1:17" x14ac:dyDescent="0.25">
      <c r="A22" s="4"/>
    </row>
    <row r="23" spans="1:17" x14ac:dyDescent="0.25">
      <c r="A23" s="4"/>
    </row>
    <row r="24" spans="1:17" x14ac:dyDescent="0.25">
      <c r="A24" s="4"/>
    </row>
    <row r="25" spans="1:17" x14ac:dyDescent="0.25">
      <c r="A25" s="4"/>
    </row>
    <row r="26" spans="1:17" x14ac:dyDescent="0.25">
      <c r="Q26" s="4"/>
    </row>
  </sheetData>
  <mergeCells count="1">
    <mergeCell ref="D4:K4"/>
  </mergeCells>
  <phoneticPr fontId="7" type="noConversion"/>
  <pageMargins left="0.7" right="0.7" top="0.75" bottom="0.75" header="0.51180555555555496" footer="0.51180555555555496"/>
  <pageSetup paperSize="9" scale="74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ZUŻYCIE GAZU  w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Michał_ZP</dc:creator>
  <cp:lastModifiedBy>Michał_ZP</cp:lastModifiedBy>
  <cp:revision>5</cp:revision>
  <cp:lastPrinted>2021-11-08T11:26:03Z</cp:lastPrinted>
  <dcterms:created xsi:type="dcterms:W3CDTF">2006-09-16T00:00:00Z</dcterms:created>
  <dcterms:modified xsi:type="dcterms:W3CDTF">2021-11-08T12:12:39Z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