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 XV Sesję dn. 30.11.2015r\"/>
    </mc:Choice>
  </mc:AlternateContent>
  <bookViews>
    <workbookView xWindow="0" yWindow="0" windowWidth="21570" windowHeight="8145" firstSheet="7" activeTab="14"/>
  </bookViews>
  <sheets>
    <sheet name="01.01.2014" sheetId="6" r:id="rId1"/>
    <sheet name="z - 30.01.15" sheetId="7" r:id="rId2"/>
    <sheet name="z - 27.02.15" sheetId="8" r:id="rId3"/>
    <sheet name="z - 31.03.15" sheetId="9" r:id="rId4"/>
    <sheet name="z - 28.04.15" sheetId="10" r:id="rId5"/>
    <sheet name="z - 08.05.15" sheetId="11" r:id="rId6"/>
    <sheet name="z - 22.05.2015" sheetId="12" r:id="rId7"/>
    <sheet name="15.06.15" sheetId="13" r:id="rId8"/>
    <sheet name="z - 30.07.15" sheetId="14" r:id="rId9"/>
    <sheet name="z -04.09.15" sheetId="15" r:id="rId10"/>
    <sheet name="Arkusz1" sheetId="16" r:id="rId11"/>
    <sheet name="Arkusz2" sheetId="17" r:id="rId12"/>
    <sheet name="z- 22.10.15" sheetId="18" r:id="rId13"/>
    <sheet name="z-30.10.15" sheetId="19" r:id="rId14"/>
    <sheet name="Arkusz3" sheetId="20" r:id="rId15"/>
  </sheets>
  <definedNames>
    <definedName name="_xlnm._FilterDatabase" localSheetId="0" hidden="1">'01.01.2014'!$A$10:$I$63</definedName>
    <definedName name="_xlnm._FilterDatabase" localSheetId="7" hidden="1">'15.06.15'!$A$10:$I$10</definedName>
    <definedName name="_xlnm._FilterDatabase" localSheetId="5" hidden="1">'z - 08.05.15'!$A$10:$I$72</definedName>
    <definedName name="_xlnm._FilterDatabase" localSheetId="2" hidden="1">'z - 27.02.15'!$A$10:$I$62</definedName>
    <definedName name="_xlnm._FilterDatabase" localSheetId="4" hidden="1">'z - 28.04.15'!$A$10:$I$71</definedName>
    <definedName name="_xlnm._FilterDatabase" localSheetId="1" hidden="1">'z - 30.01.15'!$A$10:$I$62</definedName>
    <definedName name="_xlnm._FilterDatabase" localSheetId="3" hidden="1">'z - 31.03.15'!$A$10:$I$65</definedName>
    <definedName name="_xlnm.Print_Area" localSheetId="7">'15.06.15'!$A$1:$I$75</definedName>
    <definedName name="_xlnm.Print_Area" localSheetId="10">Arkusz1!$A$1:$I$91</definedName>
    <definedName name="_xlnm.Print_Area" localSheetId="11">Arkusz2!$A$1:$I$93</definedName>
    <definedName name="_xlnm.Print_Area" localSheetId="14">Arkusz3!$A$1:$I$93</definedName>
    <definedName name="_xlnm.Print_Area" localSheetId="5">'z - 08.05.15'!$A$1:$I$72</definedName>
    <definedName name="_xlnm.Print_Area" localSheetId="2">'z - 27.02.15'!$A$1:$I$62</definedName>
    <definedName name="_xlnm.Print_Area" localSheetId="4">'z - 28.04.15'!$A$1:$I$71</definedName>
    <definedName name="_xlnm.Print_Area" localSheetId="1">'z - 30.01.15'!$A$1:$I$62</definedName>
    <definedName name="_xlnm.Print_Area" localSheetId="8">'z - 30.07.15'!$A$1:$I$83</definedName>
    <definedName name="_xlnm.Print_Area" localSheetId="3">'z - 31.03.15'!$A$1:$I$65</definedName>
    <definedName name="_xlnm.Print_Area" localSheetId="9">'z -04.09.15'!$A$1:$I$83</definedName>
    <definedName name="_xlnm.Print_Area" localSheetId="12">'z- 22.10.15'!$A$1:$I$93</definedName>
    <definedName name="_xlnm.Print_Area" localSheetId="13">'z-30.10.15'!$A$1:$I$93</definedName>
  </definedNames>
  <calcPr calcId="152511"/>
</workbook>
</file>

<file path=xl/calcChain.xml><?xml version="1.0" encoding="utf-8"?>
<calcChain xmlns="http://schemas.openxmlformats.org/spreadsheetml/2006/main">
  <c r="I91" i="20" l="1"/>
  <c r="F91" i="20"/>
  <c r="E91" i="20"/>
  <c r="I88" i="20"/>
  <c r="F88" i="20"/>
  <c r="E88" i="20"/>
  <c r="I86" i="20"/>
  <c r="F86" i="20"/>
  <c r="E86" i="20"/>
  <c r="I72" i="20"/>
  <c r="F72" i="20"/>
  <c r="E72" i="20"/>
  <c r="I69" i="20"/>
  <c r="F69" i="20"/>
  <c r="E69" i="20"/>
  <c r="I66" i="20"/>
  <c r="F66" i="20"/>
  <c r="E66" i="20"/>
  <c r="I59" i="20"/>
  <c r="F59" i="20"/>
  <c r="E59" i="20"/>
  <c r="I52" i="20"/>
  <c r="F52" i="20"/>
  <c r="E52" i="20"/>
  <c r="I45" i="20"/>
  <c r="F45" i="20"/>
  <c r="E45" i="20"/>
  <c r="I41" i="20"/>
  <c r="F41" i="20"/>
  <c r="E41" i="20"/>
  <c r="I36" i="20"/>
  <c r="F36" i="20"/>
  <c r="E36" i="20"/>
  <c r="I30" i="20"/>
  <c r="F30" i="20"/>
  <c r="E30" i="20"/>
  <c r="I23" i="20"/>
  <c r="F23" i="20"/>
  <c r="E23" i="20"/>
  <c r="I93" i="20" l="1"/>
  <c r="E93" i="20"/>
  <c r="F93" i="20"/>
  <c r="I91" i="19"/>
  <c r="F91" i="19"/>
  <c r="E91" i="19"/>
  <c r="I88" i="19"/>
  <c r="F88" i="19"/>
  <c r="E88" i="19"/>
  <c r="I86" i="19"/>
  <c r="F86" i="19"/>
  <c r="E86" i="19"/>
  <c r="I72" i="19"/>
  <c r="F72" i="19"/>
  <c r="E72" i="19"/>
  <c r="I69" i="19"/>
  <c r="F69" i="19"/>
  <c r="E69" i="19"/>
  <c r="I66" i="19"/>
  <c r="F66" i="19"/>
  <c r="E66" i="19"/>
  <c r="I59" i="19"/>
  <c r="F59" i="19"/>
  <c r="E59" i="19"/>
  <c r="I52" i="19"/>
  <c r="F52" i="19"/>
  <c r="E52" i="19"/>
  <c r="I45" i="19"/>
  <c r="F45" i="19"/>
  <c r="E45" i="19"/>
  <c r="I41" i="19"/>
  <c r="F41" i="19"/>
  <c r="E41" i="19"/>
  <c r="I36" i="19"/>
  <c r="F36" i="19"/>
  <c r="E36" i="19"/>
  <c r="I30" i="19"/>
  <c r="F30" i="19"/>
  <c r="E30" i="19"/>
  <c r="I23" i="19"/>
  <c r="F23" i="19"/>
  <c r="E23" i="19"/>
  <c r="F93" i="19" l="1"/>
  <c r="I93" i="19"/>
  <c r="E93" i="19"/>
  <c r="E35" i="18"/>
  <c r="I91" i="18"/>
  <c r="F91" i="18"/>
  <c r="E91" i="18"/>
  <c r="I88" i="18"/>
  <c r="F88" i="18"/>
  <c r="E88" i="18"/>
  <c r="I86" i="18"/>
  <c r="F86" i="18"/>
  <c r="E86" i="18"/>
  <c r="I72" i="18"/>
  <c r="F72" i="18"/>
  <c r="E72" i="18"/>
  <c r="I69" i="18"/>
  <c r="F69" i="18"/>
  <c r="E69" i="18"/>
  <c r="I66" i="18"/>
  <c r="F66" i="18"/>
  <c r="E66" i="18"/>
  <c r="I59" i="18"/>
  <c r="F59" i="18"/>
  <c r="E59" i="18"/>
  <c r="I52" i="18"/>
  <c r="F52" i="18"/>
  <c r="E52" i="18"/>
  <c r="I45" i="18"/>
  <c r="F45" i="18"/>
  <c r="E45" i="18"/>
  <c r="I41" i="18"/>
  <c r="F41" i="18"/>
  <c r="E41" i="18"/>
  <c r="I36" i="18"/>
  <c r="F36" i="18"/>
  <c r="E36" i="18"/>
  <c r="I30" i="18"/>
  <c r="F30" i="18"/>
  <c r="E30" i="18"/>
  <c r="I23" i="18"/>
  <c r="F23" i="18"/>
  <c r="E23" i="18"/>
  <c r="I93" i="18" l="1"/>
  <c r="F93" i="18"/>
  <c r="E93" i="18"/>
  <c r="G79" i="17"/>
  <c r="H79" i="17" l="1"/>
  <c r="D79" i="18"/>
  <c r="G79" i="18" s="1"/>
  <c r="G81" i="17"/>
  <c r="I91" i="17"/>
  <c r="F91" i="17"/>
  <c r="E91" i="17"/>
  <c r="I88" i="17"/>
  <c r="F88" i="17"/>
  <c r="E88" i="17"/>
  <c r="I86" i="17"/>
  <c r="F86" i="17"/>
  <c r="E86" i="17"/>
  <c r="I72" i="17"/>
  <c r="F72" i="17"/>
  <c r="E72" i="17"/>
  <c r="I69" i="17"/>
  <c r="F69" i="17"/>
  <c r="E69" i="17"/>
  <c r="I66" i="17"/>
  <c r="F66" i="17"/>
  <c r="E66" i="17"/>
  <c r="I59" i="17"/>
  <c r="F59" i="17"/>
  <c r="E59" i="17"/>
  <c r="I52" i="17"/>
  <c r="F52" i="17"/>
  <c r="E52" i="17"/>
  <c r="I45" i="17"/>
  <c r="F45" i="17"/>
  <c r="E45" i="17"/>
  <c r="I41" i="17"/>
  <c r="F41" i="17"/>
  <c r="E41" i="17"/>
  <c r="I36" i="17"/>
  <c r="F36" i="17"/>
  <c r="E36" i="17"/>
  <c r="I30" i="17"/>
  <c r="F30" i="17"/>
  <c r="E30" i="17"/>
  <c r="I23" i="17"/>
  <c r="F23" i="17"/>
  <c r="E23" i="17"/>
  <c r="H81" i="17" l="1"/>
  <c r="D81" i="18"/>
  <c r="G81" i="18" s="1"/>
  <c r="H79" i="18"/>
  <c r="D79" i="19"/>
  <c r="G79" i="19" s="1"/>
  <c r="F93" i="17"/>
  <c r="I93" i="17"/>
  <c r="E93" i="17"/>
  <c r="G58" i="16"/>
  <c r="G57" i="16"/>
  <c r="G56" i="16"/>
  <c r="G55" i="16"/>
  <c r="G54" i="16"/>
  <c r="G53" i="16"/>
  <c r="I52" i="16"/>
  <c r="F52" i="16"/>
  <c r="E52" i="16"/>
  <c r="G52" i="16" s="1"/>
  <c r="D52" i="17" s="1"/>
  <c r="G52" i="17" s="1"/>
  <c r="D52" i="18" s="1"/>
  <c r="G52" i="18" s="1"/>
  <c r="D52" i="19" s="1"/>
  <c r="G52" i="19" s="1"/>
  <c r="D52" i="20" s="1"/>
  <c r="G52" i="20" s="1"/>
  <c r="G15" i="16"/>
  <c r="I89" i="16"/>
  <c r="F89" i="16"/>
  <c r="E89" i="16"/>
  <c r="I86" i="16"/>
  <c r="I91" i="16" s="1"/>
  <c r="F86" i="16"/>
  <c r="F91" i="16" s="1"/>
  <c r="E86" i="16"/>
  <c r="E91" i="16" s="1"/>
  <c r="I84" i="16"/>
  <c r="F84" i="16"/>
  <c r="E84" i="16"/>
  <c r="I72" i="16"/>
  <c r="F72" i="16"/>
  <c r="E72" i="16"/>
  <c r="I69" i="16"/>
  <c r="F69" i="16"/>
  <c r="E69" i="16"/>
  <c r="I66" i="16"/>
  <c r="F66" i="16"/>
  <c r="E66" i="16"/>
  <c r="I59" i="16"/>
  <c r="F59" i="16"/>
  <c r="E59" i="16"/>
  <c r="I45" i="16"/>
  <c r="F45" i="16"/>
  <c r="E45" i="16"/>
  <c r="I41" i="16"/>
  <c r="F41" i="16"/>
  <c r="E41" i="16"/>
  <c r="I36" i="16"/>
  <c r="F36" i="16"/>
  <c r="E36" i="16"/>
  <c r="I30" i="16"/>
  <c r="F30" i="16"/>
  <c r="E30" i="16"/>
  <c r="I23" i="16"/>
  <c r="F23" i="16"/>
  <c r="E23" i="16"/>
  <c r="H15" i="16" l="1"/>
  <c r="D15" i="17"/>
  <c r="G15" i="17" s="1"/>
  <c r="H53" i="16"/>
  <c r="D53" i="17"/>
  <c r="G53" i="17" s="1"/>
  <c r="H57" i="16"/>
  <c r="D57" i="17"/>
  <c r="G57" i="17" s="1"/>
  <c r="H54" i="16"/>
  <c r="D54" i="17"/>
  <c r="G54" i="17" s="1"/>
  <c r="H58" i="16"/>
  <c r="D58" i="17"/>
  <c r="G58" i="17" s="1"/>
  <c r="H81" i="18"/>
  <c r="D81" i="19"/>
  <c r="G81" i="19" s="1"/>
  <c r="H55" i="16"/>
  <c r="D55" i="17"/>
  <c r="G55" i="17" s="1"/>
  <c r="H56" i="16"/>
  <c r="D56" i="17"/>
  <c r="G56" i="17" s="1"/>
  <c r="H79" i="19"/>
  <c r="D79" i="20"/>
  <c r="G79" i="20" s="1"/>
  <c r="H79" i="20" s="1"/>
  <c r="H52" i="16"/>
  <c r="I81" i="15"/>
  <c r="F81" i="15"/>
  <c r="E81" i="15"/>
  <c r="I78" i="15"/>
  <c r="F78" i="15"/>
  <c r="E78" i="15"/>
  <c r="I76" i="15"/>
  <c r="F76" i="15"/>
  <c r="E76" i="15"/>
  <c r="I64" i="15"/>
  <c r="F64" i="15"/>
  <c r="E64" i="15"/>
  <c r="I61" i="15"/>
  <c r="F61" i="15"/>
  <c r="E61" i="15"/>
  <c r="I58" i="15"/>
  <c r="F58" i="15"/>
  <c r="E58" i="15"/>
  <c r="I51" i="15"/>
  <c r="F51" i="15"/>
  <c r="E51" i="15"/>
  <c r="I44" i="15"/>
  <c r="F44" i="15"/>
  <c r="E44" i="15"/>
  <c r="I40" i="15"/>
  <c r="F40" i="15"/>
  <c r="E40" i="15"/>
  <c r="I35" i="15"/>
  <c r="F35" i="15"/>
  <c r="E35" i="15"/>
  <c r="I29" i="15"/>
  <c r="F29" i="15"/>
  <c r="E29" i="15"/>
  <c r="I22" i="15"/>
  <c r="F22" i="15"/>
  <c r="E22" i="15"/>
  <c r="H56" i="17" l="1"/>
  <c r="D56" i="18"/>
  <c r="G56" i="18" s="1"/>
  <c r="H81" i="19"/>
  <c r="D81" i="20"/>
  <c r="G81" i="20" s="1"/>
  <c r="H81" i="20" s="1"/>
  <c r="H54" i="17"/>
  <c r="D54" i="18"/>
  <c r="G54" i="18" s="1"/>
  <c r="H53" i="17"/>
  <c r="D53" i="18"/>
  <c r="G53" i="18" s="1"/>
  <c r="H55" i="17"/>
  <c r="D55" i="18"/>
  <c r="G55" i="18" s="1"/>
  <c r="H58" i="17"/>
  <c r="D58" i="18"/>
  <c r="G58" i="18" s="1"/>
  <c r="H57" i="17"/>
  <c r="D57" i="18"/>
  <c r="G57" i="18" s="1"/>
  <c r="H15" i="17"/>
  <c r="D15" i="18"/>
  <c r="G15" i="18" s="1"/>
  <c r="I83" i="15"/>
  <c r="F83" i="15"/>
  <c r="E83" i="15"/>
  <c r="D51" i="14"/>
  <c r="G15" i="14"/>
  <c r="D15" i="15" s="1"/>
  <c r="G15" i="15" s="1"/>
  <c r="G57" i="14"/>
  <c r="G56" i="14"/>
  <c r="G55" i="14"/>
  <c r="G54" i="14"/>
  <c r="G53" i="14"/>
  <c r="G52" i="14"/>
  <c r="I51" i="14"/>
  <c r="F51" i="14"/>
  <c r="E51" i="14"/>
  <c r="H53" i="14" l="1"/>
  <c r="D53" i="15"/>
  <c r="G53" i="15" s="1"/>
  <c r="H54" i="14"/>
  <c r="D54" i="15"/>
  <c r="G54" i="15" s="1"/>
  <c r="H15" i="14"/>
  <c r="H52" i="17"/>
  <c r="H15" i="15"/>
  <c r="D16" i="16"/>
  <c r="G16" i="16" s="1"/>
  <c r="H57" i="18"/>
  <c r="D57" i="19"/>
  <c r="G57" i="19" s="1"/>
  <c r="H55" i="18"/>
  <c r="D55" i="19"/>
  <c r="G55" i="19" s="1"/>
  <c r="H54" i="18"/>
  <c r="D54" i="19"/>
  <c r="G54" i="19" s="1"/>
  <c r="H56" i="18"/>
  <c r="D56" i="19"/>
  <c r="G56" i="19" s="1"/>
  <c r="H52" i="14"/>
  <c r="D52" i="15"/>
  <c r="G52" i="15" s="1"/>
  <c r="H56" i="14"/>
  <c r="D56" i="15"/>
  <c r="G56" i="15" s="1"/>
  <c r="H55" i="14"/>
  <c r="D55" i="15"/>
  <c r="G55" i="15" s="1"/>
  <c r="H57" i="14"/>
  <c r="D57" i="15"/>
  <c r="G57" i="15" s="1"/>
  <c r="H15" i="18"/>
  <c r="D15" i="19"/>
  <c r="G15" i="19" s="1"/>
  <c r="H58" i="18"/>
  <c r="D58" i="19"/>
  <c r="G58" i="19" s="1"/>
  <c r="H53" i="18"/>
  <c r="D53" i="19"/>
  <c r="G53" i="19" s="1"/>
  <c r="H51" i="14"/>
  <c r="G51" i="14"/>
  <c r="D51" i="15" s="1"/>
  <c r="G51" i="15" s="1"/>
  <c r="D59" i="16" s="1"/>
  <c r="G59" i="16" s="1"/>
  <c r="D59" i="17" s="1"/>
  <c r="G59" i="17" s="1"/>
  <c r="D59" i="18" s="1"/>
  <c r="G59" i="18" s="1"/>
  <c r="D59" i="19" s="1"/>
  <c r="G59" i="19" s="1"/>
  <c r="D59" i="20" s="1"/>
  <c r="G59" i="20" s="1"/>
  <c r="D58" i="14"/>
  <c r="D61" i="14"/>
  <c r="G82" i="14"/>
  <c r="I81" i="14"/>
  <c r="F81" i="14"/>
  <c r="E81" i="14"/>
  <c r="D81" i="14"/>
  <c r="G81" i="14" s="1"/>
  <c r="D81" i="15" s="1"/>
  <c r="G81" i="15" s="1"/>
  <c r="D89" i="16" s="1"/>
  <c r="G89" i="16" s="1"/>
  <c r="D91" i="17" s="1"/>
  <c r="G91" i="17" s="1"/>
  <c r="D91" i="18" s="1"/>
  <c r="G91" i="18" s="1"/>
  <c r="D91" i="19" s="1"/>
  <c r="G91" i="19" s="1"/>
  <c r="D91" i="20" s="1"/>
  <c r="G91" i="20" s="1"/>
  <c r="G80" i="14"/>
  <c r="G79" i="14"/>
  <c r="I78" i="14"/>
  <c r="F78" i="14"/>
  <c r="E78" i="14"/>
  <c r="D78" i="14"/>
  <c r="G77" i="14"/>
  <c r="I76" i="14"/>
  <c r="F76" i="14"/>
  <c r="E76" i="14"/>
  <c r="D76" i="14"/>
  <c r="G71" i="14"/>
  <c r="G70" i="14"/>
  <c r="G67" i="14"/>
  <c r="G66" i="14"/>
  <c r="G65" i="14"/>
  <c r="I64" i="14"/>
  <c r="F64" i="14"/>
  <c r="E64" i="14"/>
  <c r="G63" i="14"/>
  <c r="G62" i="14"/>
  <c r="I61" i="14"/>
  <c r="F61" i="14"/>
  <c r="E61" i="14"/>
  <c r="G60" i="14"/>
  <c r="G59" i="14"/>
  <c r="I58" i="14"/>
  <c r="F58" i="14"/>
  <c r="E58" i="14"/>
  <c r="I44" i="14"/>
  <c r="F44" i="14"/>
  <c r="E44" i="14"/>
  <c r="I40" i="14"/>
  <c r="F40" i="14"/>
  <c r="E40" i="14"/>
  <c r="G39" i="14"/>
  <c r="H38" i="14"/>
  <c r="G38" i="14"/>
  <c r="D38" i="15" s="1"/>
  <c r="G38" i="15" s="1"/>
  <c r="G36" i="14"/>
  <c r="I35" i="14"/>
  <c r="F35" i="14"/>
  <c r="E35" i="14"/>
  <c r="G34" i="14"/>
  <c r="G33" i="14"/>
  <c r="G32" i="14"/>
  <c r="G31" i="14"/>
  <c r="G30" i="14"/>
  <c r="I29" i="14"/>
  <c r="F29" i="14"/>
  <c r="E29" i="14"/>
  <c r="D29" i="14"/>
  <c r="I22" i="14"/>
  <c r="F22" i="14"/>
  <c r="E22" i="14"/>
  <c r="G21" i="14"/>
  <c r="G20" i="14"/>
  <c r="G19" i="14"/>
  <c r="G18" i="14"/>
  <c r="G17" i="14"/>
  <c r="G16" i="14"/>
  <c r="G14" i="14"/>
  <c r="G12" i="14"/>
  <c r="G11" i="14"/>
  <c r="D11" i="15" s="1"/>
  <c r="H18" i="14" l="1"/>
  <c r="D18" i="15"/>
  <c r="G18" i="15" s="1"/>
  <c r="H39" i="14"/>
  <c r="D39" i="15"/>
  <c r="G39" i="15" s="1"/>
  <c r="H11" i="14"/>
  <c r="H16" i="14"/>
  <c r="D16" i="15"/>
  <c r="G16" i="15" s="1"/>
  <c r="H20" i="14"/>
  <c r="D20" i="15"/>
  <c r="G20" i="15" s="1"/>
  <c r="H33" i="14"/>
  <c r="D33" i="15"/>
  <c r="G33" i="15" s="1"/>
  <c r="H38" i="15"/>
  <c r="D39" i="16"/>
  <c r="G39" i="16" s="1"/>
  <c r="H66" i="14"/>
  <c r="D66" i="15"/>
  <c r="G66" i="15" s="1"/>
  <c r="G76" i="14"/>
  <c r="D76" i="15" s="1"/>
  <c r="G76" i="15" s="1"/>
  <c r="D84" i="16" s="1"/>
  <c r="G84" i="16" s="1"/>
  <c r="D86" i="17" s="1"/>
  <c r="G86" i="17" s="1"/>
  <c r="D86" i="18" s="1"/>
  <c r="G86" i="18" s="1"/>
  <c r="D86" i="19" s="1"/>
  <c r="G86" i="19" s="1"/>
  <c r="D86" i="20" s="1"/>
  <c r="H79" i="14"/>
  <c r="D79" i="15"/>
  <c r="G79" i="15" s="1"/>
  <c r="H58" i="19"/>
  <c r="D58" i="20"/>
  <c r="G58" i="20" s="1"/>
  <c r="H58" i="20" s="1"/>
  <c r="H57" i="15"/>
  <c r="D65" i="16"/>
  <c r="G65" i="16" s="1"/>
  <c r="H56" i="15"/>
  <c r="D64" i="16"/>
  <c r="G64" i="16" s="1"/>
  <c r="H56" i="19"/>
  <c r="D56" i="20"/>
  <c r="G56" i="20" s="1"/>
  <c r="H56" i="20" s="1"/>
  <c r="H55" i="19"/>
  <c r="D55" i="20"/>
  <c r="G55" i="20" s="1"/>
  <c r="H55" i="20" s="1"/>
  <c r="H16" i="16"/>
  <c r="D16" i="17"/>
  <c r="G16" i="17" s="1"/>
  <c r="H54" i="15"/>
  <c r="D62" i="16"/>
  <c r="G62" i="16" s="1"/>
  <c r="H12" i="14"/>
  <c r="D12" i="15"/>
  <c r="G12" i="15" s="1"/>
  <c r="H17" i="14"/>
  <c r="D17" i="15"/>
  <c r="G17" i="15" s="1"/>
  <c r="H21" i="14"/>
  <c r="D21" i="15"/>
  <c r="G21" i="15" s="1"/>
  <c r="G29" i="14"/>
  <c r="D29" i="15" s="1"/>
  <c r="G29" i="15" s="1"/>
  <c r="D30" i="16" s="1"/>
  <c r="G30" i="16" s="1"/>
  <c r="D30" i="17" s="1"/>
  <c r="G30" i="17" s="1"/>
  <c r="D30" i="18" s="1"/>
  <c r="G30" i="18" s="1"/>
  <c r="D30" i="19" s="1"/>
  <c r="G30" i="19" s="1"/>
  <c r="D30" i="20" s="1"/>
  <c r="G30" i="20" s="1"/>
  <c r="H30" i="14"/>
  <c r="D30" i="15"/>
  <c r="G30" i="15" s="1"/>
  <c r="H34" i="14"/>
  <c r="D34" i="15"/>
  <c r="G34" i="15" s="1"/>
  <c r="H59" i="14"/>
  <c r="D59" i="15"/>
  <c r="G59" i="15" s="1"/>
  <c r="F83" i="14"/>
  <c r="H67" i="14"/>
  <c r="D67" i="15"/>
  <c r="G67" i="15" s="1"/>
  <c r="H70" i="14"/>
  <c r="D70" i="15"/>
  <c r="G70" i="15" s="1"/>
  <c r="G78" i="14"/>
  <c r="D78" i="15" s="1"/>
  <c r="H80" i="14"/>
  <c r="D80" i="15"/>
  <c r="G80" i="15" s="1"/>
  <c r="H31" i="14"/>
  <c r="D31" i="15"/>
  <c r="G31" i="15" s="1"/>
  <c r="H36" i="14"/>
  <c r="D36" i="15"/>
  <c r="G36" i="15" s="1"/>
  <c r="H60" i="14"/>
  <c r="D60" i="15"/>
  <c r="G60" i="15" s="1"/>
  <c r="H62" i="14"/>
  <c r="D62" i="15"/>
  <c r="G62" i="15" s="1"/>
  <c r="I83" i="14"/>
  <c r="H71" i="14"/>
  <c r="D71" i="15"/>
  <c r="G71" i="15" s="1"/>
  <c r="H82" i="14"/>
  <c r="H81" i="14" s="1"/>
  <c r="D82" i="15"/>
  <c r="G82" i="15" s="1"/>
  <c r="H53" i="19"/>
  <c r="D53" i="20"/>
  <c r="G53" i="20" s="1"/>
  <c r="H53" i="20" s="1"/>
  <c r="H15" i="19"/>
  <c r="D15" i="20"/>
  <c r="G15" i="20" s="1"/>
  <c r="H15" i="20" s="1"/>
  <c r="H55" i="15"/>
  <c r="D63" i="16"/>
  <c r="G63" i="16" s="1"/>
  <c r="H52" i="15"/>
  <c r="D60" i="16"/>
  <c r="G60" i="16" s="1"/>
  <c r="H54" i="19"/>
  <c r="D54" i="20"/>
  <c r="G54" i="20" s="1"/>
  <c r="H54" i="20" s="1"/>
  <c r="H57" i="19"/>
  <c r="D57" i="20"/>
  <c r="G57" i="20" s="1"/>
  <c r="H57" i="20" s="1"/>
  <c r="H53" i="15"/>
  <c r="D61" i="16"/>
  <c r="G61" i="16" s="1"/>
  <c r="G11" i="15"/>
  <c r="H14" i="14"/>
  <c r="D14" i="15"/>
  <c r="G14" i="15" s="1"/>
  <c r="H19" i="14"/>
  <c r="D19" i="15"/>
  <c r="G19" i="15" s="1"/>
  <c r="H32" i="14"/>
  <c r="D32" i="15"/>
  <c r="G32" i="15" s="1"/>
  <c r="H63" i="14"/>
  <c r="D63" i="15"/>
  <c r="G63" i="15" s="1"/>
  <c r="H65" i="14"/>
  <c r="D65" i="15"/>
  <c r="G65" i="15" s="1"/>
  <c r="H77" i="14"/>
  <c r="H76" i="14" s="1"/>
  <c r="D77" i="15"/>
  <c r="G77" i="15" s="1"/>
  <c r="H52" i="18"/>
  <c r="H78" i="14"/>
  <c r="G61" i="14"/>
  <c r="D61" i="15" s="1"/>
  <c r="G61" i="15" s="1"/>
  <c r="D69" i="16" s="1"/>
  <c r="G69" i="16" s="1"/>
  <c r="D69" i="17" s="1"/>
  <c r="G69" i="17" s="1"/>
  <c r="D69" i="18" s="1"/>
  <c r="G69" i="18" s="1"/>
  <c r="D69" i="19" s="1"/>
  <c r="G69" i="19" s="1"/>
  <c r="D69" i="20" s="1"/>
  <c r="G69" i="20" s="1"/>
  <c r="E83" i="14"/>
  <c r="G58" i="14"/>
  <c r="D58" i="15" s="1"/>
  <c r="G58" i="15" s="1"/>
  <c r="D66" i="16" s="1"/>
  <c r="G66" i="16" s="1"/>
  <c r="D66" i="17" s="1"/>
  <c r="G66" i="17" s="1"/>
  <c r="D66" i="18" s="1"/>
  <c r="G66" i="18" s="1"/>
  <c r="D66" i="19" s="1"/>
  <c r="G66" i="19" s="1"/>
  <c r="D66" i="20" s="1"/>
  <c r="G66" i="20" s="1"/>
  <c r="H61" i="14"/>
  <c r="H58" i="14"/>
  <c r="H29" i="14"/>
  <c r="H65" i="15" l="1"/>
  <c r="D73" i="16"/>
  <c r="G73" i="16" s="1"/>
  <c r="H32" i="15"/>
  <c r="D33" i="16"/>
  <c r="G33" i="16" s="1"/>
  <c r="H14" i="15"/>
  <c r="D14" i="16"/>
  <c r="G14" i="16" s="1"/>
  <c r="H61" i="16"/>
  <c r="D61" i="17"/>
  <c r="G61" i="17" s="1"/>
  <c r="H63" i="16"/>
  <c r="D63" i="17"/>
  <c r="G63" i="17" s="1"/>
  <c r="H52" i="20"/>
  <c r="H71" i="15"/>
  <c r="D79" i="16"/>
  <c r="H67" i="15"/>
  <c r="D75" i="16"/>
  <c r="G75" i="16" s="1"/>
  <c r="H17" i="15"/>
  <c r="D18" i="16"/>
  <c r="G18" i="16" s="1"/>
  <c r="H62" i="16"/>
  <c r="D62" i="17"/>
  <c r="G62" i="17" s="1"/>
  <c r="H64" i="16"/>
  <c r="D64" i="17"/>
  <c r="G64" i="17" s="1"/>
  <c r="G86" i="20"/>
  <c r="H39" i="15"/>
  <c r="D40" i="16"/>
  <c r="G40" i="16" s="1"/>
  <c r="H52" i="19"/>
  <c r="H60" i="15"/>
  <c r="D68" i="16"/>
  <c r="G68" i="16" s="1"/>
  <c r="H31" i="15"/>
  <c r="D32" i="16"/>
  <c r="G32" i="16" s="1"/>
  <c r="G78" i="15"/>
  <c r="H34" i="15"/>
  <c r="D35" i="16"/>
  <c r="G35" i="16" s="1"/>
  <c r="H66" i="15"/>
  <c r="D74" i="16"/>
  <c r="G74" i="16" s="1"/>
  <c r="H33" i="15"/>
  <c r="D34" i="16"/>
  <c r="G34" i="16" s="1"/>
  <c r="H16" i="15"/>
  <c r="D17" i="16"/>
  <c r="G17" i="16" s="1"/>
  <c r="H77" i="15"/>
  <c r="H76" i="15" s="1"/>
  <c r="D85" i="16"/>
  <c r="G85" i="16" s="1"/>
  <c r="H63" i="15"/>
  <c r="D71" i="16"/>
  <c r="G71" i="16" s="1"/>
  <c r="H19" i="15"/>
  <c r="D20" i="16"/>
  <c r="G20" i="16" s="1"/>
  <c r="H60" i="16"/>
  <c r="D60" i="17"/>
  <c r="G60" i="17" s="1"/>
  <c r="H82" i="15"/>
  <c r="H81" i="15" s="1"/>
  <c r="D90" i="16"/>
  <c r="G90" i="16" s="1"/>
  <c r="H70" i="15"/>
  <c r="D78" i="16"/>
  <c r="G78" i="16" s="1"/>
  <c r="H21" i="15"/>
  <c r="D22" i="16"/>
  <c r="G22" i="16" s="1"/>
  <c r="H12" i="15"/>
  <c r="D12" i="16"/>
  <c r="G12" i="16" s="1"/>
  <c r="H16" i="17"/>
  <c r="D16" i="18"/>
  <c r="G16" i="18" s="1"/>
  <c r="H65" i="16"/>
  <c r="D65" i="17"/>
  <c r="G65" i="17" s="1"/>
  <c r="H79" i="15"/>
  <c r="D87" i="16"/>
  <c r="G87" i="16" s="1"/>
  <c r="H18" i="15"/>
  <c r="D19" i="16"/>
  <c r="G19" i="16" s="1"/>
  <c r="H11" i="15"/>
  <c r="D11" i="16"/>
  <c r="H51" i="15"/>
  <c r="H62" i="15"/>
  <c r="H61" i="15" s="1"/>
  <c r="D70" i="16"/>
  <c r="G70" i="16" s="1"/>
  <c r="H36" i="15"/>
  <c r="D37" i="16"/>
  <c r="G37" i="16" s="1"/>
  <c r="H80" i="15"/>
  <c r="D88" i="16"/>
  <c r="G88" i="16" s="1"/>
  <c r="H59" i="15"/>
  <c r="H58" i="15" s="1"/>
  <c r="D67" i="16"/>
  <c r="G67" i="16" s="1"/>
  <c r="H30" i="15"/>
  <c r="H29" i="15" s="1"/>
  <c r="D31" i="16"/>
  <c r="G31" i="16" s="1"/>
  <c r="H39" i="16"/>
  <c r="D39" i="17"/>
  <c r="G39" i="17" s="1"/>
  <c r="H20" i="15"/>
  <c r="D21" i="16"/>
  <c r="G21" i="16" s="1"/>
  <c r="I53" i="13"/>
  <c r="I50" i="13"/>
  <c r="F53" i="13"/>
  <c r="E53" i="13"/>
  <c r="F50" i="13"/>
  <c r="E50" i="13"/>
  <c r="G51" i="13"/>
  <c r="H51" i="13" s="1"/>
  <c r="G54" i="13"/>
  <c r="H54" i="13" s="1"/>
  <c r="G16" i="13"/>
  <c r="H16" i="13" s="1"/>
  <c r="H39" i="17" l="1"/>
  <c r="D39" i="18"/>
  <c r="G39" i="18" s="1"/>
  <c r="H67" i="16"/>
  <c r="D67" i="17"/>
  <c r="G67" i="17" s="1"/>
  <c r="H37" i="16"/>
  <c r="D37" i="17"/>
  <c r="G37" i="17" s="1"/>
  <c r="H19" i="16"/>
  <c r="D19" i="17"/>
  <c r="G19" i="17" s="1"/>
  <c r="H65" i="17"/>
  <c r="D65" i="18"/>
  <c r="G65" i="18" s="1"/>
  <c r="H12" i="16"/>
  <c r="D12" i="17"/>
  <c r="G12" i="17" s="1"/>
  <c r="H78" i="16"/>
  <c r="D78" i="17"/>
  <c r="G78" i="17" s="1"/>
  <c r="H60" i="17"/>
  <c r="D60" i="18"/>
  <c r="G60" i="18" s="1"/>
  <c r="H71" i="16"/>
  <c r="D71" i="17"/>
  <c r="G71" i="17" s="1"/>
  <c r="H17" i="16"/>
  <c r="D17" i="17"/>
  <c r="G17" i="17" s="1"/>
  <c r="H74" i="16"/>
  <c r="D74" i="17"/>
  <c r="G74" i="17" s="1"/>
  <c r="H68" i="16"/>
  <c r="D68" i="17"/>
  <c r="G68" i="17" s="1"/>
  <c r="H61" i="17"/>
  <c r="D61" i="18"/>
  <c r="G61" i="18" s="1"/>
  <c r="H33" i="16"/>
  <c r="D33" i="17"/>
  <c r="G33" i="17" s="1"/>
  <c r="H59" i="16"/>
  <c r="D86" i="16"/>
  <c r="H62" i="17"/>
  <c r="D62" i="18"/>
  <c r="G62" i="18" s="1"/>
  <c r="H75" i="16"/>
  <c r="D75" i="17"/>
  <c r="G75" i="17" s="1"/>
  <c r="H21" i="16"/>
  <c r="D21" i="17"/>
  <c r="G21" i="17" s="1"/>
  <c r="H31" i="16"/>
  <c r="D31" i="17"/>
  <c r="G31" i="17" s="1"/>
  <c r="H88" i="16"/>
  <c r="D90" i="17"/>
  <c r="G90" i="17" s="1"/>
  <c r="H70" i="16"/>
  <c r="H69" i="16" s="1"/>
  <c r="D70" i="17"/>
  <c r="G70" i="17" s="1"/>
  <c r="G11" i="16"/>
  <c r="H87" i="16"/>
  <c r="H86" i="16" s="1"/>
  <c r="D89" i="17"/>
  <c r="G89" i="17" s="1"/>
  <c r="H16" i="18"/>
  <c r="D16" i="19"/>
  <c r="G16" i="19" s="1"/>
  <c r="H22" i="16"/>
  <c r="D22" i="17"/>
  <c r="G22" i="17" s="1"/>
  <c r="H90" i="16"/>
  <c r="H89" i="16" s="1"/>
  <c r="D92" i="17"/>
  <c r="G92" i="17" s="1"/>
  <c r="H20" i="16"/>
  <c r="D20" i="17"/>
  <c r="G20" i="17" s="1"/>
  <c r="H85" i="16"/>
  <c r="H84" i="16" s="1"/>
  <c r="D87" i="17"/>
  <c r="G87" i="17" s="1"/>
  <c r="H34" i="16"/>
  <c r="D34" i="17"/>
  <c r="G34" i="17" s="1"/>
  <c r="H35" i="16"/>
  <c r="D35" i="17"/>
  <c r="G35" i="17" s="1"/>
  <c r="H32" i="16"/>
  <c r="D32" i="17"/>
  <c r="G32" i="17" s="1"/>
  <c r="H63" i="17"/>
  <c r="D63" i="18"/>
  <c r="G63" i="18" s="1"/>
  <c r="H14" i="16"/>
  <c r="D14" i="17"/>
  <c r="G14" i="17" s="1"/>
  <c r="H73" i="16"/>
  <c r="D73" i="17"/>
  <c r="G73" i="17" s="1"/>
  <c r="H78" i="15"/>
  <c r="H40" i="16"/>
  <c r="D40" i="17"/>
  <c r="G40" i="17" s="1"/>
  <c r="H64" i="17"/>
  <c r="D64" i="18"/>
  <c r="G64" i="18" s="1"/>
  <c r="H18" i="16"/>
  <c r="D18" i="17"/>
  <c r="G18" i="17" s="1"/>
  <c r="D80" i="17"/>
  <c r="G80" i="17" s="1"/>
  <c r="G79" i="16"/>
  <c r="H79" i="16" s="1"/>
  <c r="G74" i="13"/>
  <c r="H74" i="13" s="1"/>
  <c r="H73" i="13" s="1"/>
  <c r="I73" i="13"/>
  <c r="G73" i="13"/>
  <c r="F73" i="13"/>
  <c r="E73" i="13"/>
  <c r="D73" i="13"/>
  <c r="G72" i="13"/>
  <c r="H72" i="13" s="1"/>
  <c r="G71" i="13"/>
  <c r="H71" i="13" s="1"/>
  <c r="I70" i="13"/>
  <c r="F70" i="13"/>
  <c r="E70" i="13"/>
  <c r="D70" i="13"/>
  <c r="G69" i="13"/>
  <c r="H69" i="13" s="1"/>
  <c r="H68" i="13" s="1"/>
  <c r="I68" i="13"/>
  <c r="F68" i="13"/>
  <c r="E68" i="13"/>
  <c r="D68" i="13"/>
  <c r="G63" i="13"/>
  <c r="H63" i="13" s="1"/>
  <c r="G62" i="13"/>
  <c r="H62" i="13" s="1"/>
  <c r="G59" i="13"/>
  <c r="H59" i="13" s="1"/>
  <c r="G58" i="13"/>
  <c r="H58" i="13" s="1"/>
  <c r="G57" i="13"/>
  <c r="H57" i="13" s="1"/>
  <c r="I56" i="13"/>
  <c r="F56" i="13"/>
  <c r="E56" i="13"/>
  <c r="I43" i="13"/>
  <c r="F43" i="13"/>
  <c r="E43" i="13"/>
  <c r="I39" i="13"/>
  <c r="F39" i="13"/>
  <c r="E39" i="13"/>
  <c r="G38" i="13"/>
  <c r="H38" i="13" s="1"/>
  <c r="G37" i="13"/>
  <c r="H37" i="13" s="1"/>
  <c r="G35" i="13"/>
  <c r="H35" i="13" s="1"/>
  <c r="I34" i="13"/>
  <c r="F34" i="13"/>
  <c r="E34" i="13"/>
  <c r="G33" i="13"/>
  <c r="H33" i="13" s="1"/>
  <c r="G32" i="13"/>
  <c r="H32" i="13" s="1"/>
  <c r="G31" i="13"/>
  <c r="H31" i="13" s="1"/>
  <c r="G30" i="13"/>
  <c r="H30" i="13" s="1"/>
  <c r="G29" i="13"/>
  <c r="H29" i="13" s="1"/>
  <c r="I28" i="13"/>
  <c r="F28" i="13"/>
  <c r="E28" i="13"/>
  <c r="D28" i="13"/>
  <c r="I21" i="13"/>
  <c r="F21" i="13"/>
  <c r="E21" i="13"/>
  <c r="G20" i="13"/>
  <c r="H20" i="13" s="1"/>
  <c r="G19" i="13"/>
  <c r="H19" i="13" s="1"/>
  <c r="G18" i="13"/>
  <c r="H18" i="13" s="1"/>
  <c r="G17" i="13"/>
  <c r="H17" i="13" s="1"/>
  <c r="G14" i="13"/>
  <c r="H14" i="13" s="1"/>
  <c r="G12" i="13"/>
  <c r="H12" i="13" s="1"/>
  <c r="H11" i="13"/>
  <c r="G11" i="13"/>
  <c r="I75" i="13" l="1"/>
  <c r="H64" i="18"/>
  <c r="D64" i="19"/>
  <c r="G64" i="19" s="1"/>
  <c r="H14" i="17"/>
  <c r="D14" i="18"/>
  <c r="G14" i="18" s="1"/>
  <c r="H32" i="17"/>
  <c r="D32" i="18"/>
  <c r="G32" i="18" s="1"/>
  <c r="H34" i="17"/>
  <c r="D34" i="18"/>
  <c r="G34" i="18" s="1"/>
  <c r="H20" i="17"/>
  <c r="D20" i="18"/>
  <c r="G20" i="18" s="1"/>
  <c r="H22" i="17"/>
  <c r="D22" i="18"/>
  <c r="G22" i="18" s="1"/>
  <c r="H89" i="17"/>
  <c r="D89" i="18"/>
  <c r="G89" i="18" s="1"/>
  <c r="H70" i="17"/>
  <c r="D70" i="18"/>
  <c r="G70" i="18" s="1"/>
  <c r="H31" i="17"/>
  <c r="D31" i="18"/>
  <c r="G31" i="18" s="1"/>
  <c r="H75" i="17"/>
  <c r="D75" i="18"/>
  <c r="G75" i="18" s="1"/>
  <c r="H33" i="17"/>
  <c r="D33" i="18"/>
  <c r="G33" i="18" s="1"/>
  <c r="H68" i="17"/>
  <c r="D68" i="18"/>
  <c r="G68" i="18" s="1"/>
  <c r="H17" i="17"/>
  <c r="D17" i="18"/>
  <c r="G17" i="18" s="1"/>
  <c r="H60" i="18"/>
  <c r="D60" i="19"/>
  <c r="G60" i="19" s="1"/>
  <c r="H12" i="17"/>
  <c r="D12" i="18"/>
  <c r="G12" i="18" s="1"/>
  <c r="H19" i="17"/>
  <c r="D19" i="18"/>
  <c r="G19" i="18" s="1"/>
  <c r="H67" i="17"/>
  <c r="H66" i="17" s="1"/>
  <c r="D67" i="18"/>
  <c r="G67" i="18" s="1"/>
  <c r="G68" i="13"/>
  <c r="H70" i="13"/>
  <c r="H80" i="17"/>
  <c r="D80" i="18"/>
  <c r="G80" i="18" s="1"/>
  <c r="H30" i="16"/>
  <c r="G86" i="16"/>
  <c r="H59" i="17"/>
  <c r="H66" i="16"/>
  <c r="E75" i="13"/>
  <c r="H18" i="17"/>
  <c r="D18" i="18"/>
  <c r="G18" i="18" s="1"/>
  <c r="H40" i="17"/>
  <c r="D40" i="18"/>
  <c r="G40" i="18" s="1"/>
  <c r="H73" i="17"/>
  <c r="D73" i="18"/>
  <c r="G73" i="18" s="1"/>
  <c r="H63" i="18"/>
  <c r="D63" i="19"/>
  <c r="G63" i="19" s="1"/>
  <c r="H35" i="17"/>
  <c r="D35" i="18"/>
  <c r="G35" i="18" s="1"/>
  <c r="H87" i="17"/>
  <c r="H86" i="17" s="1"/>
  <c r="D87" i="18"/>
  <c r="G87" i="18" s="1"/>
  <c r="H92" i="17"/>
  <c r="H91" i="17" s="1"/>
  <c r="D92" i="18"/>
  <c r="G92" i="18" s="1"/>
  <c r="H16" i="19"/>
  <c r="D16" i="20"/>
  <c r="G16" i="20" s="1"/>
  <c r="H16" i="20" s="1"/>
  <c r="H90" i="17"/>
  <c r="D90" i="18"/>
  <c r="G90" i="18" s="1"/>
  <c r="H21" i="17"/>
  <c r="D21" i="18"/>
  <c r="G21" i="18" s="1"/>
  <c r="H62" i="18"/>
  <c r="D62" i="19"/>
  <c r="G62" i="19" s="1"/>
  <c r="H61" i="18"/>
  <c r="D61" i="19"/>
  <c r="G61" i="19" s="1"/>
  <c r="H74" i="17"/>
  <c r="D74" i="18"/>
  <c r="G74" i="18" s="1"/>
  <c r="H71" i="17"/>
  <c r="D71" i="18"/>
  <c r="G71" i="18" s="1"/>
  <c r="H78" i="17"/>
  <c r="D78" i="18"/>
  <c r="G78" i="18" s="1"/>
  <c r="H65" i="18"/>
  <c r="D65" i="19"/>
  <c r="G65" i="19" s="1"/>
  <c r="H37" i="17"/>
  <c r="D37" i="18"/>
  <c r="G37" i="18" s="1"/>
  <c r="H39" i="18"/>
  <c r="D39" i="19"/>
  <c r="G39" i="19" s="1"/>
  <c r="D11" i="17"/>
  <c r="H11" i="16"/>
  <c r="F75" i="13"/>
  <c r="H28" i="13"/>
  <c r="G28" i="13"/>
  <c r="G70" i="13"/>
  <c r="D42" i="12"/>
  <c r="G71" i="12"/>
  <c r="H71" i="12" s="1"/>
  <c r="H70" i="12" s="1"/>
  <c r="I70" i="12"/>
  <c r="F70" i="12"/>
  <c r="E70" i="12"/>
  <c r="D70" i="12"/>
  <c r="G69" i="12"/>
  <c r="H69" i="12" s="1"/>
  <c r="G68" i="12"/>
  <c r="H68" i="12" s="1"/>
  <c r="H67" i="12" s="1"/>
  <c r="I67" i="12"/>
  <c r="F67" i="12"/>
  <c r="E67" i="12"/>
  <c r="D67" i="12"/>
  <c r="G67" i="12" s="1"/>
  <c r="G66" i="12"/>
  <c r="H66" i="12" s="1"/>
  <c r="H65" i="12" s="1"/>
  <c r="I65" i="12"/>
  <c r="F65" i="12"/>
  <c r="E65" i="12"/>
  <c r="D65" i="12"/>
  <c r="H60" i="12"/>
  <c r="G60" i="12"/>
  <c r="G59" i="12"/>
  <c r="H59" i="12" s="1"/>
  <c r="G56" i="12"/>
  <c r="H56" i="12" s="1"/>
  <c r="G55" i="12"/>
  <c r="H55" i="12" s="1"/>
  <c r="G54" i="12"/>
  <c r="H54" i="12" s="1"/>
  <c r="I53" i="12"/>
  <c r="F53" i="12"/>
  <c r="E53" i="12"/>
  <c r="I51" i="12"/>
  <c r="F51" i="12"/>
  <c r="E51" i="12"/>
  <c r="I49" i="12"/>
  <c r="F49" i="12"/>
  <c r="E49" i="12"/>
  <c r="G48" i="12"/>
  <c r="G47" i="12"/>
  <c r="G46" i="12"/>
  <c r="G45" i="12"/>
  <c r="G44" i="12"/>
  <c r="G43" i="12"/>
  <c r="I42" i="12"/>
  <c r="F42" i="12"/>
  <c r="E42" i="12"/>
  <c r="I38" i="12"/>
  <c r="F38" i="12"/>
  <c r="E38" i="12"/>
  <c r="G37" i="12"/>
  <c r="H37" i="12" s="1"/>
  <c r="G36" i="12"/>
  <c r="H36" i="12" s="1"/>
  <c r="G34" i="12"/>
  <c r="H34" i="12" s="1"/>
  <c r="I33" i="12"/>
  <c r="F33" i="12"/>
  <c r="E33" i="12"/>
  <c r="G32" i="12"/>
  <c r="H32" i="12" s="1"/>
  <c r="G31" i="12"/>
  <c r="H31" i="12" s="1"/>
  <c r="G30" i="12"/>
  <c r="H30" i="12" s="1"/>
  <c r="G29" i="12"/>
  <c r="H29" i="12" s="1"/>
  <c r="G28" i="12"/>
  <c r="H28" i="12" s="1"/>
  <c r="I27" i="12"/>
  <c r="F27" i="12"/>
  <c r="G27" i="12" s="1"/>
  <c r="E27" i="12"/>
  <c r="D27" i="12"/>
  <c r="I20" i="12"/>
  <c r="F20" i="12"/>
  <c r="E20" i="12"/>
  <c r="G19" i="12"/>
  <c r="H19" i="12" s="1"/>
  <c r="G18" i="12"/>
  <c r="H18" i="12" s="1"/>
  <c r="G17" i="12"/>
  <c r="H17" i="12" s="1"/>
  <c r="G16" i="12"/>
  <c r="H16" i="12" s="1"/>
  <c r="G14" i="12"/>
  <c r="H14" i="12" s="1"/>
  <c r="G12" i="12"/>
  <c r="H12" i="12" s="1"/>
  <c r="H11" i="12"/>
  <c r="G11" i="12"/>
  <c r="H44" i="12" l="1"/>
  <c r="D46" i="14"/>
  <c r="G46" i="14" s="1"/>
  <c r="D45" i="13"/>
  <c r="G45" i="13" s="1"/>
  <c r="H45" i="13" s="1"/>
  <c r="H48" i="12"/>
  <c r="D50" i="14"/>
  <c r="G50" i="14" s="1"/>
  <c r="D49" i="13"/>
  <c r="G49" i="13" s="1"/>
  <c r="H49" i="13" s="1"/>
  <c r="G65" i="12"/>
  <c r="G70" i="12"/>
  <c r="H80" i="18"/>
  <c r="D80" i="19"/>
  <c r="G80" i="19" s="1"/>
  <c r="H67" i="18"/>
  <c r="D67" i="19"/>
  <c r="G67" i="19" s="1"/>
  <c r="H12" i="18"/>
  <c r="D12" i="19"/>
  <c r="G12" i="19" s="1"/>
  <c r="H17" i="18"/>
  <c r="D17" i="19"/>
  <c r="G17" i="19" s="1"/>
  <c r="H33" i="18"/>
  <c r="D33" i="19"/>
  <c r="G33" i="19" s="1"/>
  <c r="H31" i="18"/>
  <c r="D31" i="19"/>
  <c r="G31" i="19" s="1"/>
  <c r="H89" i="18"/>
  <c r="D89" i="19"/>
  <c r="G89" i="19" s="1"/>
  <c r="H20" i="18"/>
  <c r="D20" i="19"/>
  <c r="G20" i="19" s="1"/>
  <c r="H32" i="18"/>
  <c r="D32" i="19"/>
  <c r="G32" i="19" s="1"/>
  <c r="H45" i="12"/>
  <c r="D47" i="14"/>
  <c r="G47" i="14" s="1"/>
  <c r="D46" i="13"/>
  <c r="G46" i="13" s="1"/>
  <c r="H46" i="13" s="1"/>
  <c r="H39" i="19"/>
  <c r="D39" i="20"/>
  <c r="G39" i="20" s="1"/>
  <c r="H39" i="20" s="1"/>
  <c r="H65" i="19"/>
  <c r="D65" i="20"/>
  <c r="G65" i="20" s="1"/>
  <c r="H65" i="20" s="1"/>
  <c r="H71" i="18"/>
  <c r="D71" i="19"/>
  <c r="G71" i="19" s="1"/>
  <c r="H61" i="19"/>
  <c r="D61" i="20"/>
  <c r="G61" i="20" s="1"/>
  <c r="H61" i="20" s="1"/>
  <c r="H21" i="18"/>
  <c r="D21" i="19"/>
  <c r="G21" i="19" s="1"/>
  <c r="H87" i="18"/>
  <c r="H86" i="18" s="1"/>
  <c r="D87" i="19"/>
  <c r="G87" i="19" s="1"/>
  <c r="H63" i="19"/>
  <c r="D63" i="20"/>
  <c r="G63" i="20" s="1"/>
  <c r="H63" i="20" s="1"/>
  <c r="H40" i="18"/>
  <c r="D40" i="19"/>
  <c r="G40" i="19" s="1"/>
  <c r="D88" i="17"/>
  <c r="H30" i="17"/>
  <c r="H88" i="17"/>
  <c r="H64" i="19"/>
  <c r="D64" i="20"/>
  <c r="G64" i="20" s="1"/>
  <c r="H64" i="20" s="1"/>
  <c r="H46" i="12"/>
  <c r="D48" i="14"/>
  <c r="G48" i="14" s="1"/>
  <c r="D47" i="13"/>
  <c r="G47" i="13" s="1"/>
  <c r="H47" i="13" s="1"/>
  <c r="H19" i="18"/>
  <c r="D19" i="19"/>
  <c r="G19" i="19" s="1"/>
  <c r="H60" i="19"/>
  <c r="D60" i="20"/>
  <c r="G60" i="20" s="1"/>
  <c r="H60" i="20" s="1"/>
  <c r="H68" i="18"/>
  <c r="D68" i="19"/>
  <c r="G68" i="19" s="1"/>
  <c r="H75" i="18"/>
  <c r="D75" i="19"/>
  <c r="G75" i="19" s="1"/>
  <c r="H70" i="18"/>
  <c r="H69" i="18" s="1"/>
  <c r="D70" i="19"/>
  <c r="G70" i="19" s="1"/>
  <c r="H22" i="18"/>
  <c r="D22" i="19"/>
  <c r="G22" i="19" s="1"/>
  <c r="H34" i="18"/>
  <c r="D34" i="19"/>
  <c r="G34" i="19" s="1"/>
  <c r="H14" i="18"/>
  <c r="D14" i="19"/>
  <c r="G14" i="19" s="1"/>
  <c r="H43" i="12"/>
  <c r="D45" i="14"/>
  <c r="D44" i="13"/>
  <c r="H47" i="12"/>
  <c r="D49" i="14"/>
  <c r="G49" i="14" s="1"/>
  <c r="D48" i="13"/>
  <c r="G48" i="13" s="1"/>
  <c r="H48" i="13" s="1"/>
  <c r="I72" i="12"/>
  <c r="G11" i="17"/>
  <c r="H37" i="18"/>
  <c r="D37" i="19"/>
  <c r="G37" i="19" s="1"/>
  <c r="H78" i="18"/>
  <c r="D78" i="19"/>
  <c r="G78" i="19" s="1"/>
  <c r="H74" i="18"/>
  <c r="D74" i="19"/>
  <c r="G74" i="19" s="1"/>
  <c r="H62" i="19"/>
  <c r="D62" i="20"/>
  <c r="G62" i="20" s="1"/>
  <c r="H62" i="20" s="1"/>
  <c r="H90" i="18"/>
  <c r="D90" i="19"/>
  <c r="G90" i="19" s="1"/>
  <c r="H92" i="18"/>
  <c r="H91" i="18" s="1"/>
  <c r="D92" i="19"/>
  <c r="G92" i="19" s="1"/>
  <c r="H35" i="18"/>
  <c r="D35" i="19"/>
  <c r="G35" i="19" s="1"/>
  <c r="H73" i="18"/>
  <c r="D73" i="19"/>
  <c r="G73" i="19" s="1"/>
  <c r="H18" i="18"/>
  <c r="D18" i="19"/>
  <c r="G18" i="19" s="1"/>
  <c r="H59" i="18"/>
  <c r="H69" i="17"/>
  <c r="H42" i="12"/>
  <c r="G42" i="12"/>
  <c r="F72" i="12"/>
  <c r="H27" i="12"/>
  <c r="E72" i="12"/>
  <c r="I42" i="11"/>
  <c r="F42" i="11"/>
  <c r="E42" i="11"/>
  <c r="G43" i="11"/>
  <c r="H43" i="11" s="1"/>
  <c r="G71" i="11"/>
  <c r="H71" i="11" s="1"/>
  <c r="H70" i="11" s="1"/>
  <c r="I70" i="11"/>
  <c r="F70" i="11"/>
  <c r="E70" i="11"/>
  <c r="D70" i="11"/>
  <c r="G69" i="11"/>
  <c r="H69" i="11" s="1"/>
  <c r="G68" i="11"/>
  <c r="H68" i="11" s="1"/>
  <c r="I67" i="11"/>
  <c r="F67" i="11"/>
  <c r="E67" i="11"/>
  <c r="D67" i="11"/>
  <c r="G66" i="11"/>
  <c r="H66" i="11" s="1"/>
  <c r="H65" i="11" s="1"/>
  <c r="I65" i="11"/>
  <c r="F65" i="11"/>
  <c r="E65" i="11"/>
  <c r="D65" i="11"/>
  <c r="G60" i="11"/>
  <c r="H60" i="11" s="1"/>
  <c r="G59" i="11"/>
  <c r="H59" i="11" s="1"/>
  <c r="G56" i="11"/>
  <c r="H56" i="11" s="1"/>
  <c r="G55" i="11"/>
  <c r="H55" i="11" s="1"/>
  <c r="G54" i="11"/>
  <c r="H54" i="11" s="1"/>
  <c r="I53" i="11"/>
  <c r="F53" i="11"/>
  <c r="E53" i="11"/>
  <c r="I51" i="11"/>
  <c r="F51" i="11"/>
  <c r="E51" i="11"/>
  <c r="I49" i="11"/>
  <c r="F49" i="11"/>
  <c r="E49" i="11"/>
  <c r="G48" i="11"/>
  <c r="H48" i="11" s="1"/>
  <c r="G47" i="11"/>
  <c r="H47" i="11" s="1"/>
  <c r="G46" i="11"/>
  <c r="H46" i="11" s="1"/>
  <c r="G45" i="11"/>
  <c r="H45" i="11" s="1"/>
  <c r="D42" i="11"/>
  <c r="I38" i="11"/>
  <c r="F38" i="11"/>
  <c r="E38" i="11"/>
  <c r="G37" i="11"/>
  <c r="H37" i="11" s="1"/>
  <c r="G36" i="11"/>
  <c r="H36" i="11" s="1"/>
  <c r="G34" i="11"/>
  <c r="H34" i="11" s="1"/>
  <c r="I33" i="11"/>
  <c r="F33" i="11"/>
  <c r="E33" i="11"/>
  <c r="G32" i="11"/>
  <c r="H32" i="11" s="1"/>
  <c r="G31" i="11"/>
  <c r="H31" i="11" s="1"/>
  <c r="G30" i="11"/>
  <c r="H30" i="11" s="1"/>
  <c r="G29" i="11"/>
  <c r="H29" i="11" s="1"/>
  <c r="G28" i="11"/>
  <c r="H28" i="11" s="1"/>
  <c r="I27" i="11"/>
  <c r="F27" i="11"/>
  <c r="E27" i="11"/>
  <c r="D27" i="11"/>
  <c r="I20" i="11"/>
  <c r="F20" i="11"/>
  <c r="E20" i="11"/>
  <c r="G19" i="11"/>
  <c r="H19" i="11" s="1"/>
  <c r="G18" i="11"/>
  <c r="H18" i="11" s="1"/>
  <c r="G17" i="11"/>
  <c r="H17" i="11" s="1"/>
  <c r="G16" i="11"/>
  <c r="H16" i="11" s="1"/>
  <c r="G14" i="11"/>
  <c r="H14" i="11" s="1"/>
  <c r="G12" i="11"/>
  <c r="H12" i="11" s="1"/>
  <c r="G11" i="11"/>
  <c r="H11" i="11" s="1"/>
  <c r="G45" i="14" l="1"/>
  <c r="D44" i="14"/>
  <c r="G44" i="14" s="1"/>
  <c r="D44" i="15" s="1"/>
  <c r="G44" i="15" s="1"/>
  <c r="D45" i="16" s="1"/>
  <c r="G45" i="16" s="1"/>
  <c r="D45" i="17" s="1"/>
  <c r="G45" i="17" s="1"/>
  <c r="D45" i="18" s="1"/>
  <c r="G45" i="18" s="1"/>
  <c r="D45" i="19" s="1"/>
  <c r="G45" i="19" s="1"/>
  <c r="D45" i="20" s="1"/>
  <c r="G45" i="20" s="1"/>
  <c r="H34" i="19"/>
  <c r="D34" i="20"/>
  <c r="G34" i="20" s="1"/>
  <c r="H34" i="20" s="1"/>
  <c r="H70" i="19"/>
  <c r="D70" i="20"/>
  <c r="G70" i="20" s="1"/>
  <c r="H70" i="20" s="1"/>
  <c r="H68" i="19"/>
  <c r="D68" i="20"/>
  <c r="G68" i="20" s="1"/>
  <c r="H68" i="20" s="1"/>
  <c r="H19" i="19"/>
  <c r="D19" i="20"/>
  <c r="G19" i="20" s="1"/>
  <c r="H19" i="20" s="1"/>
  <c r="H48" i="14"/>
  <c r="D48" i="15"/>
  <c r="G48" i="15" s="1"/>
  <c r="H40" i="19"/>
  <c r="D40" i="20"/>
  <c r="G40" i="20" s="1"/>
  <c r="H40" i="20" s="1"/>
  <c r="H87" i="19"/>
  <c r="H86" i="19" s="1"/>
  <c r="D87" i="20"/>
  <c r="G87" i="20" s="1"/>
  <c r="H87" i="20" s="1"/>
  <c r="H86" i="20" s="1"/>
  <c r="H32" i="19"/>
  <c r="D32" i="20"/>
  <c r="G32" i="20" s="1"/>
  <c r="H32" i="20" s="1"/>
  <c r="H89" i="19"/>
  <c r="D89" i="20"/>
  <c r="G89" i="20" s="1"/>
  <c r="H89" i="20" s="1"/>
  <c r="H33" i="19"/>
  <c r="D33" i="20"/>
  <c r="G33" i="20" s="1"/>
  <c r="H33" i="20" s="1"/>
  <c r="H12" i="19"/>
  <c r="D12" i="20"/>
  <c r="G12" i="20" s="1"/>
  <c r="H12" i="20" s="1"/>
  <c r="H80" i="19"/>
  <c r="D80" i="20"/>
  <c r="G80" i="20" s="1"/>
  <c r="H80" i="20" s="1"/>
  <c r="H73" i="19"/>
  <c r="D73" i="20"/>
  <c r="G73" i="20" s="1"/>
  <c r="H73" i="20" s="1"/>
  <c r="H92" i="19"/>
  <c r="H91" i="19" s="1"/>
  <c r="D92" i="20"/>
  <c r="G92" i="20" s="1"/>
  <c r="H92" i="20" s="1"/>
  <c r="H91" i="20" s="1"/>
  <c r="H78" i="19"/>
  <c r="D78" i="20"/>
  <c r="G78" i="20" s="1"/>
  <c r="H78" i="20" s="1"/>
  <c r="D11" i="18"/>
  <c r="H11" i="17"/>
  <c r="H49" i="14"/>
  <c r="D49" i="15"/>
  <c r="G49" i="15" s="1"/>
  <c r="H88" i="18"/>
  <c r="H14" i="19"/>
  <c r="D14" i="20"/>
  <c r="G14" i="20" s="1"/>
  <c r="H14" i="20" s="1"/>
  <c r="H22" i="19"/>
  <c r="D22" i="20"/>
  <c r="G22" i="20" s="1"/>
  <c r="H22" i="20" s="1"/>
  <c r="H75" i="19"/>
  <c r="D75" i="20"/>
  <c r="G75" i="20" s="1"/>
  <c r="H75" i="20" s="1"/>
  <c r="H59" i="20"/>
  <c r="H21" i="19"/>
  <c r="D21" i="20"/>
  <c r="G21" i="20" s="1"/>
  <c r="H21" i="20" s="1"/>
  <c r="H71" i="19"/>
  <c r="D71" i="20"/>
  <c r="G71" i="20" s="1"/>
  <c r="H71" i="20" s="1"/>
  <c r="H47" i="14"/>
  <c r="D47" i="15"/>
  <c r="G47" i="15" s="1"/>
  <c r="H20" i="19"/>
  <c r="D20" i="20"/>
  <c r="G20" i="20" s="1"/>
  <c r="H20" i="20" s="1"/>
  <c r="H31" i="19"/>
  <c r="D31" i="20"/>
  <c r="G31" i="20" s="1"/>
  <c r="H31" i="20" s="1"/>
  <c r="H30" i="20" s="1"/>
  <c r="H17" i="19"/>
  <c r="D17" i="20"/>
  <c r="G17" i="20" s="1"/>
  <c r="H17" i="20" s="1"/>
  <c r="H67" i="19"/>
  <c r="H66" i="19" s="1"/>
  <c r="D67" i="20"/>
  <c r="G67" i="20" s="1"/>
  <c r="H67" i="20" s="1"/>
  <c r="H66" i="20" s="1"/>
  <c r="H46" i="14"/>
  <c r="D46" i="15"/>
  <c r="G46" i="15" s="1"/>
  <c r="H18" i="19"/>
  <c r="D18" i="20"/>
  <c r="G18" i="20" s="1"/>
  <c r="H18" i="20" s="1"/>
  <c r="H35" i="19"/>
  <c r="D35" i="20"/>
  <c r="G35" i="20" s="1"/>
  <c r="H35" i="20" s="1"/>
  <c r="H90" i="19"/>
  <c r="D90" i="20"/>
  <c r="G90" i="20" s="1"/>
  <c r="H90" i="20" s="1"/>
  <c r="H74" i="19"/>
  <c r="D74" i="20"/>
  <c r="G74" i="20" s="1"/>
  <c r="H74" i="20" s="1"/>
  <c r="H37" i="19"/>
  <c r="D37" i="20"/>
  <c r="G37" i="20" s="1"/>
  <c r="H37" i="20" s="1"/>
  <c r="G44" i="13"/>
  <c r="H44" i="13" s="1"/>
  <c r="H43" i="13" s="1"/>
  <c r="D43" i="13"/>
  <c r="G43" i="13" s="1"/>
  <c r="H59" i="19"/>
  <c r="G88" i="17"/>
  <c r="H30" i="18"/>
  <c r="H66" i="18"/>
  <c r="H50" i="14"/>
  <c r="D50" i="15"/>
  <c r="G50" i="15" s="1"/>
  <c r="G70" i="11"/>
  <c r="G65" i="11"/>
  <c r="I72" i="11"/>
  <c r="H67" i="11"/>
  <c r="G42" i="11"/>
  <c r="G27" i="11"/>
  <c r="H27" i="11"/>
  <c r="E72" i="11"/>
  <c r="G44" i="11"/>
  <c r="H44" i="11" s="1"/>
  <c r="H42" i="11" s="1"/>
  <c r="G67" i="11"/>
  <c r="F72" i="11"/>
  <c r="E44" i="10"/>
  <c r="E43" i="10"/>
  <c r="E42" i="10" s="1"/>
  <c r="E45" i="10"/>
  <c r="D42" i="10"/>
  <c r="I42" i="10"/>
  <c r="F42" i="10"/>
  <c r="G47" i="10"/>
  <c r="H47" i="10" s="1"/>
  <c r="G46" i="10"/>
  <c r="H46" i="10" s="1"/>
  <c r="G45" i="10"/>
  <c r="H45" i="10" s="1"/>
  <c r="G44" i="10"/>
  <c r="H44" i="10" s="1"/>
  <c r="G70" i="10"/>
  <c r="H70" i="10" s="1"/>
  <c r="H69" i="10" s="1"/>
  <c r="I69" i="10"/>
  <c r="F69" i="10"/>
  <c r="E69" i="10"/>
  <c r="D69" i="10"/>
  <c r="G68" i="10"/>
  <c r="H68" i="10" s="1"/>
  <c r="G67" i="10"/>
  <c r="H67" i="10" s="1"/>
  <c r="I66" i="10"/>
  <c r="F66" i="10"/>
  <c r="E66" i="10"/>
  <c r="D66" i="10"/>
  <c r="G65" i="10"/>
  <c r="H65" i="10" s="1"/>
  <c r="H64" i="10" s="1"/>
  <c r="I64" i="10"/>
  <c r="F64" i="10"/>
  <c r="E64" i="10"/>
  <c r="D64" i="10"/>
  <c r="G54" i="10"/>
  <c r="H54" i="10" s="1"/>
  <c r="G53" i="10"/>
  <c r="H53" i="10" s="1"/>
  <c r="I52" i="10"/>
  <c r="F52" i="10"/>
  <c r="E52" i="10"/>
  <c r="I50" i="10"/>
  <c r="F50" i="10"/>
  <c r="E50" i="10"/>
  <c r="I48" i="10"/>
  <c r="F48" i="10"/>
  <c r="E48" i="10"/>
  <c r="I38" i="10"/>
  <c r="F38" i="10"/>
  <c r="E38" i="10"/>
  <c r="G37" i="10"/>
  <c r="H37" i="10" s="1"/>
  <c r="G36" i="10"/>
  <c r="H36" i="10" s="1"/>
  <c r="G34" i="10"/>
  <c r="H34" i="10" s="1"/>
  <c r="I33" i="10"/>
  <c r="F33" i="10"/>
  <c r="E33" i="10"/>
  <c r="G32" i="10"/>
  <c r="H32" i="10" s="1"/>
  <c r="G31" i="10"/>
  <c r="H31" i="10" s="1"/>
  <c r="G30" i="10"/>
  <c r="H30" i="10" s="1"/>
  <c r="G29" i="10"/>
  <c r="H29" i="10" s="1"/>
  <c r="G28" i="10"/>
  <c r="H28" i="10" s="1"/>
  <c r="I27" i="10"/>
  <c r="F27" i="10"/>
  <c r="E27" i="10"/>
  <c r="D27" i="10"/>
  <c r="I20" i="10"/>
  <c r="F20" i="10"/>
  <c r="E20" i="10"/>
  <c r="G19" i="10"/>
  <c r="H19" i="10" s="1"/>
  <c r="G18" i="10"/>
  <c r="H18" i="10" s="1"/>
  <c r="G17" i="10"/>
  <c r="H17" i="10" s="1"/>
  <c r="G16" i="10"/>
  <c r="H16" i="10" s="1"/>
  <c r="G12" i="10"/>
  <c r="H12" i="10" s="1"/>
  <c r="G11" i="10"/>
  <c r="H46" i="15" l="1"/>
  <c r="D47" i="16"/>
  <c r="G47" i="16" s="1"/>
  <c r="H50" i="15"/>
  <c r="D51" i="16"/>
  <c r="G51" i="16" s="1"/>
  <c r="D88" i="18"/>
  <c r="H49" i="15"/>
  <c r="D50" i="16"/>
  <c r="G50" i="16" s="1"/>
  <c r="G11" i="18"/>
  <c r="H69" i="20"/>
  <c r="H47" i="15"/>
  <c r="D48" i="16"/>
  <c r="G48" i="16" s="1"/>
  <c r="H88" i="20"/>
  <c r="H69" i="19"/>
  <c r="H45" i="14"/>
  <c r="H44" i="14" s="1"/>
  <c r="D45" i="15"/>
  <c r="G45" i="15" s="1"/>
  <c r="H30" i="19"/>
  <c r="H88" i="19"/>
  <c r="H48" i="15"/>
  <c r="D49" i="16"/>
  <c r="G49" i="16" s="1"/>
  <c r="I71" i="10"/>
  <c r="F71" i="10"/>
  <c r="G69" i="10"/>
  <c r="E71" i="10"/>
  <c r="G64" i="10"/>
  <c r="G66" i="10"/>
  <c r="G42" i="10"/>
  <c r="G43" i="10"/>
  <c r="H43" i="10" s="1"/>
  <c r="H42" i="10" s="1"/>
  <c r="H66" i="10"/>
  <c r="G27" i="10"/>
  <c r="H11" i="10"/>
  <c r="H27" i="10"/>
  <c r="I63" i="9"/>
  <c r="F63" i="9"/>
  <c r="G64" i="9"/>
  <c r="E63" i="9"/>
  <c r="D63" i="9"/>
  <c r="E20" i="9"/>
  <c r="F20" i="9"/>
  <c r="I20" i="9"/>
  <c r="G19" i="9"/>
  <c r="H19" i="9" s="1"/>
  <c r="D60" i="9"/>
  <c r="D58" i="9"/>
  <c r="D27" i="9"/>
  <c r="G62" i="9"/>
  <c r="H62" i="9" s="1"/>
  <c r="G61" i="9"/>
  <c r="H61" i="9" s="1"/>
  <c r="H60" i="9" s="1"/>
  <c r="I60" i="9"/>
  <c r="F60" i="9"/>
  <c r="E60" i="9"/>
  <c r="G59" i="9"/>
  <c r="H59" i="9" s="1"/>
  <c r="H58" i="9" s="1"/>
  <c r="I58" i="9"/>
  <c r="F58" i="9"/>
  <c r="E58" i="9"/>
  <c r="G48" i="9"/>
  <c r="H48" i="9" s="1"/>
  <c r="G47" i="9"/>
  <c r="H47" i="9" s="1"/>
  <c r="I46" i="9"/>
  <c r="F46" i="9"/>
  <c r="E46" i="9"/>
  <c r="I44" i="9"/>
  <c r="F44" i="9"/>
  <c r="E44" i="9"/>
  <c r="I42" i="9"/>
  <c r="F42" i="9"/>
  <c r="E42" i="9"/>
  <c r="I38" i="9"/>
  <c r="F38" i="9"/>
  <c r="E38" i="9"/>
  <c r="G37" i="9"/>
  <c r="H37" i="9" s="1"/>
  <c r="G36" i="9"/>
  <c r="H36" i="9" s="1"/>
  <c r="G34" i="9"/>
  <c r="H34" i="9" s="1"/>
  <c r="I33" i="9"/>
  <c r="F33" i="9"/>
  <c r="E33" i="9"/>
  <c r="G32" i="9"/>
  <c r="H32" i="9" s="1"/>
  <c r="G31" i="9"/>
  <c r="H31" i="9" s="1"/>
  <c r="G30" i="9"/>
  <c r="H30" i="9" s="1"/>
  <c r="G29" i="9"/>
  <c r="H29" i="9" s="1"/>
  <c r="G28" i="9"/>
  <c r="H28" i="9" s="1"/>
  <c r="I27" i="9"/>
  <c r="F27" i="9"/>
  <c r="E27" i="9"/>
  <c r="G18" i="9"/>
  <c r="H18" i="9" s="1"/>
  <c r="G17" i="9"/>
  <c r="H17" i="9" s="1"/>
  <c r="G16" i="9"/>
  <c r="H16" i="9" s="1"/>
  <c r="G12" i="9"/>
  <c r="H12" i="9" s="1"/>
  <c r="G11" i="9"/>
  <c r="H11" i="9" s="1"/>
  <c r="H11" i="18" l="1"/>
  <c r="D11" i="19"/>
  <c r="G88" i="18"/>
  <c r="H45" i="15"/>
  <c r="H44" i="15" s="1"/>
  <c r="D46" i="16"/>
  <c r="G46" i="16" s="1"/>
  <c r="H50" i="16"/>
  <c r="D50" i="17"/>
  <c r="G50" i="17" s="1"/>
  <c r="D51" i="17"/>
  <c r="G51" i="17" s="1"/>
  <c r="H51" i="16"/>
  <c r="G58" i="9"/>
  <c r="H47" i="16"/>
  <c r="D47" i="17"/>
  <c r="G47" i="17" s="1"/>
  <c r="G60" i="9"/>
  <c r="G63" i="9"/>
  <c r="H49" i="16"/>
  <c r="D49" i="17"/>
  <c r="G49" i="17" s="1"/>
  <c r="H48" i="16"/>
  <c r="D48" i="17"/>
  <c r="G48" i="17" s="1"/>
  <c r="G27" i="9"/>
  <c r="I65" i="9"/>
  <c r="H64" i="9"/>
  <c r="H63" i="9" s="1"/>
  <c r="H27" i="9"/>
  <c r="F65" i="9"/>
  <c r="G27" i="8"/>
  <c r="H27" i="8" s="1"/>
  <c r="G28" i="8"/>
  <c r="H28" i="8" s="1"/>
  <c r="G29" i="8"/>
  <c r="H29" i="8" s="1"/>
  <c r="G30" i="8"/>
  <c r="G31" i="8"/>
  <c r="H31" i="8" s="1"/>
  <c r="G60" i="8"/>
  <c r="G61" i="8"/>
  <c r="H61" i="8" s="1"/>
  <c r="H30" i="8"/>
  <c r="G18" i="8"/>
  <c r="H18" i="8" s="1"/>
  <c r="G11" i="8"/>
  <c r="D59" i="8"/>
  <c r="I59" i="8"/>
  <c r="F59" i="8"/>
  <c r="E59" i="8"/>
  <c r="I57" i="8"/>
  <c r="F57" i="8"/>
  <c r="E57" i="8"/>
  <c r="I45" i="8"/>
  <c r="F45" i="8"/>
  <c r="E45" i="8"/>
  <c r="I43" i="8"/>
  <c r="F43" i="8"/>
  <c r="E43" i="8"/>
  <c r="I41" i="8"/>
  <c r="F41" i="8"/>
  <c r="E41" i="8"/>
  <c r="I37" i="8"/>
  <c r="F37" i="8"/>
  <c r="E37" i="8"/>
  <c r="I32" i="8"/>
  <c r="F32" i="8"/>
  <c r="E32" i="8"/>
  <c r="I26" i="8"/>
  <c r="F26" i="8"/>
  <c r="E26" i="8"/>
  <c r="G26" i="8" s="1"/>
  <c r="I19" i="8"/>
  <c r="F19" i="8"/>
  <c r="E19" i="8"/>
  <c r="H47" i="17" l="1"/>
  <c r="D47" i="18"/>
  <c r="G47" i="18" s="1"/>
  <c r="H51" i="17"/>
  <c r="D51" i="18"/>
  <c r="G51" i="18" s="1"/>
  <c r="H48" i="17"/>
  <c r="D48" i="18"/>
  <c r="G48" i="18" s="1"/>
  <c r="H50" i="17"/>
  <c r="D50" i="18"/>
  <c r="G50" i="18" s="1"/>
  <c r="G11" i="19"/>
  <c r="D88" i="19"/>
  <c r="H49" i="17"/>
  <c r="D49" i="18"/>
  <c r="G49" i="18" s="1"/>
  <c r="H46" i="16"/>
  <c r="H45" i="16" s="1"/>
  <c r="D46" i="17"/>
  <c r="G46" i="17" s="1"/>
  <c r="G59" i="8"/>
  <c r="E62" i="8"/>
  <c r="I62" i="8"/>
  <c r="F62" i="8"/>
  <c r="H26" i="8"/>
  <c r="H60" i="8"/>
  <c r="H59" i="8" s="1"/>
  <c r="H11" i="8"/>
  <c r="I59" i="7"/>
  <c r="F59" i="7"/>
  <c r="E59" i="7"/>
  <c r="I57" i="7"/>
  <c r="F57" i="7"/>
  <c r="E57" i="7"/>
  <c r="I45" i="7"/>
  <c r="F45" i="7"/>
  <c r="E45" i="7"/>
  <c r="I43" i="7"/>
  <c r="F43" i="7"/>
  <c r="E43" i="7"/>
  <c r="I41" i="7"/>
  <c r="F41" i="7"/>
  <c r="E41" i="7"/>
  <c r="I37" i="7"/>
  <c r="F37" i="7"/>
  <c r="E37" i="7"/>
  <c r="I32" i="7"/>
  <c r="F32" i="7"/>
  <c r="E32" i="7"/>
  <c r="G31" i="7"/>
  <c r="H31" i="7" s="1"/>
  <c r="G30" i="7"/>
  <c r="H30" i="7" s="1"/>
  <c r="G29" i="7"/>
  <c r="H29" i="7" s="1"/>
  <c r="G28" i="7"/>
  <c r="H28" i="7" s="1"/>
  <c r="G27" i="7"/>
  <c r="I26" i="7"/>
  <c r="F26" i="7"/>
  <c r="E26" i="7"/>
  <c r="I19" i="7"/>
  <c r="F19" i="7"/>
  <c r="E19" i="7"/>
  <c r="G18" i="7"/>
  <c r="H18" i="7" s="1"/>
  <c r="G11" i="7"/>
  <c r="H48" i="18" l="1"/>
  <c r="D48" i="19"/>
  <c r="G48" i="19" s="1"/>
  <c r="H47" i="18"/>
  <c r="D47" i="19"/>
  <c r="G47" i="19" s="1"/>
  <c r="H46" i="17"/>
  <c r="H45" i="17" s="1"/>
  <c r="D46" i="18"/>
  <c r="G46" i="18" s="1"/>
  <c r="D11" i="20"/>
  <c r="H11" i="19"/>
  <c r="G88" i="19"/>
  <c r="H50" i="18"/>
  <c r="D50" i="19"/>
  <c r="G50" i="19" s="1"/>
  <c r="H51" i="18"/>
  <c r="D51" i="19"/>
  <c r="G51" i="19" s="1"/>
  <c r="H49" i="18"/>
  <c r="D49" i="19"/>
  <c r="G49" i="19" s="1"/>
  <c r="F62" i="7"/>
  <c r="G26" i="7"/>
  <c r="I62" i="7"/>
  <c r="H27" i="7"/>
  <c r="H26" i="7" s="1"/>
  <c r="E62" i="7"/>
  <c r="H11" i="7"/>
  <c r="G34" i="6"/>
  <c r="E26" i="6"/>
  <c r="F26" i="6"/>
  <c r="I26" i="6"/>
  <c r="E32" i="6"/>
  <c r="F32" i="6"/>
  <c r="I32" i="6"/>
  <c r="E37" i="6"/>
  <c r="F37" i="6"/>
  <c r="I37" i="6"/>
  <c r="E41" i="6"/>
  <c r="F41" i="6"/>
  <c r="I41" i="6"/>
  <c r="E43" i="6"/>
  <c r="F43" i="6"/>
  <c r="I43" i="6"/>
  <c r="E45" i="6"/>
  <c r="F45" i="6"/>
  <c r="I45" i="6"/>
  <c r="E57" i="6"/>
  <c r="F57" i="6"/>
  <c r="I57" i="6"/>
  <c r="E59" i="6"/>
  <c r="F59" i="6"/>
  <c r="I59" i="6"/>
  <c r="E19" i="6"/>
  <c r="F19" i="6"/>
  <c r="I19" i="6"/>
  <c r="D19" i="6"/>
  <c r="H47" i="19" l="1"/>
  <c r="D47" i="20"/>
  <c r="G47" i="20" s="1"/>
  <c r="H47" i="20" s="1"/>
  <c r="H34" i="6"/>
  <c r="D37" i="14"/>
  <c r="D36" i="13"/>
  <c r="D35" i="12"/>
  <c r="D35" i="11"/>
  <c r="D35" i="10"/>
  <c r="D35" i="9"/>
  <c r="D34" i="8"/>
  <c r="G34" i="8" s="1"/>
  <c r="H34" i="8" s="1"/>
  <c r="D34" i="7"/>
  <c r="G34" i="7" s="1"/>
  <c r="H34" i="7" s="1"/>
  <c r="H51" i="19"/>
  <c r="D51" i="20"/>
  <c r="G51" i="20" s="1"/>
  <c r="H51" i="20" s="1"/>
  <c r="D88" i="20"/>
  <c r="G11" i="20"/>
  <c r="H46" i="18"/>
  <c r="H45" i="18" s="1"/>
  <c r="D46" i="19"/>
  <c r="G46" i="19" s="1"/>
  <c r="H48" i="19"/>
  <c r="D48" i="20"/>
  <c r="G48" i="20" s="1"/>
  <c r="H48" i="20" s="1"/>
  <c r="H49" i="19"/>
  <c r="D49" i="20"/>
  <c r="G49" i="20" s="1"/>
  <c r="H49" i="20" s="1"/>
  <c r="H50" i="19"/>
  <c r="D50" i="20"/>
  <c r="G50" i="20" s="1"/>
  <c r="H50" i="20" s="1"/>
  <c r="F63" i="6"/>
  <c r="E63" i="6"/>
  <c r="I63" i="6"/>
  <c r="G27" i="6"/>
  <c r="G28" i="6"/>
  <c r="H28" i="6" s="1"/>
  <c r="G29" i="6"/>
  <c r="H29" i="6" s="1"/>
  <c r="G30" i="6"/>
  <c r="H30" i="6" s="1"/>
  <c r="G31" i="6"/>
  <c r="H31" i="6" s="1"/>
  <c r="G33" i="6"/>
  <c r="G35" i="6"/>
  <c r="G36" i="6"/>
  <c r="G38" i="6"/>
  <c r="G39" i="6"/>
  <c r="G40" i="6"/>
  <c r="G42" i="6"/>
  <c r="G44" i="6"/>
  <c r="G46" i="6"/>
  <c r="G47" i="6"/>
  <c r="G48" i="6"/>
  <c r="G49" i="6"/>
  <c r="G50" i="6"/>
  <c r="G51" i="6"/>
  <c r="G52" i="6"/>
  <c r="G53" i="6"/>
  <c r="G54" i="6"/>
  <c r="G55" i="6"/>
  <c r="G56" i="6"/>
  <c r="G58" i="6"/>
  <c r="G60" i="6"/>
  <c r="D60" i="7" s="1"/>
  <c r="G60" i="7" s="1"/>
  <c r="G61" i="6"/>
  <c r="G62" i="6"/>
  <c r="H62" i="6" s="1"/>
  <c r="H61" i="6" l="1"/>
  <c r="D61" i="7"/>
  <c r="G61" i="7" s="1"/>
  <c r="H61" i="7" s="1"/>
  <c r="H55" i="6"/>
  <c r="D74" i="14"/>
  <c r="G74" i="14" s="1"/>
  <c r="D66" i="13"/>
  <c r="G66" i="13" s="1"/>
  <c r="H66" i="13" s="1"/>
  <c r="D63" i="12"/>
  <c r="G63" i="12" s="1"/>
  <c r="H63" i="12" s="1"/>
  <c r="D63" i="11"/>
  <c r="G63" i="11" s="1"/>
  <c r="H63" i="11" s="1"/>
  <c r="D62" i="10"/>
  <c r="G62" i="10" s="1"/>
  <c r="H62" i="10" s="1"/>
  <c r="D56" i="9"/>
  <c r="G56" i="9" s="1"/>
  <c r="H56" i="9" s="1"/>
  <c r="D55" i="8"/>
  <c r="G55" i="8" s="1"/>
  <c r="H55" i="8" s="1"/>
  <c r="D55" i="7"/>
  <c r="G55" i="7" s="1"/>
  <c r="H55" i="7" s="1"/>
  <c r="H51" i="6"/>
  <c r="D58" i="10"/>
  <c r="G58" i="10" s="1"/>
  <c r="H58" i="10" s="1"/>
  <c r="D52" i="9"/>
  <c r="G52" i="9" s="1"/>
  <c r="H52" i="9" s="1"/>
  <c r="D51" i="8"/>
  <c r="G51" i="8" s="1"/>
  <c r="H51" i="8" s="1"/>
  <c r="D51" i="7"/>
  <c r="G51" i="7" s="1"/>
  <c r="H51" i="7" s="1"/>
  <c r="H47" i="6"/>
  <c r="D47" i="8"/>
  <c r="G47" i="8" s="1"/>
  <c r="H47" i="8" s="1"/>
  <c r="D47" i="7"/>
  <c r="G47" i="7" s="1"/>
  <c r="H47" i="7" s="1"/>
  <c r="H40" i="6"/>
  <c r="D43" i="14"/>
  <c r="G43" i="14" s="1"/>
  <c r="D42" i="13"/>
  <c r="G42" i="13" s="1"/>
  <c r="H42" i="13" s="1"/>
  <c r="D41" i="12"/>
  <c r="G41" i="12" s="1"/>
  <c r="H41" i="12" s="1"/>
  <c r="D41" i="11"/>
  <c r="G41" i="11" s="1"/>
  <c r="H41" i="11" s="1"/>
  <c r="D41" i="10"/>
  <c r="G41" i="10" s="1"/>
  <c r="H41" i="10" s="1"/>
  <c r="D41" i="9"/>
  <c r="G41" i="9" s="1"/>
  <c r="H41" i="9" s="1"/>
  <c r="D40" i="8"/>
  <c r="D40" i="7"/>
  <c r="G40" i="7" s="1"/>
  <c r="H40" i="7" s="1"/>
  <c r="H35" i="6"/>
  <c r="D35" i="8"/>
  <c r="G35" i="8" s="1"/>
  <c r="H35" i="8" s="1"/>
  <c r="D35" i="7"/>
  <c r="G35" i="7" s="1"/>
  <c r="H35" i="7" s="1"/>
  <c r="H46" i="19"/>
  <c r="H45" i="19" s="1"/>
  <c r="D46" i="20"/>
  <c r="G46" i="20" s="1"/>
  <c r="H46" i="20" s="1"/>
  <c r="H45" i="20" s="1"/>
  <c r="G35" i="11"/>
  <c r="H35" i="11" s="1"/>
  <c r="H33" i="11" s="1"/>
  <c r="D33" i="11"/>
  <c r="G33" i="11" s="1"/>
  <c r="H60" i="7"/>
  <c r="G59" i="7"/>
  <c r="D46" i="8"/>
  <c r="G46" i="8" s="1"/>
  <c r="H46" i="8" s="1"/>
  <c r="D46" i="7"/>
  <c r="G46" i="7" s="1"/>
  <c r="H39" i="6"/>
  <c r="D42" i="14"/>
  <c r="G42" i="14" s="1"/>
  <c r="D41" i="13"/>
  <c r="G41" i="13" s="1"/>
  <c r="H41" i="13" s="1"/>
  <c r="D40" i="12"/>
  <c r="G40" i="12" s="1"/>
  <c r="H40" i="12" s="1"/>
  <c r="D40" i="11"/>
  <c r="G40" i="11" s="1"/>
  <c r="H40" i="11" s="1"/>
  <c r="D40" i="10"/>
  <c r="G40" i="10" s="1"/>
  <c r="H40" i="10" s="1"/>
  <c r="D40" i="9"/>
  <c r="G40" i="9" s="1"/>
  <c r="H40" i="9" s="1"/>
  <c r="D39" i="8"/>
  <c r="G39" i="8" s="1"/>
  <c r="H39" i="8" s="1"/>
  <c r="D39" i="7"/>
  <c r="G39" i="7" s="1"/>
  <c r="H39" i="7" s="1"/>
  <c r="D33" i="8"/>
  <c r="G33" i="8" s="1"/>
  <c r="H33" i="8" s="1"/>
  <c r="D33" i="7"/>
  <c r="G33" i="7" s="1"/>
  <c r="G88" i="20"/>
  <c r="G35" i="12"/>
  <c r="H35" i="12" s="1"/>
  <c r="H33" i="12" s="1"/>
  <c r="D33" i="12"/>
  <c r="G33" i="12" s="1"/>
  <c r="H54" i="6"/>
  <c r="D73" i="14"/>
  <c r="G73" i="14" s="1"/>
  <c r="D65" i="13"/>
  <c r="G65" i="13" s="1"/>
  <c r="H65" i="13" s="1"/>
  <c r="D62" i="12"/>
  <c r="G62" i="12" s="1"/>
  <c r="H62" i="12" s="1"/>
  <c r="D62" i="11"/>
  <c r="G62" i="11" s="1"/>
  <c r="H62" i="11" s="1"/>
  <c r="D61" i="10"/>
  <c r="G61" i="10" s="1"/>
  <c r="H61" i="10" s="1"/>
  <c r="D55" i="9"/>
  <c r="G55" i="9" s="1"/>
  <c r="H55" i="9" s="1"/>
  <c r="D54" i="8"/>
  <c r="G54" i="8" s="1"/>
  <c r="H54" i="8" s="1"/>
  <c r="D54" i="7"/>
  <c r="G54" i="7" s="1"/>
  <c r="H54" i="7" s="1"/>
  <c r="D58" i="8"/>
  <c r="G58" i="8" s="1"/>
  <c r="H58" i="8" s="1"/>
  <c r="H57" i="8" s="1"/>
  <c r="D58" i="7"/>
  <c r="G58" i="7" s="1"/>
  <c r="H49" i="6"/>
  <c r="D68" i="14"/>
  <c r="D60" i="13"/>
  <c r="D57" i="12"/>
  <c r="G57" i="12" s="1"/>
  <c r="H57" i="12" s="1"/>
  <c r="D57" i="11"/>
  <c r="D56" i="10"/>
  <c r="G56" i="10" s="1"/>
  <c r="H56" i="10" s="1"/>
  <c r="D50" i="9"/>
  <c r="G50" i="9" s="1"/>
  <c r="H50" i="9" s="1"/>
  <c r="D49" i="8"/>
  <c r="G49" i="8" s="1"/>
  <c r="H49" i="8" s="1"/>
  <c r="D49" i="7"/>
  <c r="G49" i="7" s="1"/>
  <c r="H49" i="7" s="1"/>
  <c r="D55" i="13"/>
  <c r="D52" i="12"/>
  <c r="G52" i="12" s="1"/>
  <c r="H52" i="12" s="1"/>
  <c r="H51" i="12" s="1"/>
  <c r="D52" i="11"/>
  <c r="G52" i="11" s="1"/>
  <c r="H52" i="11" s="1"/>
  <c r="H51" i="11" s="1"/>
  <c r="D51" i="10"/>
  <c r="G51" i="10" s="1"/>
  <c r="H51" i="10" s="1"/>
  <c r="H50" i="10" s="1"/>
  <c r="D45" i="9"/>
  <c r="G45" i="9" s="1"/>
  <c r="H45" i="9" s="1"/>
  <c r="H44" i="9" s="1"/>
  <c r="D44" i="8"/>
  <c r="G44" i="8" s="1"/>
  <c r="H44" i="8" s="1"/>
  <c r="H43" i="8" s="1"/>
  <c r="D44" i="7"/>
  <c r="G44" i="7" s="1"/>
  <c r="D41" i="14"/>
  <c r="D40" i="13"/>
  <c r="D39" i="12"/>
  <c r="D39" i="11"/>
  <c r="D39" i="10"/>
  <c r="D39" i="9"/>
  <c r="D38" i="8"/>
  <c r="G38" i="8" s="1"/>
  <c r="H38" i="8" s="1"/>
  <c r="D38" i="7"/>
  <c r="G38" i="7" s="1"/>
  <c r="H11" i="20"/>
  <c r="D33" i="9"/>
  <c r="G33" i="9" s="1"/>
  <c r="G35" i="9"/>
  <c r="H35" i="9" s="1"/>
  <c r="H33" i="9" s="1"/>
  <c r="G36" i="13"/>
  <c r="H36" i="13" s="1"/>
  <c r="H34" i="13" s="1"/>
  <c r="D34" i="13"/>
  <c r="G34" i="13" s="1"/>
  <c r="H50" i="6"/>
  <c r="D69" i="14"/>
  <c r="G69" i="14" s="1"/>
  <c r="D61" i="13"/>
  <c r="G61" i="13" s="1"/>
  <c r="H61" i="13" s="1"/>
  <c r="D58" i="12"/>
  <c r="G58" i="12" s="1"/>
  <c r="H58" i="12" s="1"/>
  <c r="D58" i="11"/>
  <c r="G58" i="11" s="1"/>
  <c r="H58" i="11" s="1"/>
  <c r="D57" i="10"/>
  <c r="G57" i="10" s="1"/>
  <c r="H57" i="10" s="1"/>
  <c r="D51" i="9"/>
  <c r="G51" i="9" s="1"/>
  <c r="H51" i="9" s="1"/>
  <c r="D50" i="8"/>
  <c r="G50" i="8" s="1"/>
  <c r="H50" i="8" s="1"/>
  <c r="D50" i="7"/>
  <c r="G50" i="7" s="1"/>
  <c r="H50" i="7" s="1"/>
  <c r="H53" i="6"/>
  <c r="D72" i="14"/>
  <c r="G72" i="14" s="1"/>
  <c r="D64" i="13"/>
  <c r="G64" i="13" s="1"/>
  <c r="H64" i="13" s="1"/>
  <c r="D61" i="12"/>
  <c r="D61" i="11"/>
  <c r="G61" i="11" s="1"/>
  <c r="H61" i="11" s="1"/>
  <c r="D60" i="10"/>
  <c r="G60" i="10" s="1"/>
  <c r="H60" i="10" s="1"/>
  <c r="D54" i="9"/>
  <c r="G54" i="9" s="1"/>
  <c r="H54" i="9" s="1"/>
  <c r="D53" i="8"/>
  <c r="G53" i="8" s="1"/>
  <c r="H53" i="8" s="1"/>
  <c r="D53" i="7"/>
  <c r="G53" i="7" s="1"/>
  <c r="H53" i="7" s="1"/>
  <c r="H56" i="6"/>
  <c r="D75" i="14"/>
  <c r="G75" i="14" s="1"/>
  <c r="D67" i="13"/>
  <c r="G67" i="13" s="1"/>
  <c r="H67" i="13" s="1"/>
  <c r="D64" i="12"/>
  <c r="G64" i="12" s="1"/>
  <c r="H64" i="12" s="1"/>
  <c r="D64" i="11"/>
  <c r="G64" i="11" s="1"/>
  <c r="H64" i="11" s="1"/>
  <c r="D63" i="10"/>
  <c r="G63" i="10" s="1"/>
  <c r="H63" i="10" s="1"/>
  <c r="D57" i="9"/>
  <c r="G57" i="9" s="1"/>
  <c r="H57" i="9" s="1"/>
  <c r="D56" i="8"/>
  <c r="G56" i="8" s="1"/>
  <c r="H56" i="8" s="1"/>
  <c r="D56" i="7"/>
  <c r="G56" i="7" s="1"/>
  <c r="H56" i="7" s="1"/>
  <c r="H52" i="6"/>
  <c r="D59" i="10"/>
  <c r="G59" i="10" s="1"/>
  <c r="H59" i="10" s="1"/>
  <c r="D53" i="9"/>
  <c r="G53" i="9" s="1"/>
  <c r="H53" i="9" s="1"/>
  <c r="D52" i="8"/>
  <c r="G52" i="8" s="1"/>
  <c r="H52" i="8" s="1"/>
  <c r="D52" i="7"/>
  <c r="G52" i="7" s="1"/>
  <c r="H52" i="7" s="1"/>
  <c r="H48" i="6"/>
  <c r="D55" i="10"/>
  <c r="D49" i="9"/>
  <c r="D48" i="8"/>
  <c r="G48" i="8" s="1"/>
  <c r="H48" i="8" s="1"/>
  <c r="D48" i="7"/>
  <c r="G48" i="7" s="1"/>
  <c r="H48" i="7" s="1"/>
  <c r="D52" i="13"/>
  <c r="D50" i="12"/>
  <c r="D50" i="11"/>
  <c r="D49" i="10"/>
  <c r="D43" i="9"/>
  <c r="D42" i="8"/>
  <c r="G42" i="8" s="1"/>
  <c r="H42" i="8" s="1"/>
  <c r="H41" i="8" s="1"/>
  <c r="D42" i="7"/>
  <c r="G42" i="7" s="1"/>
  <c r="H36" i="6"/>
  <c r="D36" i="8"/>
  <c r="G36" i="8" s="1"/>
  <c r="H36" i="8" s="1"/>
  <c r="D36" i="7"/>
  <c r="G36" i="7" s="1"/>
  <c r="H36" i="7" s="1"/>
  <c r="G35" i="10"/>
  <c r="H35" i="10" s="1"/>
  <c r="H33" i="10" s="1"/>
  <c r="D33" i="10"/>
  <c r="G33" i="10" s="1"/>
  <c r="G37" i="14"/>
  <c r="D35" i="14"/>
  <c r="G35" i="14" s="1"/>
  <c r="D35" i="15" s="1"/>
  <c r="G35" i="15" s="1"/>
  <c r="D36" i="16" s="1"/>
  <c r="G36" i="16" s="1"/>
  <c r="D36" i="17" s="1"/>
  <c r="G36" i="17" s="1"/>
  <c r="D36" i="18" s="1"/>
  <c r="G36" i="18" s="1"/>
  <c r="D36" i="19" s="1"/>
  <c r="G36" i="19" s="1"/>
  <c r="D36" i="20" s="1"/>
  <c r="G36" i="20" s="1"/>
  <c r="H60" i="6"/>
  <c r="H59" i="6" s="1"/>
  <c r="G59" i="6"/>
  <c r="D59" i="7" s="1"/>
  <c r="H46" i="6"/>
  <c r="H45" i="6" s="1"/>
  <c r="G45" i="6"/>
  <c r="H33" i="6"/>
  <c r="H32" i="6" s="1"/>
  <c r="G32" i="6"/>
  <c r="H58" i="6"/>
  <c r="H57" i="6" s="1"/>
  <c r="G57" i="6"/>
  <c r="H44" i="6"/>
  <c r="H43" i="6" s="1"/>
  <c r="G43" i="6"/>
  <c r="H38" i="6"/>
  <c r="H37" i="6" s="1"/>
  <c r="G37" i="6"/>
  <c r="H27" i="6"/>
  <c r="H26" i="6" s="1"/>
  <c r="G26" i="6"/>
  <c r="H42" i="6"/>
  <c r="H41" i="6" s="1"/>
  <c r="G41" i="6"/>
  <c r="D63" i="6"/>
  <c r="D41" i="8" l="1"/>
  <c r="G41" i="8" s="1"/>
  <c r="D41" i="7"/>
  <c r="D37" i="8"/>
  <c r="G37" i="8" s="1"/>
  <c r="D37" i="7"/>
  <c r="D57" i="8"/>
  <c r="D57" i="7"/>
  <c r="D62" i="7" s="1"/>
  <c r="D45" i="8"/>
  <c r="G45" i="8" s="1"/>
  <c r="D45" i="7"/>
  <c r="H42" i="7"/>
  <c r="H41" i="7" s="1"/>
  <c r="G41" i="7"/>
  <c r="D49" i="11"/>
  <c r="G49" i="11" s="1"/>
  <c r="G50" i="11"/>
  <c r="H50" i="11" s="1"/>
  <c r="H49" i="11" s="1"/>
  <c r="H75" i="14"/>
  <c r="D75" i="15"/>
  <c r="G75" i="15" s="1"/>
  <c r="G39" i="9"/>
  <c r="H39" i="9" s="1"/>
  <c r="H38" i="9" s="1"/>
  <c r="D38" i="9"/>
  <c r="G38" i="9" s="1"/>
  <c r="G40" i="13"/>
  <c r="H40" i="13" s="1"/>
  <c r="H39" i="13" s="1"/>
  <c r="D39" i="13"/>
  <c r="G39" i="13" s="1"/>
  <c r="H55" i="13"/>
  <c r="H53" i="13" s="1"/>
  <c r="G55" i="13"/>
  <c r="G68" i="14"/>
  <c r="D64" i="14"/>
  <c r="H46" i="7"/>
  <c r="H45" i="7" s="1"/>
  <c r="G45" i="7"/>
  <c r="H74" i="14"/>
  <c r="D74" i="15"/>
  <c r="G74" i="15" s="1"/>
  <c r="G50" i="12"/>
  <c r="H50" i="12" s="1"/>
  <c r="H49" i="12" s="1"/>
  <c r="D49" i="12"/>
  <c r="G49" i="12" s="1"/>
  <c r="G49" i="9"/>
  <c r="H49" i="9" s="1"/>
  <c r="H46" i="9" s="1"/>
  <c r="D46" i="9"/>
  <c r="H72" i="14"/>
  <c r="D72" i="15"/>
  <c r="G72" i="15" s="1"/>
  <c r="D38" i="10"/>
  <c r="G38" i="10" s="1"/>
  <c r="G39" i="10"/>
  <c r="H39" i="10" s="1"/>
  <c r="H38" i="10" s="1"/>
  <c r="D40" i="14"/>
  <c r="G40" i="14" s="1"/>
  <c r="D40" i="15" s="1"/>
  <c r="G40" i="15" s="1"/>
  <c r="D41" i="16" s="1"/>
  <c r="G41" i="16" s="1"/>
  <c r="D41" i="17" s="1"/>
  <c r="G41" i="17" s="1"/>
  <c r="D41" i="18" s="1"/>
  <c r="G41" i="18" s="1"/>
  <c r="D41" i="19" s="1"/>
  <c r="G41" i="19" s="1"/>
  <c r="D41" i="20" s="1"/>
  <c r="G41" i="20" s="1"/>
  <c r="G41" i="14"/>
  <c r="G57" i="11"/>
  <c r="H57" i="11" s="1"/>
  <c r="H53" i="11" s="1"/>
  <c r="D53" i="11"/>
  <c r="H33" i="7"/>
  <c r="H32" i="7" s="1"/>
  <c r="G32" i="7"/>
  <c r="H45" i="8"/>
  <c r="G40" i="8"/>
  <c r="H40" i="8" s="1"/>
  <c r="H37" i="8" s="1"/>
  <c r="D53" i="13"/>
  <c r="G53" i="13" s="1"/>
  <c r="D51" i="12"/>
  <c r="G51" i="12" s="1"/>
  <c r="D51" i="11"/>
  <c r="G51" i="11" s="1"/>
  <c r="D50" i="10"/>
  <c r="G50" i="10" s="1"/>
  <c r="D44" i="9"/>
  <c r="G44" i="9" s="1"/>
  <c r="D43" i="8"/>
  <c r="G43" i="8" s="1"/>
  <c r="D43" i="7"/>
  <c r="D32" i="8"/>
  <c r="G32" i="8" s="1"/>
  <c r="D32" i="7"/>
  <c r="H37" i="14"/>
  <c r="H35" i="14" s="1"/>
  <c r="D37" i="15"/>
  <c r="G37" i="15" s="1"/>
  <c r="G43" i="9"/>
  <c r="H43" i="9" s="1"/>
  <c r="H42" i="9" s="1"/>
  <c r="D42" i="9"/>
  <c r="G42" i="9" s="1"/>
  <c r="D50" i="13"/>
  <c r="G50" i="13" s="1"/>
  <c r="G52" i="13"/>
  <c r="H52" i="13" s="1"/>
  <c r="H50" i="13" s="1"/>
  <c r="G55" i="10"/>
  <c r="H55" i="10" s="1"/>
  <c r="H52" i="10" s="1"/>
  <c r="H71" i="10" s="1"/>
  <c r="D52" i="10"/>
  <c r="H69" i="14"/>
  <c r="D69" i="15"/>
  <c r="G69" i="15" s="1"/>
  <c r="H38" i="7"/>
  <c r="H37" i="7" s="1"/>
  <c r="G37" i="7"/>
  <c r="G39" i="11"/>
  <c r="H39" i="11" s="1"/>
  <c r="H38" i="11" s="1"/>
  <c r="D38" i="11"/>
  <c r="G38" i="11" s="1"/>
  <c r="H44" i="7"/>
  <c r="H43" i="7" s="1"/>
  <c r="G43" i="7"/>
  <c r="G57" i="7"/>
  <c r="H58" i="7"/>
  <c r="H57" i="7" s="1"/>
  <c r="H32" i="8"/>
  <c r="H42" i="14"/>
  <c r="D42" i="15"/>
  <c r="G42" i="15" s="1"/>
  <c r="G62" i="7"/>
  <c r="H59" i="7"/>
  <c r="H62" i="7" s="1"/>
  <c r="G49" i="10"/>
  <c r="H49" i="10" s="1"/>
  <c r="H48" i="10" s="1"/>
  <c r="D48" i="10"/>
  <c r="G48" i="10" s="1"/>
  <c r="D53" i="12"/>
  <c r="G61" i="12"/>
  <c r="H61" i="12" s="1"/>
  <c r="H53" i="12" s="1"/>
  <c r="H72" i="12" s="1"/>
  <c r="D38" i="12"/>
  <c r="G38" i="12" s="1"/>
  <c r="G39" i="12"/>
  <c r="H39" i="12" s="1"/>
  <c r="H38" i="12" s="1"/>
  <c r="G60" i="13"/>
  <c r="H60" i="13" s="1"/>
  <c r="H56" i="13" s="1"/>
  <c r="H75" i="13" s="1"/>
  <c r="D56" i="13"/>
  <c r="H73" i="14"/>
  <c r="D73" i="15"/>
  <c r="G73" i="15" s="1"/>
  <c r="H43" i="14"/>
  <c r="D43" i="15"/>
  <c r="G43" i="15" s="1"/>
  <c r="G63" i="6"/>
  <c r="H63" i="6"/>
  <c r="G18" i="6"/>
  <c r="H18" i="6" s="1"/>
  <c r="G17" i="6"/>
  <c r="G16" i="6"/>
  <c r="G15" i="6"/>
  <c r="G14" i="6"/>
  <c r="G13" i="6"/>
  <c r="G12" i="6"/>
  <c r="G11" i="6"/>
  <c r="H14" i="6" l="1"/>
  <c r="D14" i="10"/>
  <c r="G14" i="10" s="1"/>
  <c r="H14" i="10" s="1"/>
  <c r="D14" i="9"/>
  <c r="G14" i="9" s="1"/>
  <c r="H14" i="9" s="1"/>
  <c r="D14" i="8"/>
  <c r="G14" i="8" s="1"/>
  <c r="H14" i="8" s="1"/>
  <c r="D14" i="7"/>
  <c r="G14" i="7" s="1"/>
  <c r="H14" i="7" s="1"/>
  <c r="H16" i="6"/>
  <c r="D16" i="8"/>
  <c r="G16" i="8" s="1"/>
  <c r="H16" i="8" s="1"/>
  <c r="D16" i="7"/>
  <c r="G16" i="7" s="1"/>
  <c r="H16" i="7" s="1"/>
  <c r="H42" i="15"/>
  <c r="D43" i="16"/>
  <c r="G43" i="16" s="1"/>
  <c r="H62" i="8"/>
  <c r="H72" i="11"/>
  <c r="G46" i="9"/>
  <c r="D65" i="9"/>
  <c r="H74" i="15"/>
  <c r="D82" i="16"/>
  <c r="G82" i="16" s="1"/>
  <c r="H12" i="6"/>
  <c r="D12" i="8"/>
  <c r="D12" i="7"/>
  <c r="H13" i="6"/>
  <c r="D13" i="14"/>
  <c r="D13" i="13"/>
  <c r="D13" i="12"/>
  <c r="D13" i="11"/>
  <c r="D13" i="10"/>
  <c r="D13" i="9"/>
  <c r="D13" i="8"/>
  <c r="D13" i="7"/>
  <c r="G13" i="7" s="1"/>
  <c r="H13" i="7" s="1"/>
  <c r="H17" i="6"/>
  <c r="D17" i="8"/>
  <c r="G17" i="8" s="1"/>
  <c r="H17" i="8" s="1"/>
  <c r="D17" i="7"/>
  <c r="G17" i="7" s="1"/>
  <c r="H17" i="7" s="1"/>
  <c r="H43" i="15"/>
  <c r="D44" i="16"/>
  <c r="G44" i="16" s="1"/>
  <c r="G56" i="13"/>
  <c r="G75" i="13" s="1"/>
  <c r="D75" i="13"/>
  <c r="D71" i="10"/>
  <c r="G52" i="10"/>
  <c r="G71" i="10" s="1"/>
  <c r="H41" i="14"/>
  <c r="H40" i="14" s="1"/>
  <c r="D41" i="15"/>
  <c r="G41" i="15" s="1"/>
  <c r="H65" i="9"/>
  <c r="G64" i="14"/>
  <c r="D83" i="14"/>
  <c r="H75" i="15"/>
  <c r="D83" i="16"/>
  <c r="G83" i="16" s="1"/>
  <c r="H72" i="15"/>
  <c r="D80" i="16"/>
  <c r="G80" i="16" s="1"/>
  <c r="H68" i="14"/>
  <c r="D68" i="15"/>
  <c r="G68" i="15" s="1"/>
  <c r="D62" i="8"/>
  <c r="G62" i="8" s="1"/>
  <c r="G57" i="8"/>
  <c r="H15" i="6"/>
  <c r="D15" i="13"/>
  <c r="G15" i="13" s="1"/>
  <c r="H15" i="13" s="1"/>
  <c r="D15" i="12"/>
  <c r="G15" i="12" s="1"/>
  <c r="H15" i="12" s="1"/>
  <c r="D15" i="11"/>
  <c r="G15" i="11" s="1"/>
  <c r="H15" i="11" s="1"/>
  <c r="D15" i="10"/>
  <c r="G15" i="10" s="1"/>
  <c r="H15" i="10" s="1"/>
  <c r="D15" i="9"/>
  <c r="G15" i="9" s="1"/>
  <c r="H15" i="9" s="1"/>
  <c r="D15" i="8"/>
  <c r="G15" i="8" s="1"/>
  <c r="H15" i="8" s="1"/>
  <c r="D15" i="7"/>
  <c r="G15" i="7" s="1"/>
  <c r="H15" i="7" s="1"/>
  <c r="H73" i="15"/>
  <c r="D81" i="16"/>
  <c r="G81" i="16" s="1"/>
  <c r="G53" i="12"/>
  <c r="G72" i="12" s="1"/>
  <c r="D72" i="12"/>
  <c r="H69" i="15"/>
  <c r="D77" i="16"/>
  <c r="G77" i="16" s="1"/>
  <c r="H37" i="15"/>
  <c r="H35" i="15" s="1"/>
  <c r="D38" i="16"/>
  <c r="G38" i="16" s="1"/>
  <c r="G53" i="11"/>
  <c r="G72" i="11" s="1"/>
  <c r="D72" i="11"/>
  <c r="H64" i="14"/>
  <c r="H83" i="14" s="1"/>
  <c r="H11" i="6"/>
  <c r="H19" i="6" s="1"/>
  <c r="G19" i="6"/>
  <c r="H38" i="16" l="1"/>
  <c r="H36" i="16" s="1"/>
  <c r="D38" i="17"/>
  <c r="G38" i="17" s="1"/>
  <c r="H77" i="16"/>
  <c r="D77" i="17"/>
  <c r="G77" i="17" s="1"/>
  <c r="H81" i="16"/>
  <c r="D83" i="17"/>
  <c r="G83" i="17" s="1"/>
  <c r="H68" i="15"/>
  <c r="H64" i="15" s="1"/>
  <c r="D76" i="16"/>
  <c r="G76" i="16" s="1"/>
  <c r="H83" i="16"/>
  <c r="D85" i="17"/>
  <c r="G85" i="17" s="1"/>
  <c r="D20" i="11"/>
  <c r="D75" i="11" s="1"/>
  <c r="G13" i="11"/>
  <c r="H82" i="16"/>
  <c r="D84" i="17"/>
  <c r="G84" i="17" s="1"/>
  <c r="H41" i="15"/>
  <c r="H40" i="15" s="1"/>
  <c r="D42" i="16"/>
  <c r="G42" i="16" s="1"/>
  <c r="D78" i="13"/>
  <c r="G13" i="8"/>
  <c r="H13" i="8" s="1"/>
  <c r="D20" i="12"/>
  <c r="G13" i="12"/>
  <c r="G12" i="7"/>
  <c r="D19" i="7"/>
  <c r="D65" i="7" s="1"/>
  <c r="D75" i="12"/>
  <c r="H80" i="16"/>
  <c r="D82" i="17"/>
  <c r="G82" i="17" s="1"/>
  <c r="G13" i="9"/>
  <c r="D20" i="9"/>
  <c r="D68" i="9" s="1"/>
  <c r="D21" i="13"/>
  <c r="G13" i="13"/>
  <c r="D19" i="8"/>
  <c r="G12" i="8"/>
  <c r="H12" i="8" s="1"/>
  <c r="H43" i="16"/>
  <c r="D43" i="17"/>
  <c r="G43" i="17" s="1"/>
  <c r="D64" i="15"/>
  <c r="G83" i="14"/>
  <c r="H44" i="16"/>
  <c r="D44" i="17"/>
  <c r="G44" i="17" s="1"/>
  <c r="G13" i="10"/>
  <c r="D20" i="10"/>
  <c r="D74" i="10" s="1"/>
  <c r="G13" i="14"/>
  <c r="D22" i="14"/>
  <c r="D86" i="14" s="1"/>
  <c r="E65" i="9"/>
  <c r="G65" i="9" s="1"/>
  <c r="H13" i="10" l="1"/>
  <c r="H20" i="10" s="1"/>
  <c r="G20" i="10"/>
  <c r="H44" i="17"/>
  <c r="D44" i="18"/>
  <c r="G44" i="18" s="1"/>
  <c r="G64" i="15"/>
  <c r="D83" i="15"/>
  <c r="D90" i="15" s="1"/>
  <c r="H82" i="17"/>
  <c r="D82" i="18"/>
  <c r="G82" i="18" s="1"/>
  <c r="H12" i="7"/>
  <c r="H19" i="7" s="1"/>
  <c r="G19" i="7"/>
  <c r="D66" i="7" s="1"/>
  <c r="H83" i="15"/>
  <c r="H19" i="8"/>
  <c r="H13" i="12"/>
  <c r="H20" i="12" s="1"/>
  <c r="G20" i="12"/>
  <c r="H84" i="17"/>
  <c r="D84" i="18"/>
  <c r="G84" i="18" s="1"/>
  <c r="H85" i="17"/>
  <c r="D85" i="18"/>
  <c r="G85" i="18" s="1"/>
  <c r="H83" i="17"/>
  <c r="D83" i="18"/>
  <c r="G83" i="18" s="1"/>
  <c r="H43" i="17"/>
  <c r="D43" i="18"/>
  <c r="G43" i="18" s="1"/>
  <c r="D65" i="8"/>
  <c r="G19" i="8"/>
  <c r="D66" i="8" s="1"/>
  <c r="H13" i="9"/>
  <c r="H20" i="9" s="1"/>
  <c r="G20" i="9"/>
  <c r="D70" i="9" s="1"/>
  <c r="H42" i="16"/>
  <c r="H41" i="16" s="1"/>
  <c r="D42" i="17"/>
  <c r="G42" i="17" s="1"/>
  <c r="H38" i="17"/>
  <c r="H36" i="17" s="1"/>
  <c r="D38" i="18"/>
  <c r="G38" i="18" s="1"/>
  <c r="D13" i="15"/>
  <c r="G22" i="14"/>
  <c r="D87" i="14" s="1"/>
  <c r="H13" i="14"/>
  <c r="H22" i="14" s="1"/>
  <c r="D88" i="14"/>
  <c r="H13" i="13"/>
  <c r="H21" i="13" s="1"/>
  <c r="G21" i="13"/>
  <c r="H13" i="11"/>
  <c r="H20" i="11" s="1"/>
  <c r="G20" i="11"/>
  <c r="H76" i="16"/>
  <c r="H72" i="16" s="1"/>
  <c r="H91" i="16" s="1"/>
  <c r="D76" i="17"/>
  <c r="G76" i="17" s="1"/>
  <c r="H77" i="17"/>
  <c r="D77" i="18"/>
  <c r="G77" i="18" s="1"/>
  <c r="D69" i="9"/>
  <c r="G13" i="15" l="1"/>
  <c r="D22" i="15"/>
  <c r="D86" i="15" s="1"/>
  <c r="H43" i="18"/>
  <c r="D43" i="19"/>
  <c r="G43" i="19" s="1"/>
  <c r="H85" i="18"/>
  <c r="D85" i="19"/>
  <c r="G85" i="19" s="1"/>
  <c r="D76" i="12"/>
  <c r="D77" i="12"/>
  <c r="D75" i="10"/>
  <c r="D76" i="10"/>
  <c r="H77" i="18"/>
  <c r="D77" i="19"/>
  <c r="G77" i="19" s="1"/>
  <c r="H38" i="18"/>
  <c r="H36" i="18" s="1"/>
  <c r="D38" i="19"/>
  <c r="G38" i="19" s="1"/>
  <c r="D72" i="16"/>
  <c r="G83" i="15"/>
  <c r="D76" i="11"/>
  <c r="D77" i="11"/>
  <c r="H76" i="17"/>
  <c r="H72" i="17" s="1"/>
  <c r="D76" i="18"/>
  <c r="G76" i="18" s="1"/>
  <c r="D79" i="13"/>
  <c r="D80" i="13"/>
  <c r="H42" i="17"/>
  <c r="H41" i="17" s="1"/>
  <c r="D42" i="18"/>
  <c r="G42" i="18" s="1"/>
  <c r="H83" i="18"/>
  <c r="D83" i="19"/>
  <c r="G83" i="19" s="1"/>
  <c r="H84" i="18"/>
  <c r="D84" i="19"/>
  <c r="G84" i="19" s="1"/>
  <c r="H82" i="18"/>
  <c r="D82" i="19"/>
  <c r="G82" i="19" s="1"/>
  <c r="H44" i="18"/>
  <c r="D44" i="19"/>
  <c r="G44" i="19" s="1"/>
  <c r="H84" i="19" l="1"/>
  <c r="D84" i="20"/>
  <c r="G84" i="20" s="1"/>
  <c r="H84" i="20" s="1"/>
  <c r="H42" i="18"/>
  <c r="H41" i="18" s="1"/>
  <c r="D42" i="19"/>
  <c r="G42" i="19" s="1"/>
  <c r="H76" i="18"/>
  <c r="H72" i="18" s="1"/>
  <c r="D76" i="19"/>
  <c r="G76" i="19" s="1"/>
  <c r="H77" i="19"/>
  <c r="D77" i="20"/>
  <c r="G77" i="20" s="1"/>
  <c r="H77" i="20" s="1"/>
  <c r="H43" i="19"/>
  <c r="D43" i="20"/>
  <c r="G43" i="20" s="1"/>
  <c r="H43" i="20" s="1"/>
  <c r="H93" i="17"/>
  <c r="G72" i="16"/>
  <c r="D91" i="16"/>
  <c r="D98" i="16" s="1"/>
  <c r="H82" i="19"/>
  <c r="D82" i="20"/>
  <c r="G82" i="20" s="1"/>
  <c r="H82" i="20" s="1"/>
  <c r="H38" i="19"/>
  <c r="H36" i="19" s="1"/>
  <c r="D38" i="20"/>
  <c r="G38" i="20" s="1"/>
  <c r="H38" i="20" s="1"/>
  <c r="H36" i="20" s="1"/>
  <c r="H85" i="19"/>
  <c r="D85" i="20"/>
  <c r="G85" i="20" s="1"/>
  <c r="H85" i="20" s="1"/>
  <c r="H44" i="19"/>
  <c r="D44" i="20"/>
  <c r="G44" i="20" s="1"/>
  <c r="H44" i="20" s="1"/>
  <c r="H83" i="19"/>
  <c r="D83" i="20"/>
  <c r="G83" i="20" s="1"/>
  <c r="H83" i="20" s="1"/>
  <c r="H13" i="15"/>
  <c r="H22" i="15" s="1"/>
  <c r="D13" i="16"/>
  <c r="G22" i="15"/>
  <c r="D87" i="15" s="1"/>
  <c r="G13" i="16" l="1"/>
  <c r="D23" i="16"/>
  <c r="D94" i="16" s="1"/>
  <c r="D88" i="15"/>
  <c r="H42" i="19"/>
  <c r="H41" i="19" s="1"/>
  <c r="D42" i="20"/>
  <c r="G42" i="20" s="1"/>
  <c r="H42" i="20" s="1"/>
  <c r="H41" i="20" s="1"/>
  <c r="D72" i="17"/>
  <c r="G91" i="16"/>
  <c r="H76" i="19"/>
  <c r="H72" i="19" s="1"/>
  <c r="H93" i="19" s="1"/>
  <c r="D76" i="20"/>
  <c r="G76" i="20" s="1"/>
  <c r="H76" i="20" s="1"/>
  <c r="H72" i="20" s="1"/>
  <c r="H93" i="20" s="1"/>
  <c r="H93" i="18"/>
  <c r="G72" i="17" l="1"/>
  <c r="D93" i="17"/>
  <c r="D100" i="17" s="1"/>
  <c r="H13" i="16"/>
  <c r="H23" i="16" s="1"/>
  <c r="D13" i="17"/>
  <c r="G23" i="16"/>
  <c r="D95" i="16" s="1"/>
  <c r="D72" i="18" l="1"/>
  <c r="G93" i="17"/>
  <c r="G13" i="17"/>
  <c r="D23" i="17"/>
  <c r="D96" i="17" s="1"/>
  <c r="D96" i="16"/>
  <c r="H13" i="17" l="1"/>
  <c r="H23" i="17" s="1"/>
  <c r="D13" i="18"/>
  <c r="G23" i="17"/>
  <c r="D97" i="17" s="1"/>
  <c r="G72" i="18"/>
  <c r="D93" i="18"/>
  <c r="D100" i="18" s="1"/>
  <c r="G13" i="18" l="1"/>
  <c r="D23" i="18"/>
  <c r="D96" i="18" s="1"/>
  <c r="D72" i="19"/>
  <c r="G93" i="18"/>
  <c r="D98" i="17"/>
  <c r="G72" i="19" l="1"/>
  <c r="D93" i="19"/>
  <c r="D100" i="19" s="1"/>
  <c r="H13" i="18"/>
  <c r="H23" i="18" s="1"/>
  <c r="D13" i="19"/>
  <c r="G23" i="18"/>
  <c r="D97" i="18" s="1"/>
  <c r="D72" i="20" l="1"/>
  <c r="G93" i="19"/>
  <c r="G13" i="19"/>
  <c r="D23" i="19"/>
  <c r="D96" i="19" s="1"/>
  <c r="D98" i="18"/>
  <c r="D98" i="19" l="1"/>
  <c r="H13" i="19"/>
  <c r="H23" i="19" s="1"/>
  <c r="D13" i="20"/>
  <c r="G23" i="19"/>
  <c r="D97" i="19" s="1"/>
  <c r="G72" i="20"/>
  <c r="G93" i="20" s="1"/>
  <c r="D93" i="20"/>
  <c r="G13" i="20" l="1"/>
  <c r="D23" i="20"/>
  <c r="D96" i="20" s="1"/>
  <c r="D100" i="20"/>
  <c r="H13" i="20" l="1"/>
  <c r="H23" i="20" s="1"/>
  <c r="G23" i="20"/>
  <c r="D97" i="20" l="1"/>
  <c r="D98" i="20"/>
</calcChain>
</file>

<file path=xl/sharedStrings.xml><?xml version="1.0" encoding="utf-8"?>
<sst xmlns="http://schemas.openxmlformats.org/spreadsheetml/2006/main" count="570" uniqueCount="49">
  <si>
    <t xml:space="preserve">Dochody i wydatki związane z realizacją zadań z zakresu administracji rządowej i innych zadań zleconych odrębnymi ustawami </t>
  </si>
  <si>
    <t>w złotych</t>
  </si>
  <si>
    <t>Dział</t>
  </si>
  <si>
    <t>Rozdział</t>
  </si>
  <si>
    <t>Paragraf</t>
  </si>
  <si>
    <t>z tego:</t>
  </si>
  <si>
    <t>Wydatki
bieżące</t>
  </si>
  <si>
    <t>Wydatki
majątkowe</t>
  </si>
  <si>
    <t>4360</t>
  </si>
  <si>
    <t>4700</t>
  </si>
  <si>
    <t>Ogółem</t>
  </si>
  <si>
    <t>Zwiększenie</t>
  </si>
  <si>
    <t>zmniejszenie</t>
  </si>
  <si>
    <t>DOCHODY</t>
  </si>
  <si>
    <t>WYDATKI</t>
  </si>
  <si>
    <t>Przed zmianą</t>
  </si>
  <si>
    <t>010</t>
  </si>
  <si>
    <t>01010</t>
  </si>
  <si>
    <t>Dochody
bieżące</t>
  </si>
  <si>
    <t>Dochody
majątkowe</t>
  </si>
  <si>
    <t>x</t>
  </si>
  <si>
    <t>PLAN</t>
  </si>
  <si>
    <t xml:space="preserve"> Uchwały Budżetowej Gminy Mochowo na 2015 rok</t>
  </si>
  <si>
    <t>Załącznik nr 4 do Uchwały Nr 20/V/2014 Rady Gminy w Mochowie z dnia 30 grudnia 2014 roku</t>
  </si>
  <si>
    <t>Zmniejszenie</t>
  </si>
  <si>
    <t>Po zmianie</t>
  </si>
  <si>
    <t xml:space="preserve"> w sprawie wprowadzenia zmian w budżecie gminy Mochowo w 2015 roku</t>
  </si>
  <si>
    <t>Załącznik nr 3 do  Zarządzenia Nr 8 Wójta Gminy Mochowo z dnia 30 stycznia 2015 roku</t>
  </si>
  <si>
    <t>`</t>
  </si>
  <si>
    <t>Załącznik nr 3 do  Zarządzenia Nr 15 Wójta Gminy Mochowo z dnia 27 lutego 2015 roku</t>
  </si>
  <si>
    <t>PP</t>
  </si>
  <si>
    <t>PK</t>
  </si>
  <si>
    <t>zmiana</t>
  </si>
  <si>
    <t>Załącznik nr 3 do  Zarządzenia Nr 29 Wójta Gminy Mochowo z dnia 31 marca 2015 roku</t>
  </si>
  <si>
    <t>01095</t>
  </si>
  <si>
    <t>Załącznik nr 3 do  Zarządzenia Nr 36 Wójta Gminy Mochowo z dnia 28 kwietnia 2015 roku</t>
  </si>
  <si>
    <t>Załącznik nr 3 do  Zarządzenia Nr 43 Wójta Gminy Mochowo z dnia 08 maja 2015 roku</t>
  </si>
  <si>
    <t>Załącznik nr 3 do  Zarządzenia Nr ……….. Wójta Gminy Mochowo z dnia …………... 2015 roku</t>
  </si>
  <si>
    <t>w sprawie zmiany Uchwały Budżetowej Gminy Mochowo na 2015 rok</t>
  </si>
  <si>
    <t>Załącznik nr 4 do Uchwały Nr 48/IX/2015 Rady Gminy w Mochowie z dnia 15 czerwca 2015 roku</t>
  </si>
  <si>
    <t>w sprawie wprowadzenia zmian w budżecie gminy Mochowo w 2015 roku</t>
  </si>
  <si>
    <t>Załącznik nr 3 do Zarządzenia Nr 66 Wójta Gminy Mochowo z dnia 30 lipca 2015 roku</t>
  </si>
  <si>
    <t>Załącznik nr 3 do Zarządzenia Nr 77 Wójta Gminy Mochowo z dnia 04 września 2015 roku</t>
  </si>
  <si>
    <t>4280</t>
  </si>
  <si>
    <t>Załącznik nr 3 do Uchwały Nr 71/XIII/2015 Rady Gminy w Mochowie z dnia 30 września 2015 roku</t>
  </si>
  <si>
    <t>Załącznik nr 3 do Zarządzenia Nr 87 Wójta Gminy Mochowo z dnia 30 września 2015 roku</t>
  </si>
  <si>
    <t>Załącznik nr 3 do Zarządzenia Nr 94 Wójta Gminy Mochowo z dnia 22 października 2015 roku</t>
  </si>
  <si>
    <t>Załącznik nr 3 do Zarządzenia Nr 96 Wójta Gminy Mochowo z dnia 30 października 2015 roku</t>
  </si>
  <si>
    <t>Załącznik nr 4 do Uchwały Nr 81/XV/2015  Rady Gminy w Mochowie z dnia 30 listopada 2015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</si>
</sst>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b/>
      <sz val="1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Arial CE"/>
      <family val="2"/>
      <charset val="238"/>
    </font>
    <font>
      <sz val="10"/>
      <name val="Arial"/>
      <family val="2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0" fillId="0" borderId="0" xfId="0" applyFill="1"/>
    <xf numFmtId="0" fontId="3" fillId="0" borderId="0" xfId="1" applyFont="1" applyFill="1" applyAlignment="1">
      <alignment horizontal="right" vertical="center"/>
    </xf>
    <xf numFmtId="4" fontId="1" fillId="0" borderId="1" xfId="1" applyNumberForma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 wrapText="1"/>
    </xf>
    <xf numFmtId="4" fontId="1" fillId="0" borderId="1" xfId="1" applyNumberFormat="1" applyFill="1" applyBorder="1" applyAlignment="1">
      <alignment horizontal="center" vertical="center"/>
    </xf>
    <xf numFmtId="4" fontId="4" fillId="0" borderId="8" xfId="1" applyNumberFormat="1" applyFont="1" applyFill="1" applyBorder="1" applyAlignment="1">
      <alignment vertical="center"/>
    </xf>
    <xf numFmtId="0" fontId="1" fillId="0" borderId="0" xfId="1" applyFill="1"/>
    <xf numFmtId="0" fontId="9" fillId="0" borderId="0" xfId="0" applyFont="1"/>
    <xf numFmtId="0" fontId="0" fillId="0" borderId="0" xfId="0" applyFill="1" applyAlignment="1">
      <alignment horizontal="center"/>
    </xf>
    <xf numFmtId="0" fontId="1" fillId="0" borderId="2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4" xfId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1" fillId="0" borderId="10" xfId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0" fontId="1" fillId="0" borderId="2" xfId="1" quotePrefix="1" applyFill="1" applyBorder="1" applyAlignment="1">
      <alignment horizontal="center" vertical="center"/>
    </xf>
    <xf numFmtId="4" fontId="1" fillId="0" borderId="8" xfId="1" applyNumberFormat="1" applyFill="1" applyBorder="1" applyAlignment="1">
      <alignment vertical="center"/>
    </xf>
    <xf numFmtId="0" fontId="1" fillId="0" borderId="3" xfId="1" quotePrefix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/>
    </xf>
    <xf numFmtId="0" fontId="5" fillId="0" borderId="7" xfId="1" applyFont="1" applyFill="1" applyBorder="1" applyAlignment="1">
      <alignment horizontal="center" vertical="center"/>
    </xf>
    <xf numFmtId="4" fontId="1" fillId="0" borderId="12" xfId="1" applyNumberFormat="1" applyFill="1" applyBorder="1" applyAlignment="1">
      <alignment vertical="center"/>
    </xf>
    <xf numFmtId="0" fontId="0" fillId="0" borderId="11" xfId="0" applyBorder="1"/>
    <xf numFmtId="0" fontId="2" fillId="0" borderId="0" xfId="1" applyFont="1" applyFill="1" applyBorder="1" applyAlignment="1">
      <alignment vertical="center" wrapText="1"/>
    </xf>
    <xf numFmtId="0" fontId="7" fillId="0" borderId="0" xfId="0" applyFont="1" applyFill="1" applyBorder="1" applyAlignment="1"/>
    <xf numFmtId="0" fontId="1" fillId="5" borderId="2" xfId="1" quotePrefix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4" fontId="1" fillId="5" borderId="1" xfId="1" applyNumberFormat="1" applyFill="1" applyBorder="1" applyAlignment="1">
      <alignment vertical="center"/>
    </xf>
    <xf numFmtId="0" fontId="1" fillId="5" borderId="2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/>
    </xf>
    <xf numFmtId="4" fontId="0" fillId="5" borderId="1" xfId="0" applyNumberFormat="1" applyFont="1" applyFill="1" applyBorder="1" applyAlignment="1">
      <alignment horizontal="right" vertical="center" wrapText="1"/>
    </xf>
    <xf numFmtId="0" fontId="1" fillId="5" borderId="9" xfId="1" applyFill="1" applyBorder="1" applyAlignment="1">
      <alignment horizontal="center" vertical="center"/>
    </xf>
    <xf numFmtId="0" fontId="1" fillId="5" borderId="5" xfId="1" applyFill="1" applyBorder="1" applyAlignment="1">
      <alignment horizontal="center" vertical="center"/>
    </xf>
    <xf numFmtId="0" fontId="1" fillId="5" borderId="11" xfId="1" applyFill="1" applyBorder="1" applyAlignment="1">
      <alignment horizontal="center" vertical="center"/>
    </xf>
    <xf numFmtId="0" fontId="1" fillId="5" borderId="4" xfId="1" applyFill="1" applyBorder="1" applyAlignment="1">
      <alignment horizontal="center" vertical="center"/>
    </xf>
    <xf numFmtId="4" fontId="0" fillId="0" borderId="11" xfId="0" applyNumberFormat="1" applyBorder="1"/>
    <xf numFmtId="0" fontId="11" fillId="0" borderId="0" xfId="0" applyFont="1"/>
    <xf numFmtId="4" fontId="1" fillId="0" borderId="4" xfId="1" applyNumberFormat="1" applyFill="1" applyBorder="1" applyAlignment="1">
      <alignment vertical="center"/>
    </xf>
    <xf numFmtId="4" fontId="1" fillId="0" borderId="2" xfId="1" applyNumberFormat="1" applyFill="1" applyBorder="1" applyAlignment="1">
      <alignment vertical="center"/>
    </xf>
    <xf numFmtId="0" fontId="1" fillId="0" borderId="14" xfId="1" applyFill="1" applyBorder="1" applyAlignment="1">
      <alignment horizontal="center" vertical="center"/>
    </xf>
    <xf numFmtId="0" fontId="1" fillId="0" borderId="15" xfId="1" applyFill="1" applyBorder="1" applyAlignment="1">
      <alignment horizontal="center" vertical="center"/>
    </xf>
    <xf numFmtId="4" fontId="1" fillId="0" borderId="16" xfId="1" applyNumberFormat="1" applyFill="1" applyBorder="1" applyAlignment="1">
      <alignment vertical="center"/>
    </xf>
    <xf numFmtId="4" fontId="0" fillId="0" borderId="0" xfId="0" applyNumberFormat="1"/>
    <xf numFmtId="4" fontId="1" fillId="0" borderId="17" xfId="1" applyNumberFormat="1" applyFill="1" applyBorder="1" applyAlignment="1">
      <alignment vertical="center"/>
    </xf>
    <xf numFmtId="0" fontId="0" fillId="0" borderId="0" xfId="0" applyFill="1" applyAlignment="1">
      <alignment horizontal="right"/>
    </xf>
    <xf numFmtId="0" fontId="2" fillId="0" borderId="0" xfId="1" applyFont="1" applyFill="1" applyBorder="1" applyAlignment="1">
      <alignment horizontal="right" vertical="center" wrapText="1"/>
    </xf>
    <xf numFmtId="0" fontId="5" fillId="0" borderId="8" xfId="1" applyFont="1" applyFill="1" applyBorder="1" applyAlignment="1">
      <alignment horizontal="right" vertical="center"/>
    </xf>
    <xf numFmtId="4" fontId="1" fillId="0" borderId="1" xfId="1" applyNumberFormat="1" applyFill="1" applyBorder="1" applyAlignment="1">
      <alignment horizontal="right" vertical="center"/>
    </xf>
    <xf numFmtId="4" fontId="4" fillId="0" borderId="8" xfId="1" applyNumberFormat="1" applyFont="1" applyFill="1" applyBorder="1" applyAlignment="1">
      <alignment horizontal="right" vertical="center"/>
    </xf>
    <xf numFmtId="4" fontId="1" fillId="5" borderId="1" xfId="1" applyNumberFormat="1" applyFill="1" applyBorder="1" applyAlignment="1">
      <alignment horizontal="right" vertical="center"/>
    </xf>
    <xf numFmtId="4" fontId="1" fillId="0" borderId="8" xfId="1" applyNumberFormat="1" applyFill="1" applyBorder="1" applyAlignment="1">
      <alignment horizontal="right" vertical="center"/>
    </xf>
    <xf numFmtId="0" fontId="0" fillId="0" borderId="0" xfId="0" applyAlignment="1">
      <alignment horizontal="right"/>
    </xf>
    <xf numFmtId="4" fontId="1" fillId="0" borderId="4" xfId="1" applyNumberFormat="1" applyFill="1" applyBorder="1" applyAlignment="1">
      <alignment horizontal="right" vertical="center"/>
    </xf>
    <xf numFmtId="0" fontId="1" fillId="0" borderId="18" xfId="1" applyFill="1" applyBorder="1" applyAlignment="1">
      <alignment horizontal="center" vertical="center"/>
    </xf>
    <xf numFmtId="4" fontId="1" fillId="0" borderId="19" xfId="1" applyNumberFormat="1" applyFill="1" applyBorder="1" applyAlignment="1">
      <alignment vertical="center"/>
    </xf>
    <xf numFmtId="4" fontId="1" fillId="0" borderId="2" xfId="1" applyNumberFormat="1" applyFill="1" applyBorder="1" applyAlignment="1">
      <alignment horizontal="right" vertical="center"/>
    </xf>
    <xf numFmtId="4" fontId="1" fillId="0" borderId="3" xfId="1" applyNumberFormat="1" applyFill="1" applyBorder="1" applyAlignment="1">
      <alignment vertical="center"/>
    </xf>
    <xf numFmtId="4" fontId="0" fillId="0" borderId="18" xfId="0" applyNumberFormat="1" applyBorder="1"/>
    <xf numFmtId="4" fontId="1" fillId="0" borderId="11" xfId="1" applyNumberFormat="1" applyFill="1" applyBorder="1" applyAlignment="1">
      <alignment vertical="center"/>
    </xf>
    <xf numFmtId="4" fontId="1" fillId="0" borderId="11" xfId="1" applyNumberFormat="1" applyFill="1" applyBorder="1" applyAlignment="1">
      <alignment horizontal="right" vertical="center"/>
    </xf>
    <xf numFmtId="4" fontId="13" fillId="0" borderId="11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14" fillId="0" borderId="11" xfId="0" applyFont="1" applyBorder="1"/>
    <xf numFmtId="4" fontId="14" fillId="0" borderId="11" xfId="0" applyNumberFormat="1" applyFont="1" applyBorder="1"/>
    <xf numFmtId="4" fontId="14" fillId="0" borderId="18" xfId="0" applyNumberFormat="1" applyFont="1" applyBorder="1"/>
    <xf numFmtId="0" fontId="16" fillId="0" borderId="0" xfId="0" applyFont="1"/>
    <xf numFmtId="4" fontId="14" fillId="0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 wrapText="1"/>
    </xf>
    <xf numFmtId="4" fontId="14" fillId="5" borderId="1" xfId="0" applyNumberFormat="1" applyFont="1" applyFill="1" applyBorder="1" applyAlignment="1">
      <alignment horizontal="right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vertical="top" wrapText="1"/>
    </xf>
    <xf numFmtId="4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right"/>
    </xf>
    <xf numFmtId="0" fontId="15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right" vertical="center" wrapText="1"/>
    </xf>
    <xf numFmtId="0" fontId="17" fillId="0" borderId="0" xfId="1" applyFont="1" applyFill="1" applyAlignment="1">
      <alignment horizontal="right" vertical="center"/>
    </xf>
    <xf numFmtId="0" fontId="17" fillId="0" borderId="8" xfId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right" vertical="center"/>
    </xf>
    <xf numFmtId="0" fontId="17" fillId="0" borderId="7" xfId="1" applyFont="1" applyFill="1" applyBorder="1" applyAlignment="1">
      <alignment horizontal="center" vertical="center"/>
    </xf>
    <xf numFmtId="0" fontId="17" fillId="0" borderId="2" xfId="1" quotePrefix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4" fontId="17" fillId="0" borderId="2" xfId="1" applyNumberFormat="1" applyFont="1" applyFill="1" applyBorder="1" applyAlignment="1">
      <alignment vertical="center"/>
    </xf>
    <xf numFmtId="4" fontId="17" fillId="0" borderId="1" xfId="1" applyNumberFormat="1" applyFont="1" applyFill="1" applyBorder="1" applyAlignment="1">
      <alignment horizontal="right" vertical="center"/>
    </xf>
    <xf numFmtId="4" fontId="17" fillId="0" borderId="12" xfId="1" applyNumberFormat="1" applyFont="1" applyFill="1" applyBorder="1" applyAlignment="1">
      <alignment vertical="center"/>
    </xf>
    <xf numFmtId="0" fontId="17" fillId="0" borderId="11" xfId="1" applyFont="1" applyFill="1" applyBorder="1" applyAlignment="1">
      <alignment horizontal="center" vertical="center"/>
    </xf>
    <xf numFmtId="4" fontId="17" fillId="0" borderId="4" xfId="1" applyNumberFormat="1" applyFont="1" applyFill="1" applyBorder="1" applyAlignment="1">
      <alignment horizontal="right" vertical="center"/>
    </xf>
    <xf numFmtId="0" fontId="17" fillId="0" borderId="18" xfId="1" applyFont="1" applyFill="1" applyBorder="1" applyAlignment="1">
      <alignment horizontal="center" vertical="center"/>
    </xf>
    <xf numFmtId="4" fontId="17" fillId="0" borderId="19" xfId="1" applyNumberFormat="1" applyFont="1" applyFill="1" applyBorder="1" applyAlignment="1">
      <alignment vertical="center"/>
    </xf>
    <xf numFmtId="4" fontId="17" fillId="0" borderId="2" xfId="1" applyNumberFormat="1" applyFont="1" applyFill="1" applyBorder="1" applyAlignment="1">
      <alignment horizontal="right" vertical="center"/>
    </xf>
    <xf numFmtId="4" fontId="17" fillId="0" borderId="3" xfId="1" applyNumberFormat="1" applyFont="1" applyFill="1" applyBorder="1" applyAlignment="1">
      <alignment vertical="center"/>
    </xf>
    <xf numFmtId="4" fontId="17" fillId="0" borderId="11" xfId="1" applyNumberFormat="1" applyFont="1" applyFill="1" applyBorder="1" applyAlignment="1">
      <alignment vertical="center"/>
    </xf>
    <xf numFmtId="4" fontId="17" fillId="0" borderId="11" xfId="1" applyNumberFormat="1" applyFont="1" applyFill="1" applyBorder="1" applyAlignment="1">
      <alignment horizontal="right" vertical="center"/>
    </xf>
    <xf numFmtId="4" fontId="15" fillId="0" borderId="8" xfId="1" applyNumberFormat="1" applyFont="1" applyFill="1" applyBorder="1" applyAlignment="1">
      <alignment vertical="center"/>
    </xf>
    <xf numFmtId="0" fontId="17" fillId="0" borderId="0" xfId="1" applyFont="1" applyFill="1"/>
    <xf numFmtId="0" fontId="17" fillId="5" borderId="2" xfId="1" quotePrefix="1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/>
    </xf>
    <xf numFmtId="4" fontId="17" fillId="5" borderId="1" xfId="1" applyNumberFormat="1" applyFont="1" applyFill="1" applyBorder="1" applyAlignment="1">
      <alignment vertical="center"/>
    </xf>
    <xf numFmtId="4" fontId="17" fillId="5" borderId="1" xfId="1" applyNumberFormat="1" applyFont="1" applyFill="1" applyBorder="1" applyAlignment="1">
      <alignment horizontal="right" vertical="center"/>
    </xf>
    <xf numFmtId="0" fontId="17" fillId="0" borderId="3" xfId="1" quotePrefix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4" fontId="17" fillId="0" borderId="1" xfId="1" applyNumberFormat="1" applyFont="1" applyFill="1" applyBorder="1" applyAlignment="1">
      <alignment vertical="center"/>
    </xf>
    <xf numFmtId="0" fontId="17" fillId="0" borderId="3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center" vertical="center"/>
    </xf>
    <xf numFmtId="0" fontId="17" fillId="5" borderId="8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7" fillId="5" borderId="20" xfId="1" applyFont="1" applyFill="1" applyBorder="1" applyAlignment="1">
      <alignment horizontal="center" vertical="center"/>
    </xf>
    <xf numFmtId="4" fontId="17" fillId="0" borderId="11" xfId="0" applyNumberFormat="1" applyFont="1" applyFill="1" applyBorder="1" applyAlignment="1">
      <alignment horizontal="right" vertical="center" wrapText="1"/>
    </xf>
    <xf numFmtId="0" fontId="17" fillId="5" borderId="11" xfId="1" applyFont="1" applyFill="1" applyBorder="1" applyAlignment="1">
      <alignment horizontal="center" vertical="center"/>
    </xf>
    <xf numFmtId="0" fontId="17" fillId="5" borderId="9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4" xfId="1" applyFont="1" applyFill="1" applyBorder="1" applyAlignment="1">
      <alignment horizontal="center" vertical="center"/>
    </xf>
    <xf numFmtId="4" fontId="17" fillId="0" borderId="8" xfId="1" applyNumberFormat="1" applyFont="1" applyFill="1" applyBorder="1" applyAlignment="1">
      <alignment vertical="center"/>
    </xf>
    <xf numFmtId="4" fontId="17" fillId="0" borderId="8" xfId="1" applyNumberFormat="1" applyFont="1" applyFill="1" applyBorder="1" applyAlignment="1">
      <alignment horizontal="right" vertical="center"/>
    </xf>
    <xf numFmtId="4" fontId="17" fillId="0" borderId="0" xfId="1" applyNumberFormat="1" applyFont="1" applyFill="1" applyBorder="1" applyAlignment="1">
      <alignment horizontal="right" vertical="center"/>
    </xf>
    <xf numFmtId="0" fontId="17" fillId="0" borderId="14" xfId="1" applyFont="1" applyFill="1" applyBorder="1" applyAlignment="1">
      <alignment horizontal="center" vertical="center"/>
    </xf>
    <xf numFmtId="4" fontId="17" fillId="0" borderId="6" xfId="1" applyNumberFormat="1" applyFont="1" applyFill="1" applyBorder="1" applyAlignment="1">
      <alignment vertical="center"/>
    </xf>
    <xf numFmtId="4" fontId="17" fillId="0" borderId="7" xfId="1" applyNumberFormat="1" applyFont="1" applyFill="1" applyBorder="1" applyAlignment="1">
      <alignment vertical="center"/>
    </xf>
    <xf numFmtId="4" fontId="14" fillId="0" borderId="14" xfId="0" applyNumberFormat="1" applyFont="1" applyBorder="1"/>
    <xf numFmtId="4" fontId="17" fillId="0" borderId="10" xfId="1" applyNumberFormat="1" applyFont="1" applyFill="1" applyBorder="1" applyAlignment="1">
      <alignment horizontal="right" vertical="center"/>
    </xf>
    <xf numFmtId="4" fontId="17" fillId="0" borderId="21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0" fontId="8" fillId="4" borderId="11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/>
    </xf>
    <xf numFmtId="0" fontId="8" fillId="4" borderId="11" xfId="1" applyFont="1" applyFill="1" applyBorder="1" applyAlignment="1">
      <alignment horizontal="right" vertical="center" wrapText="1"/>
    </xf>
    <xf numFmtId="0" fontId="6" fillId="0" borderId="8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5" fillId="4" borderId="11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/>
    </xf>
    <xf numFmtId="0" fontId="18" fillId="0" borderId="13" xfId="1" applyFont="1" applyFill="1" applyBorder="1" applyAlignment="1">
      <alignment horizontal="center"/>
    </xf>
    <xf numFmtId="0" fontId="15" fillId="2" borderId="11" xfId="1" applyFont="1" applyFill="1" applyBorder="1" applyAlignment="1">
      <alignment horizontal="center" vertical="center"/>
    </xf>
    <xf numFmtId="0" fontId="15" fillId="3" borderId="11" xfId="1" applyFont="1" applyFill="1" applyBorder="1" applyAlignment="1">
      <alignment horizontal="center" vertical="center"/>
    </xf>
    <xf numFmtId="0" fontId="15" fillId="4" borderId="11" xfId="1" applyFont="1" applyFill="1" applyBorder="1" applyAlignment="1">
      <alignment horizontal="right" vertical="center" wrapText="1"/>
    </xf>
    <xf numFmtId="0" fontId="15" fillId="0" borderId="0" xfId="1" applyFont="1" applyFill="1" applyBorder="1" applyAlignment="1">
      <alignment horizontal="left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opLeftCell="A22" workbookViewId="0">
      <selection sqref="A1:XFD1048576"/>
    </sheetView>
  </sheetViews>
  <sheetFormatPr defaultRowHeight="15" x14ac:dyDescent="0.25"/>
  <cols>
    <col min="1" max="1" width="6.42578125" style="18" customWidth="1"/>
    <col min="2" max="2" width="8.5703125" style="18" customWidth="1"/>
    <col min="3" max="3" width="9.28515625" style="18" customWidth="1"/>
    <col min="4" max="6" width="14.85546875" hidden="1" customWidth="1"/>
    <col min="7" max="9" width="20.28515625" customWidth="1"/>
    <col min="10" max="13" width="14.85546875" customWidth="1"/>
    <col min="263" max="263" width="10.140625" customWidth="1"/>
    <col min="264" max="264" width="11.28515625" customWidth="1"/>
    <col min="265" max="265" width="10.7109375" customWidth="1"/>
    <col min="266" max="266" width="13.85546875" customWidth="1"/>
    <col min="267" max="267" width="11.7109375" customWidth="1"/>
    <col min="268" max="268" width="14.140625" customWidth="1"/>
    <col min="269" max="269" width="11.7109375" customWidth="1"/>
    <col min="519" max="519" width="10.140625" customWidth="1"/>
    <col min="520" max="520" width="11.28515625" customWidth="1"/>
    <col min="521" max="521" width="10.7109375" customWidth="1"/>
    <col min="522" max="522" width="13.85546875" customWidth="1"/>
    <col min="523" max="523" width="11.7109375" customWidth="1"/>
    <col min="524" max="524" width="14.140625" customWidth="1"/>
    <col min="525" max="525" width="11.7109375" customWidth="1"/>
    <col min="775" max="775" width="10.140625" customWidth="1"/>
    <col min="776" max="776" width="11.28515625" customWidth="1"/>
    <col min="777" max="777" width="10.7109375" customWidth="1"/>
    <col min="778" max="778" width="13.85546875" customWidth="1"/>
    <col min="779" max="779" width="11.7109375" customWidth="1"/>
    <col min="780" max="780" width="14.140625" customWidth="1"/>
    <col min="781" max="781" width="11.7109375" customWidth="1"/>
    <col min="1031" max="1031" width="10.140625" customWidth="1"/>
    <col min="1032" max="1032" width="11.28515625" customWidth="1"/>
    <col min="1033" max="1033" width="10.7109375" customWidth="1"/>
    <col min="1034" max="1034" width="13.85546875" customWidth="1"/>
    <col min="1035" max="1035" width="11.7109375" customWidth="1"/>
    <col min="1036" max="1036" width="14.140625" customWidth="1"/>
    <col min="1037" max="1037" width="11.7109375" customWidth="1"/>
    <col min="1287" max="1287" width="10.140625" customWidth="1"/>
    <col min="1288" max="1288" width="11.28515625" customWidth="1"/>
    <col min="1289" max="1289" width="10.7109375" customWidth="1"/>
    <col min="1290" max="1290" width="13.85546875" customWidth="1"/>
    <col min="1291" max="1291" width="11.7109375" customWidth="1"/>
    <col min="1292" max="1292" width="14.140625" customWidth="1"/>
    <col min="1293" max="1293" width="11.7109375" customWidth="1"/>
    <col min="1543" max="1543" width="10.140625" customWidth="1"/>
    <col min="1544" max="1544" width="11.28515625" customWidth="1"/>
    <col min="1545" max="1545" width="10.7109375" customWidth="1"/>
    <col min="1546" max="1546" width="13.85546875" customWidth="1"/>
    <col min="1547" max="1547" width="11.7109375" customWidth="1"/>
    <col min="1548" max="1548" width="14.140625" customWidth="1"/>
    <col min="1549" max="1549" width="11.7109375" customWidth="1"/>
    <col min="1799" max="1799" width="10.140625" customWidth="1"/>
    <col min="1800" max="1800" width="11.28515625" customWidth="1"/>
    <col min="1801" max="1801" width="10.7109375" customWidth="1"/>
    <col min="1802" max="1802" width="13.85546875" customWidth="1"/>
    <col min="1803" max="1803" width="11.7109375" customWidth="1"/>
    <col min="1804" max="1804" width="14.140625" customWidth="1"/>
    <col min="1805" max="1805" width="11.7109375" customWidth="1"/>
    <col min="2055" max="2055" width="10.140625" customWidth="1"/>
    <col min="2056" max="2056" width="11.28515625" customWidth="1"/>
    <col min="2057" max="2057" width="10.7109375" customWidth="1"/>
    <col min="2058" max="2058" width="13.85546875" customWidth="1"/>
    <col min="2059" max="2059" width="11.7109375" customWidth="1"/>
    <col min="2060" max="2060" width="14.140625" customWidth="1"/>
    <col min="2061" max="2061" width="11.7109375" customWidth="1"/>
    <col min="2311" max="2311" width="10.140625" customWidth="1"/>
    <col min="2312" max="2312" width="11.28515625" customWidth="1"/>
    <col min="2313" max="2313" width="10.7109375" customWidth="1"/>
    <col min="2314" max="2314" width="13.85546875" customWidth="1"/>
    <col min="2315" max="2315" width="11.7109375" customWidth="1"/>
    <col min="2316" max="2316" width="14.140625" customWidth="1"/>
    <col min="2317" max="2317" width="11.7109375" customWidth="1"/>
    <col min="2567" max="2567" width="10.140625" customWidth="1"/>
    <col min="2568" max="2568" width="11.28515625" customWidth="1"/>
    <col min="2569" max="2569" width="10.7109375" customWidth="1"/>
    <col min="2570" max="2570" width="13.85546875" customWidth="1"/>
    <col min="2571" max="2571" width="11.7109375" customWidth="1"/>
    <col min="2572" max="2572" width="14.140625" customWidth="1"/>
    <col min="2573" max="2573" width="11.7109375" customWidth="1"/>
    <col min="2823" max="2823" width="10.140625" customWidth="1"/>
    <col min="2824" max="2824" width="11.28515625" customWidth="1"/>
    <col min="2825" max="2825" width="10.7109375" customWidth="1"/>
    <col min="2826" max="2826" width="13.85546875" customWidth="1"/>
    <col min="2827" max="2827" width="11.7109375" customWidth="1"/>
    <col min="2828" max="2828" width="14.140625" customWidth="1"/>
    <col min="2829" max="2829" width="11.7109375" customWidth="1"/>
    <col min="3079" max="3079" width="10.140625" customWidth="1"/>
    <col min="3080" max="3080" width="11.28515625" customWidth="1"/>
    <col min="3081" max="3081" width="10.7109375" customWidth="1"/>
    <col min="3082" max="3082" width="13.85546875" customWidth="1"/>
    <col min="3083" max="3083" width="11.7109375" customWidth="1"/>
    <col min="3084" max="3084" width="14.140625" customWidth="1"/>
    <col min="3085" max="3085" width="11.7109375" customWidth="1"/>
    <col min="3335" max="3335" width="10.140625" customWidth="1"/>
    <col min="3336" max="3336" width="11.28515625" customWidth="1"/>
    <col min="3337" max="3337" width="10.7109375" customWidth="1"/>
    <col min="3338" max="3338" width="13.85546875" customWidth="1"/>
    <col min="3339" max="3339" width="11.7109375" customWidth="1"/>
    <col min="3340" max="3340" width="14.140625" customWidth="1"/>
    <col min="3341" max="3341" width="11.7109375" customWidth="1"/>
    <col min="3591" max="3591" width="10.140625" customWidth="1"/>
    <col min="3592" max="3592" width="11.28515625" customWidth="1"/>
    <col min="3593" max="3593" width="10.7109375" customWidth="1"/>
    <col min="3594" max="3594" width="13.85546875" customWidth="1"/>
    <col min="3595" max="3595" width="11.7109375" customWidth="1"/>
    <col min="3596" max="3596" width="14.140625" customWidth="1"/>
    <col min="3597" max="3597" width="11.7109375" customWidth="1"/>
    <col min="3847" max="3847" width="10.140625" customWidth="1"/>
    <col min="3848" max="3848" width="11.28515625" customWidth="1"/>
    <col min="3849" max="3849" width="10.7109375" customWidth="1"/>
    <col min="3850" max="3850" width="13.85546875" customWidth="1"/>
    <col min="3851" max="3851" width="11.7109375" customWidth="1"/>
    <col min="3852" max="3852" width="14.140625" customWidth="1"/>
    <col min="3853" max="3853" width="11.7109375" customWidth="1"/>
    <col min="4103" max="4103" width="10.140625" customWidth="1"/>
    <col min="4104" max="4104" width="11.28515625" customWidth="1"/>
    <col min="4105" max="4105" width="10.7109375" customWidth="1"/>
    <col min="4106" max="4106" width="13.85546875" customWidth="1"/>
    <col min="4107" max="4107" width="11.7109375" customWidth="1"/>
    <col min="4108" max="4108" width="14.140625" customWidth="1"/>
    <col min="4109" max="4109" width="11.7109375" customWidth="1"/>
    <col min="4359" max="4359" width="10.140625" customWidth="1"/>
    <col min="4360" max="4360" width="11.28515625" customWidth="1"/>
    <col min="4361" max="4361" width="10.7109375" customWidth="1"/>
    <col min="4362" max="4362" width="13.85546875" customWidth="1"/>
    <col min="4363" max="4363" width="11.7109375" customWidth="1"/>
    <col min="4364" max="4364" width="14.140625" customWidth="1"/>
    <col min="4365" max="4365" width="11.7109375" customWidth="1"/>
    <col min="4615" max="4615" width="10.140625" customWidth="1"/>
    <col min="4616" max="4616" width="11.28515625" customWidth="1"/>
    <col min="4617" max="4617" width="10.7109375" customWidth="1"/>
    <col min="4618" max="4618" width="13.85546875" customWidth="1"/>
    <col min="4619" max="4619" width="11.7109375" customWidth="1"/>
    <col min="4620" max="4620" width="14.140625" customWidth="1"/>
    <col min="4621" max="4621" width="11.7109375" customWidth="1"/>
    <col min="4871" max="4871" width="10.140625" customWidth="1"/>
    <col min="4872" max="4872" width="11.28515625" customWidth="1"/>
    <col min="4873" max="4873" width="10.7109375" customWidth="1"/>
    <col min="4874" max="4874" width="13.85546875" customWidth="1"/>
    <col min="4875" max="4875" width="11.7109375" customWidth="1"/>
    <col min="4876" max="4876" width="14.140625" customWidth="1"/>
    <col min="4877" max="4877" width="11.7109375" customWidth="1"/>
    <col min="5127" max="5127" width="10.140625" customWidth="1"/>
    <col min="5128" max="5128" width="11.28515625" customWidth="1"/>
    <col min="5129" max="5129" width="10.7109375" customWidth="1"/>
    <col min="5130" max="5130" width="13.85546875" customWidth="1"/>
    <col min="5131" max="5131" width="11.7109375" customWidth="1"/>
    <col min="5132" max="5132" width="14.140625" customWidth="1"/>
    <col min="5133" max="5133" width="11.7109375" customWidth="1"/>
    <col min="5383" max="5383" width="10.140625" customWidth="1"/>
    <col min="5384" max="5384" width="11.28515625" customWidth="1"/>
    <col min="5385" max="5385" width="10.7109375" customWidth="1"/>
    <col min="5386" max="5386" width="13.85546875" customWidth="1"/>
    <col min="5387" max="5387" width="11.7109375" customWidth="1"/>
    <col min="5388" max="5388" width="14.140625" customWidth="1"/>
    <col min="5389" max="5389" width="11.7109375" customWidth="1"/>
    <col min="5639" max="5639" width="10.140625" customWidth="1"/>
    <col min="5640" max="5640" width="11.28515625" customWidth="1"/>
    <col min="5641" max="5641" width="10.7109375" customWidth="1"/>
    <col min="5642" max="5642" width="13.85546875" customWidth="1"/>
    <col min="5643" max="5643" width="11.7109375" customWidth="1"/>
    <col min="5644" max="5644" width="14.140625" customWidth="1"/>
    <col min="5645" max="5645" width="11.7109375" customWidth="1"/>
    <col min="5895" max="5895" width="10.140625" customWidth="1"/>
    <col min="5896" max="5896" width="11.28515625" customWidth="1"/>
    <col min="5897" max="5897" width="10.7109375" customWidth="1"/>
    <col min="5898" max="5898" width="13.85546875" customWidth="1"/>
    <col min="5899" max="5899" width="11.7109375" customWidth="1"/>
    <col min="5900" max="5900" width="14.140625" customWidth="1"/>
    <col min="5901" max="5901" width="11.7109375" customWidth="1"/>
    <col min="6151" max="6151" width="10.140625" customWidth="1"/>
    <col min="6152" max="6152" width="11.28515625" customWidth="1"/>
    <col min="6153" max="6153" width="10.7109375" customWidth="1"/>
    <col min="6154" max="6154" width="13.85546875" customWidth="1"/>
    <col min="6155" max="6155" width="11.7109375" customWidth="1"/>
    <col min="6156" max="6156" width="14.140625" customWidth="1"/>
    <col min="6157" max="6157" width="11.7109375" customWidth="1"/>
    <col min="6407" max="6407" width="10.140625" customWidth="1"/>
    <col min="6408" max="6408" width="11.28515625" customWidth="1"/>
    <col min="6409" max="6409" width="10.7109375" customWidth="1"/>
    <col min="6410" max="6410" width="13.85546875" customWidth="1"/>
    <col min="6411" max="6411" width="11.7109375" customWidth="1"/>
    <col min="6412" max="6412" width="14.140625" customWidth="1"/>
    <col min="6413" max="6413" width="11.7109375" customWidth="1"/>
    <col min="6663" max="6663" width="10.140625" customWidth="1"/>
    <col min="6664" max="6664" width="11.28515625" customWidth="1"/>
    <col min="6665" max="6665" width="10.7109375" customWidth="1"/>
    <col min="6666" max="6666" width="13.85546875" customWidth="1"/>
    <col min="6667" max="6667" width="11.7109375" customWidth="1"/>
    <col min="6668" max="6668" width="14.140625" customWidth="1"/>
    <col min="6669" max="6669" width="11.7109375" customWidth="1"/>
    <col min="6919" max="6919" width="10.140625" customWidth="1"/>
    <col min="6920" max="6920" width="11.28515625" customWidth="1"/>
    <col min="6921" max="6921" width="10.7109375" customWidth="1"/>
    <col min="6922" max="6922" width="13.85546875" customWidth="1"/>
    <col min="6923" max="6923" width="11.7109375" customWidth="1"/>
    <col min="6924" max="6924" width="14.140625" customWidth="1"/>
    <col min="6925" max="6925" width="11.7109375" customWidth="1"/>
    <col min="7175" max="7175" width="10.140625" customWidth="1"/>
    <col min="7176" max="7176" width="11.28515625" customWidth="1"/>
    <col min="7177" max="7177" width="10.7109375" customWidth="1"/>
    <col min="7178" max="7178" width="13.85546875" customWidth="1"/>
    <col min="7179" max="7179" width="11.7109375" customWidth="1"/>
    <col min="7180" max="7180" width="14.140625" customWidth="1"/>
    <col min="7181" max="7181" width="11.7109375" customWidth="1"/>
    <col min="7431" max="7431" width="10.140625" customWidth="1"/>
    <col min="7432" max="7432" width="11.28515625" customWidth="1"/>
    <col min="7433" max="7433" width="10.7109375" customWidth="1"/>
    <col min="7434" max="7434" width="13.85546875" customWidth="1"/>
    <col min="7435" max="7435" width="11.7109375" customWidth="1"/>
    <col min="7436" max="7436" width="14.140625" customWidth="1"/>
    <col min="7437" max="7437" width="11.7109375" customWidth="1"/>
    <col min="7687" max="7687" width="10.140625" customWidth="1"/>
    <col min="7688" max="7688" width="11.28515625" customWidth="1"/>
    <col min="7689" max="7689" width="10.7109375" customWidth="1"/>
    <col min="7690" max="7690" width="13.85546875" customWidth="1"/>
    <col min="7691" max="7691" width="11.7109375" customWidth="1"/>
    <col min="7692" max="7692" width="14.140625" customWidth="1"/>
    <col min="7693" max="7693" width="11.7109375" customWidth="1"/>
    <col min="7943" max="7943" width="10.140625" customWidth="1"/>
    <col min="7944" max="7944" width="11.28515625" customWidth="1"/>
    <col min="7945" max="7945" width="10.7109375" customWidth="1"/>
    <col min="7946" max="7946" width="13.85546875" customWidth="1"/>
    <col min="7947" max="7947" width="11.7109375" customWidth="1"/>
    <col min="7948" max="7948" width="14.140625" customWidth="1"/>
    <col min="7949" max="7949" width="11.7109375" customWidth="1"/>
    <col min="8199" max="8199" width="10.140625" customWidth="1"/>
    <col min="8200" max="8200" width="11.28515625" customWidth="1"/>
    <col min="8201" max="8201" width="10.7109375" customWidth="1"/>
    <col min="8202" max="8202" width="13.85546875" customWidth="1"/>
    <col min="8203" max="8203" width="11.7109375" customWidth="1"/>
    <col min="8204" max="8204" width="14.140625" customWidth="1"/>
    <col min="8205" max="8205" width="11.7109375" customWidth="1"/>
    <col min="8455" max="8455" width="10.140625" customWidth="1"/>
    <col min="8456" max="8456" width="11.28515625" customWidth="1"/>
    <col min="8457" max="8457" width="10.7109375" customWidth="1"/>
    <col min="8458" max="8458" width="13.85546875" customWidth="1"/>
    <col min="8459" max="8459" width="11.7109375" customWidth="1"/>
    <col min="8460" max="8460" width="14.140625" customWidth="1"/>
    <col min="8461" max="8461" width="11.7109375" customWidth="1"/>
    <col min="8711" max="8711" width="10.140625" customWidth="1"/>
    <col min="8712" max="8712" width="11.28515625" customWidth="1"/>
    <col min="8713" max="8713" width="10.7109375" customWidth="1"/>
    <col min="8714" max="8714" width="13.85546875" customWidth="1"/>
    <col min="8715" max="8715" width="11.7109375" customWidth="1"/>
    <col min="8716" max="8716" width="14.140625" customWidth="1"/>
    <col min="8717" max="8717" width="11.7109375" customWidth="1"/>
    <col min="8967" max="8967" width="10.140625" customWidth="1"/>
    <col min="8968" max="8968" width="11.28515625" customWidth="1"/>
    <col min="8969" max="8969" width="10.7109375" customWidth="1"/>
    <col min="8970" max="8970" width="13.85546875" customWidth="1"/>
    <col min="8971" max="8971" width="11.7109375" customWidth="1"/>
    <col min="8972" max="8972" width="14.140625" customWidth="1"/>
    <col min="8973" max="8973" width="11.7109375" customWidth="1"/>
    <col min="9223" max="9223" width="10.140625" customWidth="1"/>
    <col min="9224" max="9224" width="11.28515625" customWidth="1"/>
    <col min="9225" max="9225" width="10.7109375" customWidth="1"/>
    <col min="9226" max="9226" width="13.85546875" customWidth="1"/>
    <col min="9227" max="9227" width="11.7109375" customWidth="1"/>
    <col min="9228" max="9228" width="14.140625" customWidth="1"/>
    <col min="9229" max="9229" width="11.7109375" customWidth="1"/>
    <col min="9479" max="9479" width="10.140625" customWidth="1"/>
    <col min="9480" max="9480" width="11.28515625" customWidth="1"/>
    <col min="9481" max="9481" width="10.7109375" customWidth="1"/>
    <col min="9482" max="9482" width="13.85546875" customWidth="1"/>
    <col min="9483" max="9483" width="11.7109375" customWidth="1"/>
    <col min="9484" max="9484" width="14.140625" customWidth="1"/>
    <col min="9485" max="9485" width="11.7109375" customWidth="1"/>
    <col min="9735" max="9735" width="10.140625" customWidth="1"/>
    <col min="9736" max="9736" width="11.28515625" customWidth="1"/>
    <col min="9737" max="9737" width="10.7109375" customWidth="1"/>
    <col min="9738" max="9738" width="13.85546875" customWidth="1"/>
    <col min="9739" max="9739" width="11.7109375" customWidth="1"/>
    <col min="9740" max="9740" width="14.140625" customWidth="1"/>
    <col min="9741" max="9741" width="11.7109375" customWidth="1"/>
    <col min="9991" max="9991" width="10.140625" customWidth="1"/>
    <col min="9992" max="9992" width="11.28515625" customWidth="1"/>
    <col min="9993" max="9993" width="10.7109375" customWidth="1"/>
    <col min="9994" max="9994" width="13.85546875" customWidth="1"/>
    <col min="9995" max="9995" width="11.7109375" customWidth="1"/>
    <col min="9996" max="9996" width="14.140625" customWidth="1"/>
    <col min="9997" max="9997" width="11.7109375" customWidth="1"/>
    <col min="10247" max="10247" width="10.140625" customWidth="1"/>
    <col min="10248" max="10248" width="11.28515625" customWidth="1"/>
    <col min="10249" max="10249" width="10.7109375" customWidth="1"/>
    <col min="10250" max="10250" width="13.85546875" customWidth="1"/>
    <col min="10251" max="10251" width="11.7109375" customWidth="1"/>
    <col min="10252" max="10252" width="14.140625" customWidth="1"/>
    <col min="10253" max="10253" width="11.7109375" customWidth="1"/>
    <col min="10503" max="10503" width="10.140625" customWidth="1"/>
    <col min="10504" max="10504" width="11.28515625" customWidth="1"/>
    <col min="10505" max="10505" width="10.7109375" customWidth="1"/>
    <col min="10506" max="10506" width="13.85546875" customWidth="1"/>
    <col min="10507" max="10507" width="11.7109375" customWidth="1"/>
    <col min="10508" max="10508" width="14.140625" customWidth="1"/>
    <col min="10509" max="10509" width="11.7109375" customWidth="1"/>
    <col min="10759" max="10759" width="10.140625" customWidth="1"/>
    <col min="10760" max="10760" width="11.28515625" customWidth="1"/>
    <col min="10761" max="10761" width="10.7109375" customWidth="1"/>
    <col min="10762" max="10762" width="13.85546875" customWidth="1"/>
    <col min="10763" max="10763" width="11.7109375" customWidth="1"/>
    <col min="10764" max="10764" width="14.140625" customWidth="1"/>
    <col min="10765" max="10765" width="11.7109375" customWidth="1"/>
    <col min="11015" max="11015" width="10.140625" customWidth="1"/>
    <col min="11016" max="11016" width="11.28515625" customWidth="1"/>
    <col min="11017" max="11017" width="10.7109375" customWidth="1"/>
    <col min="11018" max="11018" width="13.85546875" customWidth="1"/>
    <col min="11019" max="11019" width="11.7109375" customWidth="1"/>
    <col min="11020" max="11020" width="14.140625" customWidth="1"/>
    <col min="11021" max="11021" width="11.7109375" customWidth="1"/>
    <col min="11271" max="11271" width="10.140625" customWidth="1"/>
    <col min="11272" max="11272" width="11.28515625" customWidth="1"/>
    <col min="11273" max="11273" width="10.7109375" customWidth="1"/>
    <col min="11274" max="11274" width="13.85546875" customWidth="1"/>
    <col min="11275" max="11275" width="11.7109375" customWidth="1"/>
    <col min="11276" max="11276" width="14.140625" customWidth="1"/>
    <col min="11277" max="11277" width="11.7109375" customWidth="1"/>
    <col min="11527" max="11527" width="10.140625" customWidth="1"/>
    <col min="11528" max="11528" width="11.28515625" customWidth="1"/>
    <col min="11529" max="11529" width="10.7109375" customWidth="1"/>
    <col min="11530" max="11530" width="13.85546875" customWidth="1"/>
    <col min="11531" max="11531" width="11.7109375" customWidth="1"/>
    <col min="11532" max="11532" width="14.140625" customWidth="1"/>
    <col min="11533" max="11533" width="11.7109375" customWidth="1"/>
    <col min="11783" max="11783" width="10.140625" customWidth="1"/>
    <col min="11784" max="11784" width="11.28515625" customWidth="1"/>
    <col min="11785" max="11785" width="10.7109375" customWidth="1"/>
    <col min="11786" max="11786" width="13.85546875" customWidth="1"/>
    <col min="11787" max="11787" width="11.7109375" customWidth="1"/>
    <col min="11788" max="11788" width="14.140625" customWidth="1"/>
    <col min="11789" max="11789" width="11.7109375" customWidth="1"/>
    <col min="12039" max="12039" width="10.140625" customWidth="1"/>
    <col min="12040" max="12040" width="11.28515625" customWidth="1"/>
    <col min="12041" max="12041" width="10.7109375" customWidth="1"/>
    <col min="12042" max="12042" width="13.85546875" customWidth="1"/>
    <col min="12043" max="12043" width="11.7109375" customWidth="1"/>
    <col min="12044" max="12044" width="14.140625" customWidth="1"/>
    <col min="12045" max="12045" width="11.7109375" customWidth="1"/>
    <col min="12295" max="12295" width="10.140625" customWidth="1"/>
    <col min="12296" max="12296" width="11.28515625" customWidth="1"/>
    <col min="12297" max="12297" width="10.7109375" customWidth="1"/>
    <col min="12298" max="12298" width="13.85546875" customWidth="1"/>
    <col min="12299" max="12299" width="11.7109375" customWidth="1"/>
    <col min="12300" max="12300" width="14.140625" customWidth="1"/>
    <col min="12301" max="12301" width="11.7109375" customWidth="1"/>
    <col min="12551" max="12551" width="10.140625" customWidth="1"/>
    <col min="12552" max="12552" width="11.28515625" customWidth="1"/>
    <col min="12553" max="12553" width="10.7109375" customWidth="1"/>
    <col min="12554" max="12554" width="13.85546875" customWidth="1"/>
    <col min="12555" max="12555" width="11.7109375" customWidth="1"/>
    <col min="12556" max="12556" width="14.140625" customWidth="1"/>
    <col min="12557" max="12557" width="11.7109375" customWidth="1"/>
    <col min="12807" max="12807" width="10.140625" customWidth="1"/>
    <col min="12808" max="12808" width="11.28515625" customWidth="1"/>
    <col min="12809" max="12809" width="10.7109375" customWidth="1"/>
    <col min="12810" max="12810" width="13.85546875" customWidth="1"/>
    <col min="12811" max="12811" width="11.7109375" customWidth="1"/>
    <col min="12812" max="12812" width="14.140625" customWidth="1"/>
    <col min="12813" max="12813" width="11.7109375" customWidth="1"/>
    <col min="13063" max="13063" width="10.140625" customWidth="1"/>
    <col min="13064" max="13064" width="11.28515625" customWidth="1"/>
    <col min="13065" max="13065" width="10.7109375" customWidth="1"/>
    <col min="13066" max="13066" width="13.85546875" customWidth="1"/>
    <col min="13067" max="13067" width="11.7109375" customWidth="1"/>
    <col min="13068" max="13068" width="14.140625" customWidth="1"/>
    <col min="13069" max="13069" width="11.7109375" customWidth="1"/>
    <col min="13319" max="13319" width="10.140625" customWidth="1"/>
    <col min="13320" max="13320" width="11.28515625" customWidth="1"/>
    <col min="13321" max="13321" width="10.7109375" customWidth="1"/>
    <col min="13322" max="13322" width="13.85546875" customWidth="1"/>
    <col min="13323" max="13323" width="11.7109375" customWidth="1"/>
    <col min="13324" max="13324" width="14.140625" customWidth="1"/>
    <col min="13325" max="13325" width="11.7109375" customWidth="1"/>
    <col min="13575" max="13575" width="10.140625" customWidth="1"/>
    <col min="13576" max="13576" width="11.28515625" customWidth="1"/>
    <col min="13577" max="13577" width="10.7109375" customWidth="1"/>
    <col min="13578" max="13578" width="13.85546875" customWidth="1"/>
    <col min="13579" max="13579" width="11.7109375" customWidth="1"/>
    <col min="13580" max="13580" width="14.140625" customWidth="1"/>
    <col min="13581" max="13581" width="11.7109375" customWidth="1"/>
    <col min="13831" max="13831" width="10.140625" customWidth="1"/>
    <col min="13832" max="13832" width="11.28515625" customWidth="1"/>
    <col min="13833" max="13833" width="10.7109375" customWidth="1"/>
    <col min="13834" max="13834" width="13.85546875" customWidth="1"/>
    <col min="13835" max="13835" width="11.7109375" customWidth="1"/>
    <col min="13836" max="13836" width="14.140625" customWidth="1"/>
    <col min="13837" max="13837" width="11.7109375" customWidth="1"/>
    <col min="14087" max="14087" width="10.140625" customWidth="1"/>
    <col min="14088" max="14088" width="11.28515625" customWidth="1"/>
    <col min="14089" max="14089" width="10.7109375" customWidth="1"/>
    <col min="14090" max="14090" width="13.85546875" customWidth="1"/>
    <col min="14091" max="14091" width="11.7109375" customWidth="1"/>
    <col min="14092" max="14092" width="14.140625" customWidth="1"/>
    <col min="14093" max="14093" width="11.7109375" customWidth="1"/>
    <col min="14343" max="14343" width="10.140625" customWidth="1"/>
    <col min="14344" max="14344" width="11.28515625" customWidth="1"/>
    <col min="14345" max="14345" width="10.7109375" customWidth="1"/>
    <col min="14346" max="14346" width="13.85546875" customWidth="1"/>
    <col min="14347" max="14347" width="11.7109375" customWidth="1"/>
    <col min="14348" max="14348" width="14.140625" customWidth="1"/>
    <col min="14349" max="14349" width="11.7109375" customWidth="1"/>
    <col min="14599" max="14599" width="10.140625" customWidth="1"/>
    <col min="14600" max="14600" width="11.28515625" customWidth="1"/>
    <col min="14601" max="14601" width="10.7109375" customWidth="1"/>
    <col min="14602" max="14602" width="13.85546875" customWidth="1"/>
    <col min="14603" max="14603" width="11.7109375" customWidth="1"/>
    <col min="14604" max="14604" width="14.140625" customWidth="1"/>
    <col min="14605" max="14605" width="11.7109375" customWidth="1"/>
    <col min="14855" max="14855" width="10.140625" customWidth="1"/>
    <col min="14856" max="14856" width="11.28515625" customWidth="1"/>
    <col min="14857" max="14857" width="10.7109375" customWidth="1"/>
    <col min="14858" max="14858" width="13.85546875" customWidth="1"/>
    <col min="14859" max="14859" width="11.7109375" customWidth="1"/>
    <col min="14860" max="14860" width="14.140625" customWidth="1"/>
    <col min="14861" max="14861" width="11.7109375" customWidth="1"/>
    <col min="15111" max="15111" width="10.140625" customWidth="1"/>
    <col min="15112" max="15112" width="11.28515625" customWidth="1"/>
    <col min="15113" max="15113" width="10.7109375" customWidth="1"/>
    <col min="15114" max="15114" width="13.85546875" customWidth="1"/>
    <col min="15115" max="15115" width="11.7109375" customWidth="1"/>
    <col min="15116" max="15116" width="14.140625" customWidth="1"/>
    <col min="15117" max="15117" width="11.7109375" customWidth="1"/>
    <col min="15367" max="15367" width="10.140625" customWidth="1"/>
    <col min="15368" max="15368" width="11.28515625" customWidth="1"/>
    <col min="15369" max="15369" width="10.7109375" customWidth="1"/>
    <col min="15370" max="15370" width="13.85546875" customWidth="1"/>
    <col min="15371" max="15371" width="11.7109375" customWidth="1"/>
    <col min="15372" max="15372" width="14.140625" customWidth="1"/>
    <col min="15373" max="15373" width="11.7109375" customWidth="1"/>
    <col min="15623" max="15623" width="10.140625" customWidth="1"/>
    <col min="15624" max="15624" width="11.28515625" customWidth="1"/>
    <col min="15625" max="15625" width="10.7109375" customWidth="1"/>
    <col min="15626" max="15626" width="13.85546875" customWidth="1"/>
    <col min="15627" max="15627" width="11.7109375" customWidth="1"/>
    <col min="15628" max="15628" width="14.140625" customWidth="1"/>
    <col min="15629" max="15629" width="11.7109375" customWidth="1"/>
    <col min="15879" max="15879" width="10.140625" customWidth="1"/>
    <col min="15880" max="15880" width="11.28515625" customWidth="1"/>
    <col min="15881" max="15881" width="10.7109375" customWidth="1"/>
    <col min="15882" max="15882" width="13.85546875" customWidth="1"/>
    <col min="15883" max="15883" width="11.7109375" customWidth="1"/>
    <col min="15884" max="15884" width="14.140625" customWidth="1"/>
    <col min="15885" max="15885" width="11.7109375" customWidth="1"/>
    <col min="16135" max="16135" width="10.140625" customWidth="1"/>
    <col min="16136" max="16136" width="11.28515625" customWidth="1"/>
    <col min="16137" max="16137" width="10.7109375" customWidth="1"/>
    <col min="16138" max="16138" width="13.85546875" customWidth="1"/>
    <col min="16139" max="16139" width="11.7109375" customWidth="1"/>
    <col min="16140" max="16140" width="14.140625" customWidth="1"/>
    <col min="16141" max="16141" width="11.7109375" customWidth="1"/>
  </cols>
  <sheetData>
    <row r="1" spans="1:13" ht="17.25" customHeight="1" x14ac:dyDescent="0.25">
      <c r="B1" s="35"/>
      <c r="C1" s="35"/>
      <c r="D1" s="35"/>
      <c r="E1" s="35"/>
      <c r="F1" s="35"/>
      <c r="G1" s="35"/>
      <c r="H1" s="35"/>
      <c r="I1" s="30" t="s">
        <v>23</v>
      </c>
      <c r="J1" s="35"/>
      <c r="K1" s="35"/>
      <c r="L1" s="35"/>
      <c r="M1" s="35"/>
    </row>
    <row r="2" spans="1:13" ht="17.25" customHeight="1" x14ac:dyDescent="0.25">
      <c r="B2" s="35"/>
      <c r="C2" s="35"/>
      <c r="D2" s="35"/>
      <c r="E2" s="35"/>
      <c r="F2" s="35"/>
      <c r="G2" s="35"/>
      <c r="H2" s="35"/>
      <c r="I2" s="30" t="s">
        <v>22</v>
      </c>
      <c r="J2" s="35"/>
      <c r="K2" s="35"/>
      <c r="L2" s="35"/>
      <c r="M2" s="35"/>
    </row>
    <row r="3" spans="1:13" x14ac:dyDescent="0.25">
      <c r="A3" s="10"/>
      <c r="B3" s="10"/>
      <c r="C3" s="10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49.5" customHeight="1" x14ac:dyDescent="0.25">
      <c r="A4" s="142" t="s">
        <v>0</v>
      </c>
      <c r="B4" s="142"/>
      <c r="C4" s="142"/>
      <c r="D4" s="142"/>
      <c r="E4" s="142"/>
      <c r="F4" s="142"/>
      <c r="G4" s="142"/>
      <c r="H4" s="142"/>
      <c r="I4" s="142"/>
      <c r="J4" s="34"/>
      <c r="K4" s="34"/>
      <c r="L4" s="34"/>
      <c r="M4" s="34"/>
    </row>
    <row r="5" spans="1:13" ht="21.75" customHeight="1" x14ac:dyDescent="0.25">
      <c r="A5" s="29"/>
      <c r="B5" s="29"/>
      <c r="C5" s="29"/>
      <c r="D5" s="29"/>
      <c r="E5" s="29"/>
      <c r="F5" s="29"/>
      <c r="G5" s="29"/>
      <c r="H5" s="29"/>
      <c r="I5" s="2" t="s">
        <v>1</v>
      </c>
      <c r="J5" s="29"/>
      <c r="K5" s="29"/>
      <c r="L5" s="29"/>
    </row>
    <row r="6" spans="1:13" x14ac:dyDescent="0.25">
      <c r="A6" s="146" t="s">
        <v>2</v>
      </c>
      <c r="B6" s="146" t="s">
        <v>3</v>
      </c>
      <c r="C6" s="146" t="s">
        <v>4</v>
      </c>
      <c r="D6" s="145" t="s">
        <v>13</v>
      </c>
      <c r="E6" s="145"/>
      <c r="F6" s="145"/>
      <c r="G6" s="145"/>
      <c r="H6" s="145"/>
      <c r="I6" s="145"/>
    </row>
    <row r="7" spans="1:13" s="9" customFormat="1" ht="18.75" customHeight="1" x14ac:dyDescent="0.2">
      <c r="A7" s="146"/>
      <c r="B7" s="146"/>
      <c r="C7" s="146"/>
      <c r="D7" s="144" t="s">
        <v>15</v>
      </c>
      <c r="E7" s="144" t="s">
        <v>11</v>
      </c>
      <c r="F7" s="144" t="s">
        <v>12</v>
      </c>
      <c r="G7" s="144" t="s">
        <v>21</v>
      </c>
      <c r="H7" s="144" t="s">
        <v>5</v>
      </c>
      <c r="I7" s="144"/>
    </row>
    <row r="8" spans="1:13" s="9" customFormat="1" ht="16.5" customHeight="1" x14ac:dyDescent="0.2">
      <c r="A8" s="146"/>
      <c r="B8" s="146"/>
      <c r="C8" s="146"/>
      <c r="D8" s="144"/>
      <c r="E8" s="144"/>
      <c r="F8" s="144"/>
      <c r="G8" s="144"/>
      <c r="H8" s="144" t="s">
        <v>18</v>
      </c>
      <c r="I8" s="144" t="s">
        <v>19</v>
      </c>
    </row>
    <row r="9" spans="1:13" s="9" customFormat="1" ht="19.5" customHeight="1" x14ac:dyDescent="0.2">
      <c r="A9" s="146"/>
      <c r="B9" s="146"/>
      <c r="C9" s="146"/>
      <c r="D9" s="144"/>
      <c r="E9" s="144"/>
      <c r="F9" s="144"/>
      <c r="G9" s="144"/>
      <c r="H9" s="144"/>
      <c r="I9" s="144"/>
    </row>
    <row r="10" spans="1:13" ht="11.25" customHeight="1" x14ac:dyDescent="0.25">
      <c r="A10" s="24">
        <v>1</v>
      </c>
      <c r="B10" s="24">
        <v>2</v>
      </c>
      <c r="C10" s="24">
        <v>3</v>
      </c>
      <c r="D10" s="24">
        <v>4</v>
      </c>
      <c r="E10" s="24"/>
      <c r="F10" s="24"/>
      <c r="G10" s="31"/>
      <c r="H10" s="33"/>
      <c r="I10" s="33"/>
    </row>
    <row r="11" spans="1:13" hidden="1" x14ac:dyDescent="0.25">
      <c r="A11" s="26" t="s">
        <v>16</v>
      </c>
      <c r="B11" s="26" t="s">
        <v>17</v>
      </c>
      <c r="C11" s="11">
        <v>2010</v>
      </c>
      <c r="D11" s="49">
        <v>0</v>
      </c>
      <c r="E11" s="3"/>
      <c r="F11" s="3"/>
      <c r="G11" s="32">
        <f t="shared" ref="G11:G18" si="0">D11+E11-F11</f>
        <v>0</v>
      </c>
      <c r="H11" s="46">
        <f>G11</f>
        <v>0</v>
      </c>
      <c r="I11" s="46">
        <v>0</v>
      </c>
    </row>
    <row r="12" spans="1:13" x14ac:dyDescent="0.25">
      <c r="A12" s="25">
        <v>750</v>
      </c>
      <c r="B12" s="25">
        <v>75011</v>
      </c>
      <c r="C12" s="25">
        <v>2010</v>
      </c>
      <c r="D12" s="49">
        <v>0</v>
      </c>
      <c r="E12" s="48">
        <v>48951</v>
      </c>
      <c r="F12" s="3"/>
      <c r="G12" s="32">
        <f t="shared" si="0"/>
        <v>48951</v>
      </c>
      <c r="H12" s="46">
        <f t="shared" ref="H12:H18" si="1">G12</f>
        <v>48951</v>
      </c>
      <c r="I12" s="46">
        <v>0</v>
      </c>
    </row>
    <row r="13" spans="1:13" ht="17.25" customHeight="1" x14ac:dyDescent="0.25">
      <c r="A13" s="25">
        <v>751</v>
      </c>
      <c r="B13" s="25">
        <v>75101</v>
      </c>
      <c r="C13" s="25">
        <v>2010</v>
      </c>
      <c r="D13" s="49">
        <v>0</v>
      </c>
      <c r="E13" s="48">
        <v>1044</v>
      </c>
      <c r="F13" s="3"/>
      <c r="G13" s="32">
        <f t="shared" si="0"/>
        <v>1044</v>
      </c>
      <c r="H13" s="46">
        <f t="shared" si="1"/>
        <v>1044</v>
      </c>
      <c r="I13" s="46">
        <v>0</v>
      </c>
    </row>
    <row r="14" spans="1:13" hidden="1" x14ac:dyDescent="0.25">
      <c r="A14" s="16">
        <v>752</v>
      </c>
      <c r="B14" s="16">
        <v>75212</v>
      </c>
      <c r="C14" s="16">
        <v>2010</v>
      </c>
      <c r="D14" s="49">
        <v>0</v>
      </c>
      <c r="E14" s="3"/>
      <c r="F14" s="3"/>
      <c r="G14" s="32">
        <f t="shared" si="0"/>
        <v>0</v>
      </c>
      <c r="H14" s="46">
        <f t="shared" si="1"/>
        <v>0</v>
      </c>
      <c r="I14" s="46">
        <v>0</v>
      </c>
    </row>
    <row r="15" spans="1:13" hidden="1" x14ac:dyDescent="0.25">
      <c r="A15" s="11">
        <v>754</v>
      </c>
      <c r="B15" s="11">
        <v>75414</v>
      </c>
      <c r="C15" s="11">
        <v>2010</v>
      </c>
      <c r="D15" s="49">
        <v>0</v>
      </c>
      <c r="E15" s="3"/>
      <c r="F15" s="3"/>
      <c r="G15" s="32">
        <f t="shared" si="0"/>
        <v>0</v>
      </c>
      <c r="H15" s="46">
        <f t="shared" si="1"/>
        <v>0</v>
      </c>
      <c r="I15" s="46">
        <v>0</v>
      </c>
    </row>
    <row r="16" spans="1:13" x14ac:dyDescent="0.25">
      <c r="A16" s="25">
        <v>852</v>
      </c>
      <c r="B16" s="25">
        <v>85212</v>
      </c>
      <c r="C16" s="25">
        <v>2010</v>
      </c>
      <c r="D16" s="49">
        <v>0</v>
      </c>
      <c r="E16" s="6">
        <v>2388000</v>
      </c>
      <c r="F16" s="6"/>
      <c r="G16" s="32">
        <f t="shared" si="0"/>
        <v>2388000</v>
      </c>
      <c r="H16" s="46">
        <f t="shared" si="1"/>
        <v>2388000</v>
      </c>
      <c r="I16" s="46">
        <v>0</v>
      </c>
    </row>
    <row r="17" spans="1:13" x14ac:dyDescent="0.25">
      <c r="A17" s="25">
        <v>852</v>
      </c>
      <c r="B17" s="25">
        <v>85213</v>
      </c>
      <c r="C17" s="25">
        <v>2010</v>
      </c>
      <c r="D17" s="49">
        <v>0</v>
      </c>
      <c r="E17" s="3">
        <v>7000</v>
      </c>
      <c r="F17" s="3"/>
      <c r="G17" s="32">
        <f t="shared" si="0"/>
        <v>7000</v>
      </c>
      <c r="H17" s="46">
        <f t="shared" si="1"/>
        <v>7000</v>
      </c>
      <c r="I17" s="46">
        <v>0</v>
      </c>
    </row>
    <row r="18" spans="1:13" hidden="1" x14ac:dyDescent="0.25">
      <c r="A18" s="14">
        <v>852</v>
      </c>
      <c r="B18" s="50">
        <v>85295</v>
      </c>
      <c r="C18" s="51">
        <v>2010</v>
      </c>
      <c r="D18" s="49">
        <v>0</v>
      </c>
      <c r="E18" s="3"/>
      <c r="F18" s="3"/>
      <c r="G18" s="32">
        <f t="shared" si="0"/>
        <v>0</v>
      </c>
      <c r="H18" s="46">
        <f t="shared" si="1"/>
        <v>0</v>
      </c>
      <c r="I18" s="46">
        <v>0</v>
      </c>
    </row>
    <row r="19" spans="1:13" s="47" customFormat="1" x14ac:dyDescent="0.25">
      <c r="A19" s="143" t="s">
        <v>10</v>
      </c>
      <c r="B19" s="143"/>
      <c r="C19" s="143"/>
      <c r="D19" s="7">
        <f>SUM(D11:D18)</f>
        <v>0</v>
      </c>
      <c r="E19" s="7">
        <f t="shared" ref="E19:I19" si="2">SUM(E11:E18)</f>
        <v>2444995</v>
      </c>
      <c r="F19" s="7">
        <f t="shared" si="2"/>
        <v>0</v>
      </c>
      <c r="G19" s="7">
        <f t="shared" si="2"/>
        <v>2444995</v>
      </c>
      <c r="H19" s="7">
        <f t="shared" si="2"/>
        <v>2444995</v>
      </c>
      <c r="I19" s="7">
        <f t="shared" si="2"/>
        <v>0</v>
      </c>
    </row>
    <row r="20" spans="1:13" x14ac:dyDescent="0.25">
      <c r="A20" s="147" t="s">
        <v>20</v>
      </c>
      <c r="B20" s="147"/>
      <c r="C20" s="147"/>
      <c r="D20" s="147"/>
      <c r="E20" s="147"/>
      <c r="F20" s="147"/>
      <c r="G20" s="147"/>
      <c r="H20" s="147"/>
      <c r="I20" s="147"/>
      <c r="J20" s="8"/>
      <c r="K20" s="8"/>
      <c r="L20" s="8"/>
      <c r="M20" s="8"/>
    </row>
    <row r="21" spans="1:13" x14ac:dyDescent="0.25">
      <c r="A21" s="146" t="s">
        <v>2</v>
      </c>
      <c r="B21" s="146" t="s">
        <v>3</v>
      </c>
      <c r="C21" s="146" t="s">
        <v>4</v>
      </c>
      <c r="D21" s="145" t="s">
        <v>14</v>
      </c>
      <c r="E21" s="145"/>
      <c r="F21" s="145"/>
      <c r="G21" s="145"/>
      <c r="H21" s="145"/>
      <c r="I21" s="145"/>
    </row>
    <row r="22" spans="1:13" x14ac:dyDescent="0.25">
      <c r="A22" s="146"/>
      <c r="B22" s="146"/>
      <c r="C22" s="146"/>
      <c r="D22" s="144" t="s">
        <v>15</v>
      </c>
      <c r="E22" s="144" t="s">
        <v>11</v>
      </c>
      <c r="F22" s="144" t="s">
        <v>12</v>
      </c>
      <c r="G22" s="144" t="s">
        <v>21</v>
      </c>
      <c r="H22" s="144" t="s">
        <v>5</v>
      </c>
      <c r="I22" s="144"/>
    </row>
    <row r="23" spans="1:13" x14ac:dyDescent="0.25">
      <c r="A23" s="146"/>
      <c r="B23" s="146"/>
      <c r="C23" s="146"/>
      <c r="D23" s="144"/>
      <c r="E23" s="144"/>
      <c r="F23" s="144"/>
      <c r="G23" s="144"/>
      <c r="H23" s="144" t="s">
        <v>6</v>
      </c>
      <c r="I23" s="144" t="s">
        <v>7</v>
      </c>
    </row>
    <row r="24" spans="1:13" x14ac:dyDescent="0.25">
      <c r="A24" s="146"/>
      <c r="B24" s="146"/>
      <c r="C24" s="146"/>
      <c r="D24" s="144"/>
      <c r="E24" s="144"/>
      <c r="F24" s="144"/>
      <c r="G24" s="144"/>
      <c r="H24" s="144"/>
      <c r="I24" s="144"/>
    </row>
    <row r="25" spans="1:13" x14ac:dyDescent="0.25">
      <c r="A25" s="24">
        <v>1</v>
      </c>
      <c r="B25" s="24">
        <v>2</v>
      </c>
      <c r="C25" s="24">
        <v>3</v>
      </c>
      <c r="D25" s="24">
        <v>5</v>
      </c>
      <c r="E25" s="24"/>
      <c r="F25" s="24"/>
      <c r="G25" s="24"/>
      <c r="H25" s="24">
        <v>6</v>
      </c>
      <c r="I25" s="24">
        <v>7</v>
      </c>
    </row>
    <row r="26" spans="1:13" hidden="1" x14ac:dyDescent="0.25">
      <c r="A26" s="36" t="s">
        <v>16</v>
      </c>
      <c r="B26" s="36" t="s">
        <v>17</v>
      </c>
      <c r="C26" s="37"/>
      <c r="D26" s="38">
        <v>0</v>
      </c>
      <c r="E26" s="38">
        <f t="shared" ref="E26:I26" si="3">SUM(E27:E31)</f>
        <v>0</v>
      </c>
      <c r="F26" s="38">
        <f t="shared" si="3"/>
        <v>0</v>
      </c>
      <c r="G26" s="38">
        <f t="shared" si="3"/>
        <v>0</v>
      </c>
      <c r="H26" s="38">
        <f t="shared" si="3"/>
        <v>0</v>
      </c>
      <c r="I26" s="38">
        <f t="shared" si="3"/>
        <v>0</v>
      </c>
    </row>
    <row r="27" spans="1:13" hidden="1" x14ac:dyDescent="0.25">
      <c r="A27" s="28"/>
      <c r="B27" s="26"/>
      <c r="C27" s="19">
        <v>4010</v>
      </c>
      <c r="D27" s="3">
        <v>0</v>
      </c>
      <c r="E27" s="3"/>
      <c r="F27" s="3"/>
      <c r="G27" s="4">
        <f t="shared" ref="G27:G62" si="4">D27+E27-F27</f>
        <v>0</v>
      </c>
      <c r="H27" s="4">
        <f t="shared" ref="H27:H62" si="5">G27</f>
        <v>0</v>
      </c>
      <c r="I27" s="4">
        <v>0</v>
      </c>
    </row>
    <row r="28" spans="1:13" hidden="1" x14ac:dyDescent="0.25">
      <c r="A28" s="28"/>
      <c r="B28" s="26"/>
      <c r="C28" s="19">
        <v>4110</v>
      </c>
      <c r="D28" s="3">
        <v>0</v>
      </c>
      <c r="E28" s="3"/>
      <c r="F28" s="3"/>
      <c r="G28" s="4">
        <f t="shared" si="4"/>
        <v>0</v>
      </c>
      <c r="H28" s="4">
        <f t="shared" si="5"/>
        <v>0</v>
      </c>
      <c r="I28" s="4">
        <v>0</v>
      </c>
    </row>
    <row r="29" spans="1:13" hidden="1" x14ac:dyDescent="0.25">
      <c r="A29" s="28"/>
      <c r="B29" s="26"/>
      <c r="C29" s="19">
        <v>4120</v>
      </c>
      <c r="D29" s="3">
        <v>0</v>
      </c>
      <c r="E29" s="3"/>
      <c r="F29" s="3"/>
      <c r="G29" s="4">
        <f t="shared" si="4"/>
        <v>0</v>
      </c>
      <c r="H29" s="4">
        <f t="shared" si="5"/>
        <v>0</v>
      </c>
      <c r="I29" s="4">
        <v>0</v>
      </c>
    </row>
    <row r="30" spans="1:13" hidden="1" x14ac:dyDescent="0.25">
      <c r="A30" s="12"/>
      <c r="B30" s="11"/>
      <c r="C30" s="19">
        <v>4210</v>
      </c>
      <c r="D30" s="4">
        <v>0</v>
      </c>
      <c r="E30" s="4"/>
      <c r="F30" s="4"/>
      <c r="G30" s="4">
        <f t="shared" si="4"/>
        <v>0</v>
      </c>
      <c r="H30" s="4">
        <f t="shared" si="5"/>
        <v>0</v>
      </c>
      <c r="I30" s="4">
        <v>0</v>
      </c>
    </row>
    <row r="31" spans="1:13" hidden="1" x14ac:dyDescent="0.25">
      <c r="A31" s="13"/>
      <c r="B31" s="14"/>
      <c r="C31" s="19">
        <v>4430</v>
      </c>
      <c r="D31" s="4">
        <v>0</v>
      </c>
      <c r="E31" s="4"/>
      <c r="F31" s="4"/>
      <c r="G31" s="4">
        <f t="shared" si="4"/>
        <v>0</v>
      </c>
      <c r="H31" s="4">
        <f t="shared" si="5"/>
        <v>0</v>
      </c>
      <c r="I31" s="4">
        <v>0</v>
      </c>
    </row>
    <row r="32" spans="1:13" x14ac:dyDescent="0.25">
      <c r="A32" s="39">
        <v>750</v>
      </c>
      <c r="B32" s="39">
        <v>75011</v>
      </c>
      <c r="C32" s="37"/>
      <c r="D32" s="38">
        <v>0</v>
      </c>
      <c r="E32" s="38">
        <f t="shared" ref="E32:I32" si="6">SUM(E33:E36)</f>
        <v>48951</v>
      </c>
      <c r="F32" s="38">
        <f t="shared" si="6"/>
        <v>0</v>
      </c>
      <c r="G32" s="38">
        <f t="shared" si="6"/>
        <v>48951</v>
      </c>
      <c r="H32" s="38">
        <f t="shared" si="6"/>
        <v>48951</v>
      </c>
      <c r="I32" s="38">
        <f t="shared" si="6"/>
        <v>0</v>
      </c>
    </row>
    <row r="33" spans="1:9" x14ac:dyDescent="0.25">
      <c r="A33" s="12"/>
      <c r="B33" s="11"/>
      <c r="C33" s="19">
        <v>4010</v>
      </c>
      <c r="D33" s="4">
        <v>0</v>
      </c>
      <c r="E33" s="4">
        <v>37755</v>
      </c>
      <c r="F33" s="4"/>
      <c r="G33" s="4">
        <f t="shared" si="4"/>
        <v>37755</v>
      </c>
      <c r="H33" s="4">
        <f t="shared" si="5"/>
        <v>37755</v>
      </c>
      <c r="I33" s="4">
        <v>0</v>
      </c>
    </row>
    <row r="34" spans="1:9" x14ac:dyDescent="0.25">
      <c r="A34" s="13"/>
      <c r="B34" s="14"/>
      <c r="C34" s="19">
        <v>4040</v>
      </c>
      <c r="D34" s="4">
        <v>0</v>
      </c>
      <c r="E34" s="4">
        <v>3160</v>
      </c>
      <c r="F34" s="4"/>
      <c r="G34" s="4">
        <f t="shared" ref="G34" si="7">D34+E34-F34</f>
        <v>3160</v>
      </c>
      <c r="H34" s="4">
        <f t="shared" ref="H34" si="8">G34</f>
        <v>3160</v>
      </c>
      <c r="I34" s="4">
        <v>0</v>
      </c>
    </row>
    <row r="35" spans="1:9" x14ac:dyDescent="0.25">
      <c r="A35" s="13"/>
      <c r="B35" s="14"/>
      <c r="C35" s="19">
        <v>4110</v>
      </c>
      <c r="D35" s="4">
        <v>0</v>
      </c>
      <c r="E35" s="4">
        <v>7034</v>
      </c>
      <c r="F35" s="4"/>
      <c r="G35" s="4">
        <f t="shared" si="4"/>
        <v>7034</v>
      </c>
      <c r="H35" s="4">
        <f t="shared" si="5"/>
        <v>7034</v>
      </c>
      <c r="I35" s="4">
        <v>0</v>
      </c>
    </row>
    <row r="36" spans="1:9" x14ac:dyDescent="0.25">
      <c r="A36" s="15"/>
      <c r="B36" s="16"/>
      <c r="C36" s="19">
        <v>4120</v>
      </c>
      <c r="D36" s="4">
        <v>0</v>
      </c>
      <c r="E36" s="4">
        <v>1002</v>
      </c>
      <c r="F36" s="4"/>
      <c r="G36" s="4">
        <f t="shared" si="4"/>
        <v>1002</v>
      </c>
      <c r="H36" s="4">
        <f t="shared" si="5"/>
        <v>1002</v>
      </c>
      <c r="I36" s="4">
        <v>0</v>
      </c>
    </row>
    <row r="37" spans="1:9" x14ac:dyDescent="0.25">
      <c r="A37" s="40">
        <v>751</v>
      </c>
      <c r="B37" s="40">
        <v>75101</v>
      </c>
      <c r="C37" s="37"/>
      <c r="D37" s="38">
        <v>0</v>
      </c>
      <c r="E37" s="38">
        <f t="shared" ref="E37:I37" si="9">SUM(E38:E40)</f>
        <v>1044</v>
      </c>
      <c r="F37" s="38">
        <f t="shared" si="9"/>
        <v>0</v>
      </c>
      <c r="G37" s="38">
        <f t="shared" si="9"/>
        <v>1044</v>
      </c>
      <c r="H37" s="38">
        <f t="shared" si="9"/>
        <v>1044</v>
      </c>
      <c r="I37" s="38">
        <f t="shared" si="9"/>
        <v>0</v>
      </c>
    </row>
    <row r="38" spans="1:9" x14ac:dyDescent="0.25">
      <c r="A38" s="14"/>
      <c r="B38" s="14"/>
      <c r="C38" s="17">
        <v>4110</v>
      </c>
      <c r="D38" s="5">
        <v>0</v>
      </c>
      <c r="E38" s="5">
        <v>150</v>
      </c>
      <c r="F38" s="5"/>
      <c r="G38" s="4">
        <f t="shared" si="4"/>
        <v>150</v>
      </c>
      <c r="H38" s="4">
        <f t="shared" si="5"/>
        <v>150</v>
      </c>
      <c r="I38" s="4">
        <v>0</v>
      </c>
    </row>
    <row r="39" spans="1:9" x14ac:dyDescent="0.25">
      <c r="A39" s="14"/>
      <c r="B39" s="14"/>
      <c r="C39" s="17">
        <v>4120</v>
      </c>
      <c r="D39" s="5">
        <v>0</v>
      </c>
      <c r="E39" s="5">
        <v>21.38</v>
      </c>
      <c r="F39" s="5"/>
      <c r="G39" s="4">
        <f t="shared" si="4"/>
        <v>21.38</v>
      </c>
      <c r="H39" s="4">
        <f t="shared" si="5"/>
        <v>21.38</v>
      </c>
      <c r="I39" s="4">
        <v>0</v>
      </c>
    </row>
    <row r="40" spans="1:9" x14ac:dyDescent="0.25">
      <c r="A40" s="14"/>
      <c r="B40" s="14"/>
      <c r="C40" s="17">
        <v>4170</v>
      </c>
      <c r="D40" s="5">
        <v>0</v>
      </c>
      <c r="E40" s="5">
        <v>872.62</v>
      </c>
      <c r="F40" s="5"/>
      <c r="G40" s="4">
        <f t="shared" si="4"/>
        <v>872.62</v>
      </c>
      <c r="H40" s="4">
        <f t="shared" si="5"/>
        <v>872.62</v>
      </c>
      <c r="I40" s="4">
        <v>0</v>
      </c>
    </row>
    <row r="41" spans="1:9" hidden="1" x14ac:dyDescent="0.25">
      <c r="A41" s="37">
        <v>752</v>
      </c>
      <c r="B41" s="37">
        <v>75212</v>
      </c>
      <c r="C41" s="37"/>
      <c r="D41" s="41">
        <v>0</v>
      </c>
      <c r="E41" s="41">
        <f t="shared" ref="E41:I41" si="10">SUM(E42)</f>
        <v>0</v>
      </c>
      <c r="F41" s="41">
        <f t="shared" si="10"/>
        <v>0</v>
      </c>
      <c r="G41" s="41">
        <f t="shared" si="10"/>
        <v>0</v>
      </c>
      <c r="H41" s="41">
        <f t="shared" si="10"/>
        <v>0</v>
      </c>
      <c r="I41" s="41">
        <f t="shared" si="10"/>
        <v>0</v>
      </c>
    </row>
    <row r="42" spans="1:9" hidden="1" x14ac:dyDescent="0.25">
      <c r="A42" s="14"/>
      <c r="B42" s="14"/>
      <c r="C42" s="17">
        <v>4300</v>
      </c>
      <c r="D42" s="5">
        <v>0</v>
      </c>
      <c r="E42" s="5"/>
      <c r="F42" s="5"/>
      <c r="G42" s="4">
        <f t="shared" si="4"/>
        <v>0</v>
      </c>
      <c r="H42" s="4">
        <f t="shared" si="5"/>
        <v>0</v>
      </c>
      <c r="I42" s="4">
        <v>0</v>
      </c>
    </row>
    <row r="43" spans="1:9" hidden="1" x14ac:dyDescent="0.25">
      <c r="A43" s="37">
        <v>754</v>
      </c>
      <c r="B43" s="37">
        <v>75414</v>
      </c>
      <c r="C43" s="37"/>
      <c r="D43" s="38">
        <v>0</v>
      </c>
      <c r="E43" s="38">
        <f t="shared" ref="E43:I43" si="11">SUM(E44)</f>
        <v>0</v>
      </c>
      <c r="F43" s="38">
        <f t="shared" si="11"/>
        <v>0</v>
      </c>
      <c r="G43" s="38">
        <f t="shared" si="11"/>
        <v>0</v>
      </c>
      <c r="H43" s="38">
        <f t="shared" si="11"/>
        <v>0</v>
      </c>
      <c r="I43" s="38">
        <f t="shared" si="11"/>
        <v>0</v>
      </c>
    </row>
    <row r="44" spans="1:9" hidden="1" x14ac:dyDescent="0.25">
      <c r="A44" s="14"/>
      <c r="B44" s="14"/>
      <c r="C44" s="17">
        <v>4300</v>
      </c>
      <c r="D44" s="3">
        <v>0</v>
      </c>
      <c r="E44" s="3"/>
      <c r="F44" s="3"/>
      <c r="G44" s="4">
        <f t="shared" si="4"/>
        <v>0</v>
      </c>
      <c r="H44" s="4">
        <f t="shared" si="5"/>
        <v>0</v>
      </c>
      <c r="I44" s="4">
        <v>0</v>
      </c>
    </row>
    <row r="45" spans="1:9" x14ac:dyDescent="0.25">
      <c r="A45" s="39">
        <v>852</v>
      </c>
      <c r="B45" s="39">
        <v>85212</v>
      </c>
      <c r="C45" s="37"/>
      <c r="D45" s="38">
        <v>0</v>
      </c>
      <c r="E45" s="38">
        <f t="shared" ref="E45:I45" si="12">SUM(E46:E56)</f>
        <v>2388000</v>
      </c>
      <c r="F45" s="38">
        <f t="shared" si="12"/>
        <v>0</v>
      </c>
      <c r="G45" s="38">
        <f t="shared" si="12"/>
        <v>2388000</v>
      </c>
      <c r="H45" s="38">
        <f t="shared" si="12"/>
        <v>2388000</v>
      </c>
      <c r="I45" s="38">
        <f t="shared" si="12"/>
        <v>0</v>
      </c>
    </row>
    <row r="46" spans="1:9" x14ac:dyDescent="0.25">
      <c r="A46" s="11"/>
      <c r="B46" s="11"/>
      <c r="C46" s="20">
        <v>3110</v>
      </c>
      <c r="D46" s="5">
        <v>0</v>
      </c>
      <c r="E46" s="5">
        <v>2246360</v>
      </c>
      <c r="F46" s="5"/>
      <c r="G46" s="4">
        <f t="shared" si="4"/>
        <v>2246360</v>
      </c>
      <c r="H46" s="4">
        <f t="shared" si="5"/>
        <v>2246360</v>
      </c>
      <c r="I46" s="4">
        <v>0</v>
      </c>
    </row>
    <row r="47" spans="1:9" x14ac:dyDescent="0.25">
      <c r="A47" s="14"/>
      <c r="B47" s="14"/>
      <c r="C47" s="21">
        <v>4010</v>
      </c>
      <c r="D47" s="5">
        <v>0</v>
      </c>
      <c r="E47" s="5">
        <v>55340</v>
      </c>
      <c r="F47" s="5"/>
      <c r="G47" s="4">
        <f t="shared" si="4"/>
        <v>55340</v>
      </c>
      <c r="H47" s="4">
        <f t="shared" si="5"/>
        <v>55340</v>
      </c>
      <c r="I47" s="4">
        <v>0</v>
      </c>
    </row>
    <row r="48" spans="1:9" x14ac:dyDescent="0.25">
      <c r="A48" s="14"/>
      <c r="B48" s="14"/>
      <c r="C48" s="21">
        <v>4040</v>
      </c>
      <c r="D48" s="5">
        <v>0</v>
      </c>
      <c r="E48" s="5">
        <v>4500</v>
      </c>
      <c r="F48" s="5"/>
      <c r="G48" s="4">
        <f t="shared" si="4"/>
        <v>4500</v>
      </c>
      <c r="H48" s="4">
        <f t="shared" si="5"/>
        <v>4500</v>
      </c>
      <c r="I48" s="4">
        <v>0</v>
      </c>
    </row>
    <row r="49" spans="1:9" x14ac:dyDescent="0.25">
      <c r="A49" s="14"/>
      <c r="B49" s="14"/>
      <c r="C49" s="21">
        <v>4110</v>
      </c>
      <c r="D49" s="5">
        <v>0</v>
      </c>
      <c r="E49" s="5">
        <v>80300</v>
      </c>
      <c r="F49" s="5"/>
      <c r="G49" s="4">
        <f t="shared" si="4"/>
        <v>80300</v>
      </c>
      <c r="H49" s="4">
        <f t="shared" si="5"/>
        <v>80300</v>
      </c>
      <c r="I49" s="4">
        <v>0</v>
      </c>
    </row>
    <row r="50" spans="1:9" x14ac:dyDescent="0.25">
      <c r="A50" s="14"/>
      <c r="B50" s="14"/>
      <c r="C50" s="21">
        <v>4120</v>
      </c>
      <c r="D50" s="5">
        <v>0</v>
      </c>
      <c r="E50" s="5">
        <v>1500</v>
      </c>
      <c r="F50" s="5"/>
      <c r="G50" s="4">
        <f t="shared" si="4"/>
        <v>1500</v>
      </c>
      <c r="H50" s="4">
        <f t="shared" si="5"/>
        <v>1500</v>
      </c>
      <c r="I50" s="4">
        <v>0</v>
      </c>
    </row>
    <row r="51" spans="1:9" hidden="1" x14ac:dyDescent="0.25">
      <c r="A51" s="14"/>
      <c r="B51" s="14"/>
      <c r="C51" s="21">
        <v>4210</v>
      </c>
      <c r="D51" s="5">
        <v>0</v>
      </c>
      <c r="E51" s="5"/>
      <c r="F51" s="5"/>
      <c r="G51" s="4">
        <f t="shared" si="4"/>
        <v>0</v>
      </c>
      <c r="H51" s="4">
        <f t="shared" si="5"/>
        <v>0</v>
      </c>
      <c r="I51" s="4">
        <v>0</v>
      </c>
    </row>
    <row r="52" spans="1:9" hidden="1" x14ac:dyDescent="0.25">
      <c r="A52" s="14"/>
      <c r="B52" s="14"/>
      <c r="C52" s="21">
        <v>4300</v>
      </c>
      <c r="D52" s="5">
        <v>0</v>
      </c>
      <c r="E52" s="5"/>
      <c r="F52" s="5"/>
      <c r="G52" s="4">
        <f t="shared" si="4"/>
        <v>0</v>
      </c>
      <c r="H52" s="4">
        <f t="shared" si="5"/>
        <v>0</v>
      </c>
      <c r="I52" s="4">
        <v>0</v>
      </c>
    </row>
    <row r="53" spans="1:9" hidden="1" x14ac:dyDescent="0.25">
      <c r="A53" s="14"/>
      <c r="B53" s="14"/>
      <c r="C53" s="21" t="s">
        <v>8</v>
      </c>
      <c r="D53" s="5">
        <v>0</v>
      </c>
      <c r="E53" s="5"/>
      <c r="F53" s="5"/>
      <c r="G53" s="4">
        <f t="shared" si="4"/>
        <v>0</v>
      </c>
      <c r="H53" s="4">
        <f t="shared" si="5"/>
        <v>0</v>
      </c>
      <c r="I53" s="4">
        <v>0</v>
      </c>
    </row>
    <row r="54" spans="1:9" hidden="1" x14ac:dyDescent="0.25">
      <c r="A54" s="14"/>
      <c r="B54" s="14"/>
      <c r="C54" s="21">
        <v>4410</v>
      </c>
      <c r="D54" s="5">
        <v>0</v>
      </c>
      <c r="E54" s="5"/>
      <c r="F54" s="5"/>
      <c r="G54" s="4">
        <f t="shared" si="4"/>
        <v>0</v>
      </c>
      <c r="H54" s="4">
        <f t="shared" si="5"/>
        <v>0</v>
      </c>
      <c r="I54" s="4">
        <v>0</v>
      </c>
    </row>
    <row r="55" spans="1:9" hidden="1" x14ac:dyDescent="0.25">
      <c r="A55" s="14"/>
      <c r="B55" s="14"/>
      <c r="C55" s="22">
        <v>4440</v>
      </c>
      <c r="D55" s="5">
        <v>0</v>
      </c>
      <c r="E55" s="5"/>
      <c r="F55" s="5"/>
      <c r="G55" s="4">
        <f t="shared" si="4"/>
        <v>0</v>
      </c>
      <c r="H55" s="4">
        <f t="shared" si="5"/>
        <v>0</v>
      </c>
      <c r="I55" s="4">
        <v>0</v>
      </c>
    </row>
    <row r="56" spans="1:9" hidden="1" x14ac:dyDescent="0.25">
      <c r="A56" s="14"/>
      <c r="B56" s="16"/>
      <c r="C56" s="22" t="s">
        <v>9</v>
      </c>
      <c r="D56" s="5">
        <v>0</v>
      </c>
      <c r="E56" s="5"/>
      <c r="F56" s="5"/>
      <c r="G56" s="4">
        <f t="shared" si="4"/>
        <v>0</v>
      </c>
      <c r="H56" s="4">
        <f t="shared" si="5"/>
        <v>0</v>
      </c>
      <c r="I56" s="4">
        <v>0</v>
      </c>
    </row>
    <row r="57" spans="1:9" x14ac:dyDescent="0.25">
      <c r="A57" s="44"/>
      <c r="B57" s="42">
        <v>85213</v>
      </c>
      <c r="C57" s="37"/>
      <c r="D57" s="38">
        <v>0</v>
      </c>
      <c r="E57" s="38">
        <f t="shared" ref="E57:I57" si="13">SUM(E58)</f>
        <v>7000</v>
      </c>
      <c r="F57" s="38">
        <f t="shared" si="13"/>
        <v>0</v>
      </c>
      <c r="G57" s="38">
        <f t="shared" si="13"/>
        <v>7000</v>
      </c>
      <c r="H57" s="38">
        <f t="shared" si="13"/>
        <v>7000</v>
      </c>
      <c r="I57" s="38">
        <f t="shared" si="13"/>
        <v>0</v>
      </c>
    </row>
    <row r="58" spans="1:9" x14ac:dyDescent="0.25">
      <c r="A58" s="13"/>
      <c r="B58" s="11"/>
      <c r="C58" s="23">
        <v>4130</v>
      </c>
      <c r="D58" s="3">
        <v>0</v>
      </c>
      <c r="E58" s="3">
        <v>7000</v>
      </c>
      <c r="F58" s="3"/>
      <c r="G58" s="4">
        <f t="shared" si="4"/>
        <v>7000</v>
      </c>
      <c r="H58" s="4">
        <f t="shared" si="5"/>
        <v>7000</v>
      </c>
      <c r="I58" s="4">
        <v>0</v>
      </c>
    </row>
    <row r="59" spans="1:9" hidden="1" x14ac:dyDescent="0.25">
      <c r="A59" s="43"/>
      <c r="B59" s="44">
        <v>85295</v>
      </c>
      <c r="C59" s="45"/>
      <c r="D59" s="38">
        <v>0</v>
      </c>
      <c r="E59" s="38">
        <f t="shared" ref="E59:I59" si="14">SUM(E60:E62)</f>
        <v>0</v>
      </c>
      <c r="F59" s="38">
        <f t="shared" si="14"/>
        <v>0</v>
      </c>
      <c r="G59" s="38">
        <f t="shared" si="14"/>
        <v>0</v>
      </c>
      <c r="H59" s="38">
        <f t="shared" si="14"/>
        <v>0</v>
      </c>
      <c r="I59" s="38">
        <f t="shared" si="14"/>
        <v>0</v>
      </c>
    </row>
    <row r="60" spans="1:9" hidden="1" x14ac:dyDescent="0.25">
      <c r="A60" s="13"/>
      <c r="B60" s="14"/>
      <c r="C60" s="23">
        <v>3110</v>
      </c>
      <c r="D60" s="3">
        <v>0</v>
      </c>
      <c r="E60" s="3"/>
      <c r="F60" s="3"/>
      <c r="G60" s="4">
        <f t="shared" si="4"/>
        <v>0</v>
      </c>
      <c r="H60" s="4">
        <f t="shared" si="5"/>
        <v>0</v>
      </c>
      <c r="I60" s="4">
        <v>0</v>
      </c>
    </row>
    <row r="61" spans="1:9" hidden="1" x14ac:dyDescent="0.25">
      <c r="A61" s="13"/>
      <c r="B61" s="14"/>
      <c r="C61" s="23">
        <v>4210</v>
      </c>
      <c r="D61" s="27">
        <v>0</v>
      </c>
      <c r="E61" s="27"/>
      <c r="F61" s="27"/>
      <c r="G61" s="4">
        <f t="shared" si="4"/>
        <v>0</v>
      </c>
      <c r="H61" s="4">
        <f t="shared" si="5"/>
        <v>0</v>
      </c>
      <c r="I61" s="4">
        <v>0</v>
      </c>
    </row>
    <row r="62" spans="1:9" hidden="1" x14ac:dyDescent="0.25">
      <c r="A62" s="13"/>
      <c r="B62" s="14"/>
      <c r="C62" s="23">
        <v>4300</v>
      </c>
      <c r="D62" s="27">
        <v>0</v>
      </c>
      <c r="E62" s="27"/>
      <c r="F62" s="27"/>
      <c r="G62" s="4">
        <f t="shared" si="4"/>
        <v>0</v>
      </c>
      <c r="H62" s="4">
        <f t="shared" si="5"/>
        <v>0</v>
      </c>
      <c r="I62" s="4">
        <v>0</v>
      </c>
    </row>
    <row r="63" spans="1:9" s="47" customFormat="1" x14ac:dyDescent="0.25">
      <c r="A63" s="143" t="s">
        <v>10</v>
      </c>
      <c r="B63" s="143"/>
      <c r="C63" s="143"/>
      <c r="D63" s="7">
        <f>D59+D57+D45+D43+D41+D37+D32+D26</f>
        <v>0</v>
      </c>
      <c r="E63" s="7">
        <f t="shared" ref="E63:I63" si="15">E59+E57+E45+E43+E41+E37+E32+E26</f>
        <v>2444995</v>
      </c>
      <c r="F63" s="7">
        <f t="shared" si="15"/>
        <v>0</v>
      </c>
      <c r="G63" s="7">
        <f t="shared" si="15"/>
        <v>2444995</v>
      </c>
      <c r="H63" s="7">
        <f t="shared" si="15"/>
        <v>2444995</v>
      </c>
      <c r="I63" s="7">
        <f t="shared" si="15"/>
        <v>0</v>
      </c>
    </row>
  </sheetData>
  <autoFilter ref="A10:I63"/>
  <mergeCells count="26">
    <mergeCell ref="G22:G24"/>
    <mergeCell ref="A21:A24"/>
    <mergeCell ref="A19:C19"/>
    <mergeCell ref="F7:F9"/>
    <mergeCell ref="G7:G9"/>
    <mergeCell ref="D22:D24"/>
    <mergeCell ref="E22:E24"/>
    <mergeCell ref="B21:B24"/>
    <mergeCell ref="C21:C24"/>
    <mergeCell ref="A20:I20"/>
    <mergeCell ref="A4:I4"/>
    <mergeCell ref="A63:C63"/>
    <mergeCell ref="H7:I7"/>
    <mergeCell ref="H8:H9"/>
    <mergeCell ref="I8:I9"/>
    <mergeCell ref="D6:I6"/>
    <mergeCell ref="A6:A9"/>
    <mergeCell ref="B6:B9"/>
    <mergeCell ref="C6:C9"/>
    <mergeCell ref="D21:I21"/>
    <mergeCell ref="D7:D9"/>
    <mergeCell ref="E7:E9"/>
    <mergeCell ref="H22:I22"/>
    <mergeCell ref="H23:H24"/>
    <mergeCell ref="I23:I24"/>
    <mergeCell ref="F22:F2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workbookViewId="0">
      <selection activeCell="F64" sqref="F64"/>
    </sheetView>
  </sheetViews>
  <sheetFormatPr defaultRowHeight="15" x14ac:dyDescent="0.25"/>
  <cols>
    <col min="1" max="1" width="6.42578125" style="18" customWidth="1"/>
    <col min="2" max="2" width="8.5703125" style="18" customWidth="1"/>
    <col min="3" max="3" width="9.28515625" style="18" customWidth="1"/>
    <col min="4" max="9" width="15.85546875" customWidth="1"/>
    <col min="10" max="13" width="14.85546875" customWidth="1"/>
    <col min="263" max="263" width="10.140625" customWidth="1"/>
    <col min="264" max="264" width="11.28515625" customWidth="1"/>
    <col min="265" max="265" width="10.7109375" customWidth="1"/>
    <col min="266" max="266" width="13.85546875" customWidth="1"/>
    <col min="267" max="267" width="11.7109375" customWidth="1"/>
    <col min="268" max="268" width="14.140625" customWidth="1"/>
    <col min="269" max="269" width="11.7109375" customWidth="1"/>
    <col min="519" max="519" width="10.140625" customWidth="1"/>
    <col min="520" max="520" width="11.28515625" customWidth="1"/>
    <col min="521" max="521" width="10.7109375" customWidth="1"/>
    <col min="522" max="522" width="13.85546875" customWidth="1"/>
    <col min="523" max="523" width="11.7109375" customWidth="1"/>
    <col min="524" max="524" width="14.140625" customWidth="1"/>
    <col min="525" max="525" width="11.7109375" customWidth="1"/>
    <col min="775" max="775" width="10.140625" customWidth="1"/>
    <col min="776" max="776" width="11.28515625" customWidth="1"/>
    <col min="777" max="777" width="10.7109375" customWidth="1"/>
    <col min="778" max="778" width="13.85546875" customWidth="1"/>
    <col min="779" max="779" width="11.7109375" customWidth="1"/>
    <col min="780" max="780" width="14.140625" customWidth="1"/>
    <col min="781" max="781" width="11.7109375" customWidth="1"/>
    <col min="1031" max="1031" width="10.140625" customWidth="1"/>
    <col min="1032" max="1032" width="11.28515625" customWidth="1"/>
    <col min="1033" max="1033" width="10.7109375" customWidth="1"/>
    <col min="1034" max="1034" width="13.85546875" customWidth="1"/>
    <col min="1035" max="1035" width="11.7109375" customWidth="1"/>
    <col min="1036" max="1036" width="14.140625" customWidth="1"/>
    <col min="1037" max="1037" width="11.7109375" customWidth="1"/>
    <col min="1287" max="1287" width="10.140625" customWidth="1"/>
    <col min="1288" max="1288" width="11.28515625" customWidth="1"/>
    <col min="1289" max="1289" width="10.7109375" customWidth="1"/>
    <col min="1290" max="1290" width="13.85546875" customWidth="1"/>
    <col min="1291" max="1291" width="11.7109375" customWidth="1"/>
    <col min="1292" max="1292" width="14.140625" customWidth="1"/>
    <col min="1293" max="1293" width="11.7109375" customWidth="1"/>
    <col min="1543" max="1543" width="10.140625" customWidth="1"/>
    <col min="1544" max="1544" width="11.28515625" customWidth="1"/>
    <col min="1545" max="1545" width="10.7109375" customWidth="1"/>
    <col min="1546" max="1546" width="13.85546875" customWidth="1"/>
    <col min="1547" max="1547" width="11.7109375" customWidth="1"/>
    <col min="1548" max="1548" width="14.140625" customWidth="1"/>
    <col min="1549" max="1549" width="11.7109375" customWidth="1"/>
    <col min="1799" max="1799" width="10.140625" customWidth="1"/>
    <col min="1800" max="1800" width="11.28515625" customWidth="1"/>
    <col min="1801" max="1801" width="10.7109375" customWidth="1"/>
    <col min="1802" max="1802" width="13.85546875" customWidth="1"/>
    <col min="1803" max="1803" width="11.7109375" customWidth="1"/>
    <col min="1804" max="1804" width="14.140625" customWidth="1"/>
    <col min="1805" max="1805" width="11.7109375" customWidth="1"/>
    <col min="2055" max="2055" width="10.140625" customWidth="1"/>
    <col min="2056" max="2056" width="11.28515625" customWidth="1"/>
    <col min="2057" max="2057" width="10.7109375" customWidth="1"/>
    <col min="2058" max="2058" width="13.85546875" customWidth="1"/>
    <col min="2059" max="2059" width="11.7109375" customWidth="1"/>
    <col min="2060" max="2060" width="14.140625" customWidth="1"/>
    <col min="2061" max="2061" width="11.7109375" customWidth="1"/>
    <col min="2311" max="2311" width="10.140625" customWidth="1"/>
    <col min="2312" max="2312" width="11.28515625" customWidth="1"/>
    <col min="2313" max="2313" width="10.7109375" customWidth="1"/>
    <col min="2314" max="2314" width="13.85546875" customWidth="1"/>
    <col min="2315" max="2315" width="11.7109375" customWidth="1"/>
    <col min="2316" max="2316" width="14.140625" customWidth="1"/>
    <col min="2317" max="2317" width="11.7109375" customWidth="1"/>
    <col min="2567" max="2567" width="10.140625" customWidth="1"/>
    <col min="2568" max="2568" width="11.28515625" customWidth="1"/>
    <col min="2569" max="2569" width="10.7109375" customWidth="1"/>
    <col min="2570" max="2570" width="13.85546875" customWidth="1"/>
    <col min="2571" max="2571" width="11.7109375" customWidth="1"/>
    <col min="2572" max="2572" width="14.140625" customWidth="1"/>
    <col min="2573" max="2573" width="11.7109375" customWidth="1"/>
    <col min="2823" max="2823" width="10.140625" customWidth="1"/>
    <col min="2824" max="2824" width="11.28515625" customWidth="1"/>
    <col min="2825" max="2825" width="10.7109375" customWidth="1"/>
    <col min="2826" max="2826" width="13.85546875" customWidth="1"/>
    <col min="2827" max="2827" width="11.7109375" customWidth="1"/>
    <col min="2828" max="2828" width="14.140625" customWidth="1"/>
    <col min="2829" max="2829" width="11.7109375" customWidth="1"/>
    <col min="3079" max="3079" width="10.140625" customWidth="1"/>
    <col min="3080" max="3080" width="11.28515625" customWidth="1"/>
    <col min="3081" max="3081" width="10.7109375" customWidth="1"/>
    <col min="3082" max="3082" width="13.85546875" customWidth="1"/>
    <col min="3083" max="3083" width="11.7109375" customWidth="1"/>
    <col min="3084" max="3084" width="14.140625" customWidth="1"/>
    <col min="3085" max="3085" width="11.7109375" customWidth="1"/>
    <col min="3335" max="3335" width="10.140625" customWidth="1"/>
    <col min="3336" max="3336" width="11.28515625" customWidth="1"/>
    <col min="3337" max="3337" width="10.7109375" customWidth="1"/>
    <col min="3338" max="3338" width="13.85546875" customWidth="1"/>
    <col min="3339" max="3339" width="11.7109375" customWidth="1"/>
    <col min="3340" max="3340" width="14.140625" customWidth="1"/>
    <col min="3341" max="3341" width="11.7109375" customWidth="1"/>
    <col min="3591" max="3591" width="10.140625" customWidth="1"/>
    <col min="3592" max="3592" width="11.28515625" customWidth="1"/>
    <col min="3593" max="3593" width="10.7109375" customWidth="1"/>
    <col min="3594" max="3594" width="13.85546875" customWidth="1"/>
    <col min="3595" max="3595" width="11.7109375" customWidth="1"/>
    <col min="3596" max="3596" width="14.140625" customWidth="1"/>
    <col min="3597" max="3597" width="11.7109375" customWidth="1"/>
    <col min="3847" max="3847" width="10.140625" customWidth="1"/>
    <col min="3848" max="3848" width="11.28515625" customWidth="1"/>
    <col min="3849" max="3849" width="10.7109375" customWidth="1"/>
    <col min="3850" max="3850" width="13.85546875" customWidth="1"/>
    <col min="3851" max="3851" width="11.7109375" customWidth="1"/>
    <col min="3852" max="3852" width="14.140625" customWidth="1"/>
    <col min="3853" max="3853" width="11.7109375" customWidth="1"/>
    <col min="4103" max="4103" width="10.140625" customWidth="1"/>
    <col min="4104" max="4104" width="11.28515625" customWidth="1"/>
    <col min="4105" max="4105" width="10.7109375" customWidth="1"/>
    <col min="4106" max="4106" width="13.85546875" customWidth="1"/>
    <col min="4107" max="4107" width="11.7109375" customWidth="1"/>
    <col min="4108" max="4108" width="14.140625" customWidth="1"/>
    <col min="4109" max="4109" width="11.7109375" customWidth="1"/>
    <col min="4359" max="4359" width="10.140625" customWidth="1"/>
    <col min="4360" max="4360" width="11.28515625" customWidth="1"/>
    <col min="4361" max="4361" width="10.7109375" customWidth="1"/>
    <col min="4362" max="4362" width="13.85546875" customWidth="1"/>
    <col min="4363" max="4363" width="11.7109375" customWidth="1"/>
    <col min="4364" max="4364" width="14.140625" customWidth="1"/>
    <col min="4365" max="4365" width="11.7109375" customWidth="1"/>
    <col min="4615" max="4615" width="10.140625" customWidth="1"/>
    <col min="4616" max="4616" width="11.28515625" customWidth="1"/>
    <col min="4617" max="4617" width="10.7109375" customWidth="1"/>
    <col min="4618" max="4618" width="13.85546875" customWidth="1"/>
    <col min="4619" max="4619" width="11.7109375" customWidth="1"/>
    <col min="4620" max="4620" width="14.140625" customWidth="1"/>
    <col min="4621" max="4621" width="11.7109375" customWidth="1"/>
    <col min="4871" max="4871" width="10.140625" customWidth="1"/>
    <col min="4872" max="4872" width="11.28515625" customWidth="1"/>
    <col min="4873" max="4873" width="10.7109375" customWidth="1"/>
    <col min="4874" max="4874" width="13.85546875" customWidth="1"/>
    <col min="4875" max="4875" width="11.7109375" customWidth="1"/>
    <col min="4876" max="4876" width="14.140625" customWidth="1"/>
    <col min="4877" max="4877" width="11.7109375" customWidth="1"/>
    <col min="5127" max="5127" width="10.140625" customWidth="1"/>
    <col min="5128" max="5128" width="11.28515625" customWidth="1"/>
    <col min="5129" max="5129" width="10.7109375" customWidth="1"/>
    <col min="5130" max="5130" width="13.85546875" customWidth="1"/>
    <col min="5131" max="5131" width="11.7109375" customWidth="1"/>
    <col min="5132" max="5132" width="14.140625" customWidth="1"/>
    <col min="5133" max="5133" width="11.7109375" customWidth="1"/>
    <col min="5383" max="5383" width="10.140625" customWidth="1"/>
    <col min="5384" max="5384" width="11.28515625" customWidth="1"/>
    <col min="5385" max="5385" width="10.7109375" customWidth="1"/>
    <col min="5386" max="5386" width="13.85546875" customWidth="1"/>
    <col min="5387" max="5387" width="11.7109375" customWidth="1"/>
    <col min="5388" max="5388" width="14.140625" customWidth="1"/>
    <col min="5389" max="5389" width="11.7109375" customWidth="1"/>
    <col min="5639" max="5639" width="10.140625" customWidth="1"/>
    <col min="5640" max="5640" width="11.28515625" customWidth="1"/>
    <col min="5641" max="5641" width="10.7109375" customWidth="1"/>
    <col min="5642" max="5642" width="13.85546875" customWidth="1"/>
    <col min="5643" max="5643" width="11.7109375" customWidth="1"/>
    <col min="5644" max="5644" width="14.140625" customWidth="1"/>
    <col min="5645" max="5645" width="11.7109375" customWidth="1"/>
    <col min="5895" max="5895" width="10.140625" customWidth="1"/>
    <col min="5896" max="5896" width="11.28515625" customWidth="1"/>
    <col min="5897" max="5897" width="10.7109375" customWidth="1"/>
    <col min="5898" max="5898" width="13.85546875" customWidth="1"/>
    <col min="5899" max="5899" width="11.7109375" customWidth="1"/>
    <col min="5900" max="5900" width="14.140625" customWidth="1"/>
    <col min="5901" max="5901" width="11.7109375" customWidth="1"/>
    <col min="6151" max="6151" width="10.140625" customWidth="1"/>
    <col min="6152" max="6152" width="11.28515625" customWidth="1"/>
    <col min="6153" max="6153" width="10.7109375" customWidth="1"/>
    <col min="6154" max="6154" width="13.85546875" customWidth="1"/>
    <col min="6155" max="6155" width="11.7109375" customWidth="1"/>
    <col min="6156" max="6156" width="14.140625" customWidth="1"/>
    <col min="6157" max="6157" width="11.7109375" customWidth="1"/>
    <col min="6407" max="6407" width="10.140625" customWidth="1"/>
    <col min="6408" max="6408" width="11.28515625" customWidth="1"/>
    <col min="6409" max="6409" width="10.7109375" customWidth="1"/>
    <col min="6410" max="6410" width="13.85546875" customWidth="1"/>
    <col min="6411" max="6411" width="11.7109375" customWidth="1"/>
    <col min="6412" max="6412" width="14.140625" customWidth="1"/>
    <col min="6413" max="6413" width="11.7109375" customWidth="1"/>
    <col min="6663" max="6663" width="10.140625" customWidth="1"/>
    <col min="6664" max="6664" width="11.28515625" customWidth="1"/>
    <col min="6665" max="6665" width="10.7109375" customWidth="1"/>
    <col min="6666" max="6666" width="13.85546875" customWidth="1"/>
    <col min="6667" max="6667" width="11.7109375" customWidth="1"/>
    <col min="6668" max="6668" width="14.140625" customWidth="1"/>
    <col min="6669" max="6669" width="11.7109375" customWidth="1"/>
    <col min="6919" max="6919" width="10.140625" customWidth="1"/>
    <col min="6920" max="6920" width="11.28515625" customWidth="1"/>
    <col min="6921" max="6921" width="10.7109375" customWidth="1"/>
    <col min="6922" max="6922" width="13.85546875" customWidth="1"/>
    <col min="6923" max="6923" width="11.7109375" customWidth="1"/>
    <col min="6924" max="6924" width="14.140625" customWidth="1"/>
    <col min="6925" max="6925" width="11.7109375" customWidth="1"/>
    <col min="7175" max="7175" width="10.140625" customWidth="1"/>
    <col min="7176" max="7176" width="11.28515625" customWidth="1"/>
    <col min="7177" max="7177" width="10.7109375" customWidth="1"/>
    <col min="7178" max="7178" width="13.85546875" customWidth="1"/>
    <col min="7179" max="7179" width="11.7109375" customWidth="1"/>
    <col min="7180" max="7180" width="14.140625" customWidth="1"/>
    <col min="7181" max="7181" width="11.7109375" customWidth="1"/>
    <col min="7431" max="7431" width="10.140625" customWidth="1"/>
    <col min="7432" max="7432" width="11.28515625" customWidth="1"/>
    <col min="7433" max="7433" width="10.7109375" customWidth="1"/>
    <col min="7434" max="7434" width="13.85546875" customWidth="1"/>
    <col min="7435" max="7435" width="11.7109375" customWidth="1"/>
    <col min="7436" max="7436" width="14.140625" customWidth="1"/>
    <col min="7437" max="7437" width="11.7109375" customWidth="1"/>
    <col min="7687" max="7687" width="10.140625" customWidth="1"/>
    <col min="7688" max="7688" width="11.28515625" customWidth="1"/>
    <col min="7689" max="7689" width="10.7109375" customWidth="1"/>
    <col min="7690" max="7690" width="13.85546875" customWidth="1"/>
    <col min="7691" max="7691" width="11.7109375" customWidth="1"/>
    <col min="7692" max="7692" width="14.140625" customWidth="1"/>
    <col min="7693" max="7693" width="11.7109375" customWidth="1"/>
    <col min="7943" max="7943" width="10.140625" customWidth="1"/>
    <col min="7944" max="7944" width="11.28515625" customWidth="1"/>
    <col min="7945" max="7945" width="10.7109375" customWidth="1"/>
    <col min="7946" max="7946" width="13.85546875" customWidth="1"/>
    <col min="7947" max="7947" width="11.7109375" customWidth="1"/>
    <col min="7948" max="7948" width="14.140625" customWidth="1"/>
    <col min="7949" max="7949" width="11.7109375" customWidth="1"/>
    <col min="8199" max="8199" width="10.140625" customWidth="1"/>
    <col min="8200" max="8200" width="11.28515625" customWidth="1"/>
    <col min="8201" max="8201" width="10.7109375" customWidth="1"/>
    <col min="8202" max="8202" width="13.85546875" customWidth="1"/>
    <col min="8203" max="8203" width="11.7109375" customWidth="1"/>
    <col min="8204" max="8204" width="14.140625" customWidth="1"/>
    <col min="8205" max="8205" width="11.7109375" customWidth="1"/>
    <col min="8455" max="8455" width="10.140625" customWidth="1"/>
    <col min="8456" max="8456" width="11.28515625" customWidth="1"/>
    <col min="8457" max="8457" width="10.7109375" customWidth="1"/>
    <col min="8458" max="8458" width="13.85546875" customWidth="1"/>
    <col min="8459" max="8459" width="11.7109375" customWidth="1"/>
    <col min="8460" max="8460" width="14.140625" customWidth="1"/>
    <col min="8461" max="8461" width="11.7109375" customWidth="1"/>
    <col min="8711" max="8711" width="10.140625" customWidth="1"/>
    <col min="8712" max="8712" width="11.28515625" customWidth="1"/>
    <col min="8713" max="8713" width="10.7109375" customWidth="1"/>
    <col min="8714" max="8714" width="13.85546875" customWidth="1"/>
    <col min="8715" max="8715" width="11.7109375" customWidth="1"/>
    <col min="8716" max="8716" width="14.140625" customWidth="1"/>
    <col min="8717" max="8717" width="11.7109375" customWidth="1"/>
    <col min="8967" max="8967" width="10.140625" customWidth="1"/>
    <col min="8968" max="8968" width="11.28515625" customWidth="1"/>
    <col min="8969" max="8969" width="10.7109375" customWidth="1"/>
    <col min="8970" max="8970" width="13.85546875" customWidth="1"/>
    <col min="8971" max="8971" width="11.7109375" customWidth="1"/>
    <col min="8972" max="8972" width="14.140625" customWidth="1"/>
    <col min="8973" max="8973" width="11.7109375" customWidth="1"/>
    <col min="9223" max="9223" width="10.140625" customWidth="1"/>
    <col min="9224" max="9224" width="11.28515625" customWidth="1"/>
    <col min="9225" max="9225" width="10.7109375" customWidth="1"/>
    <col min="9226" max="9226" width="13.85546875" customWidth="1"/>
    <col min="9227" max="9227" width="11.7109375" customWidth="1"/>
    <col min="9228" max="9228" width="14.140625" customWidth="1"/>
    <col min="9229" max="9229" width="11.7109375" customWidth="1"/>
    <col min="9479" max="9479" width="10.140625" customWidth="1"/>
    <col min="9480" max="9480" width="11.28515625" customWidth="1"/>
    <col min="9481" max="9481" width="10.7109375" customWidth="1"/>
    <col min="9482" max="9482" width="13.85546875" customWidth="1"/>
    <col min="9483" max="9483" width="11.7109375" customWidth="1"/>
    <col min="9484" max="9484" width="14.140625" customWidth="1"/>
    <col min="9485" max="9485" width="11.7109375" customWidth="1"/>
    <col min="9735" max="9735" width="10.140625" customWidth="1"/>
    <col min="9736" max="9736" width="11.28515625" customWidth="1"/>
    <col min="9737" max="9737" width="10.7109375" customWidth="1"/>
    <col min="9738" max="9738" width="13.85546875" customWidth="1"/>
    <col min="9739" max="9739" width="11.7109375" customWidth="1"/>
    <col min="9740" max="9740" width="14.140625" customWidth="1"/>
    <col min="9741" max="9741" width="11.7109375" customWidth="1"/>
    <col min="9991" max="9991" width="10.140625" customWidth="1"/>
    <col min="9992" max="9992" width="11.28515625" customWidth="1"/>
    <col min="9993" max="9993" width="10.7109375" customWidth="1"/>
    <col min="9994" max="9994" width="13.85546875" customWidth="1"/>
    <col min="9995" max="9995" width="11.7109375" customWidth="1"/>
    <col min="9996" max="9996" width="14.140625" customWidth="1"/>
    <col min="9997" max="9997" width="11.7109375" customWidth="1"/>
    <col min="10247" max="10247" width="10.140625" customWidth="1"/>
    <col min="10248" max="10248" width="11.28515625" customWidth="1"/>
    <col min="10249" max="10249" width="10.7109375" customWidth="1"/>
    <col min="10250" max="10250" width="13.85546875" customWidth="1"/>
    <col min="10251" max="10251" width="11.7109375" customWidth="1"/>
    <col min="10252" max="10252" width="14.140625" customWidth="1"/>
    <col min="10253" max="10253" width="11.7109375" customWidth="1"/>
    <col min="10503" max="10503" width="10.140625" customWidth="1"/>
    <col min="10504" max="10504" width="11.28515625" customWidth="1"/>
    <col min="10505" max="10505" width="10.7109375" customWidth="1"/>
    <col min="10506" max="10506" width="13.85546875" customWidth="1"/>
    <col min="10507" max="10507" width="11.7109375" customWidth="1"/>
    <col min="10508" max="10508" width="14.140625" customWidth="1"/>
    <col min="10509" max="10509" width="11.7109375" customWidth="1"/>
    <col min="10759" max="10759" width="10.140625" customWidth="1"/>
    <col min="10760" max="10760" width="11.28515625" customWidth="1"/>
    <col min="10761" max="10761" width="10.7109375" customWidth="1"/>
    <col min="10762" max="10762" width="13.85546875" customWidth="1"/>
    <col min="10763" max="10763" width="11.7109375" customWidth="1"/>
    <col min="10764" max="10764" width="14.140625" customWidth="1"/>
    <col min="10765" max="10765" width="11.7109375" customWidth="1"/>
    <col min="11015" max="11015" width="10.140625" customWidth="1"/>
    <col min="11016" max="11016" width="11.28515625" customWidth="1"/>
    <col min="11017" max="11017" width="10.7109375" customWidth="1"/>
    <col min="11018" max="11018" width="13.85546875" customWidth="1"/>
    <col min="11019" max="11019" width="11.7109375" customWidth="1"/>
    <col min="11020" max="11020" width="14.140625" customWidth="1"/>
    <col min="11021" max="11021" width="11.7109375" customWidth="1"/>
    <col min="11271" max="11271" width="10.140625" customWidth="1"/>
    <col min="11272" max="11272" width="11.28515625" customWidth="1"/>
    <col min="11273" max="11273" width="10.7109375" customWidth="1"/>
    <col min="11274" max="11274" width="13.85546875" customWidth="1"/>
    <col min="11275" max="11275" width="11.7109375" customWidth="1"/>
    <col min="11276" max="11276" width="14.140625" customWidth="1"/>
    <col min="11277" max="11277" width="11.7109375" customWidth="1"/>
    <col min="11527" max="11527" width="10.140625" customWidth="1"/>
    <col min="11528" max="11528" width="11.28515625" customWidth="1"/>
    <col min="11529" max="11529" width="10.7109375" customWidth="1"/>
    <col min="11530" max="11530" width="13.85546875" customWidth="1"/>
    <col min="11531" max="11531" width="11.7109375" customWidth="1"/>
    <col min="11532" max="11532" width="14.140625" customWidth="1"/>
    <col min="11533" max="11533" width="11.7109375" customWidth="1"/>
    <col min="11783" max="11783" width="10.140625" customWidth="1"/>
    <col min="11784" max="11784" width="11.28515625" customWidth="1"/>
    <col min="11785" max="11785" width="10.7109375" customWidth="1"/>
    <col min="11786" max="11786" width="13.85546875" customWidth="1"/>
    <col min="11787" max="11787" width="11.7109375" customWidth="1"/>
    <col min="11788" max="11788" width="14.140625" customWidth="1"/>
    <col min="11789" max="11789" width="11.7109375" customWidth="1"/>
    <col min="12039" max="12039" width="10.140625" customWidth="1"/>
    <col min="12040" max="12040" width="11.28515625" customWidth="1"/>
    <col min="12041" max="12041" width="10.7109375" customWidth="1"/>
    <col min="12042" max="12042" width="13.85546875" customWidth="1"/>
    <col min="12043" max="12043" width="11.7109375" customWidth="1"/>
    <col min="12044" max="12044" width="14.140625" customWidth="1"/>
    <col min="12045" max="12045" width="11.7109375" customWidth="1"/>
    <col min="12295" max="12295" width="10.140625" customWidth="1"/>
    <col min="12296" max="12296" width="11.28515625" customWidth="1"/>
    <col min="12297" max="12297" width="10.7109375" customWidth="1"/>
    <col min="12298" max="12298" width="13.85546875" customWidth="1"/>
    <col min="12299" max="12299" width="11.7109375" customWidth="1"/>
    <col min="12300" max="12300" width="14.140625" customWidth="1"/>
    <col min="12301" max="12301" width="11.7109375" customWidth="1"/>
    <col min="12551" max="12551" width="10.140625" customWidth="1"/>
    <col min="12552" max="12552" width="11.28515625" customWidth="1"/>
    <col min="12553" max="12553" width="10.7109375" customWidth="1"/>
    <col min="12554" max="12554" width="13.85546875" customWidth="1"/>
    <col min="12555" max="12555" width="11.7109375" customWidth="1"/>
    <col min="12556" max="12556" width="14.140625" customWidth="1"/>
    <col min="12557" max="12557" width="11.7109375" customWidth="1"/>
    <col min="12807" max="12807" width="10.140625" customWidth="1"/>
    <col min="12808" max="12808" width="11.28515625" customWidth="1"/>
    <col min="12809" max="12809" width="10.7109375" customWidth="1"/>
    <col min="12810" max="12810" width="13.85546875" customWidth="1"/>
    <col min="12811" max="12811" width="11.7109375" customWidth="1"/>
    <col min="12812" max="12812" width="14.140625" customWidth="1"/>
    <col min="12813" max="12813" width="11.7109375" customWidth="1"/>
    <col min="13063" max="13063" width="10.140625" customWidth="1"/>
    <col min="13064" max="13064" width="11.28515625" customWidth="1"/>
    <col min="13065" max="13065" width="10.7109375" customWidth="1"/>
    <col min="13066" max="13066" width="13.85546875" customWidth="1"/>
    <col min="13067" max="13067" width="11.7109375" customWidth="1"/>
    <col min="13068" max="13068" width="14.140625" customWidth="1"/>
    <col min="13069" max="13069" width="11.7109375" customWidth="1"/>
    <col min="13319" max="13319" width="10.140625" customWidth="1"/>
    <col min="13320" max="13320" width="11.28515625" customWidth="1"/>
    <col min="13321" max="13321" width="10.7109375" customWidth="1"/>
    <col min="13322" max="13322" width="13.85546875" customWidth="1"/>
    <col min="13323" max="13323" width="11.7109375" customWidth="1"/>
    <col min="13324" max="13324" width="14.140625" customWidth="1"/>
    <col min="13325" max="13325" width="11.7109375" customWidth="1"/>
    <col min="13575" max="13575" width="10.140625" customWidth="1"/>
    <col min="13576" max="13576" width="11.28515625" customWidth="1"/>
    <col min="13577" max="13577" width="10.7109375" customWidth="1"/>
    <col min="13578" max="13578" width="13.85546875" customWidth="1"/>
    <col min="13579" max="13579" width="11.7109375" customWidth="1"/>
    <col min="13580" max="13580" width="14.140625" customWidth="1"/>
    <col min="13581" max="13581" width="11.7109375" customWidth="1"/>
    <col min="13831" max="13831" width="10.140625" customWidth="1"/>
    <col min="13832" max="13832" width="11.28515625" customWidth="1"/>
    <col min="13833" max="13833" width="10.7109375" customWidth="1"/>
    <col min="13834" max="13834" width="13.85546875" customWidth="1"/>
    <col min="13835" max="13835" width="11.7109375" customWidth="1"/>
    <col min="13836" max="13836" width="14.140625" customWidth="1"/>
    <col min="13837" max="13837" width="11.7109375" customWidth="1"/>
    <col min="14087" max="14087" width="10.140625" customWidth="1"/>
    <col min="14088" max="14088" width="11.28515625" customWidth="1"/>
    <col min="14089" max="14089" width="10.7109375" customWidth="1"/>
    <col min="14090" max="14090" width="13.85546875" customWidth="1"/>
    <col min="14091" max="14091" width="11.7109375" customWidth="1"/>
    <col min="14092" max="14092" width="14.140625" customWidth="1"/>
    <col min="14093" max="14093" width="11.7109375" customWidth="1"/>
    <col min="14343" max="14343" width="10.140625" customWidth="1"/>
    <col min="14344" max="14344" width="11.28515625" customWidth="1"/>
    <col min="14345" max="14345" width="10.7109375" customWidth="1"/>
    <col min="14346" max="14346" width="13.85546875" customWidth="1"/>
    <col min="14347" max="14347" width="11.7109375" customWidth="1"/>
    <col min="14348" max="14348" width="14.140625" customWidth="1"/>
    <col min="14349" max="14349" width="11.7109375" customWidth="1"/>
    <col min="14599" max="14599" width="10.140625" customWidth="1"/>
    <col min="14600" max="14600" width="11.28515625" customWidth="1"/>
    <col min="14601" max="14601" width="10.7109375" customWidth="1"/>
    <col min="14602" max="14602" width="13.85546875" customWidth="1"/>
    <col min="14603" max="14603" width="11.7109375" customWidth="1"/>
    <col min="14604" max="14604" width="14.140625" customWidth="1"/>
    <col min="14605" max="14605" width="11.7109375" customWidth="1"/>
    <col min="14855" max="14855" width="10.140625" customWidth="1"/>
    <col min="14856" max="14856" width="11.28515625" customWidth="1"/>
    <col min="14857" max="14857" width="10.7109375" customWidth="1"/>
    <col min="14858" max="14858" width="13.85546875" customWidth="1"/>
    <col min="14859" max="14859" width="11.7109375" customWidth="1"/>
    <col min="14860" max="14860" width="14.140625" customWidth="1"/>
    <col min="14861" max="14861" width="11.7109375" customWidth="1"/>
    <col min="15111" max="15111" width="10.140625" customWidth="1"/>
    <col min="15112" max="15112" width="11.28515625" customWidth="1"/>
    <col min="15113" max="15113" width="10.7109375" customWidth="1"/>
    <col min="15114" max="15114" width="13.85546875" customWidth="1"/>
    <col min="15115" max="15115" width="11.7109375" customWidth="1"/>
    <col min="15116" max="15116" width="14.140625" customWidth="1"/>
    <col min="15117" max="15117" width="11.7109375" customWidth="1"/>
    <col min="15367" max="15367" width="10.140625" customWidth="1"/>
    <col min="15368" max="15368" width="11.28515625" customWidth="1"/>
    <col min="15369" max="15369" width="10.7109375" customWidth="1"/>
    <col min="15370" max="15370" width="13.85546875" customWidth="1"/>
    <col min="15371" max="15371" width="11.7109375" customWidth="1"/>
    <col min="15372" max="15372" width="14.140625" customWidth="1"/>
    <col min="15373" max="15373" width="11.7109375" customWidth="1"/>
    <col min="15623" max="15623" width="10.140625" customWidth="1"/>
    <col min="15624" max="15624" width="11.28515625" customWidth="1"/>
    <col min="15625" max="15625" width="10.7109375" customWidth="1"/>
    <col min="15626" max="15626" width="13.85546875" customWidth="1"/>
    <col min="15627" max="15627" width="11.7109375" customWidth="1"/>
    <col min="15628" max="15628" width="14.140625" customWidth="1"/>
    <col min="15629" max="15629" width="11.7109375" customWidth="1"/>
    <col min="15879" max="15879" width="10.140625" customWidth="1"/>
    <col min="15880" max="15880" width="11.28515625" customWidth="1"/>
    <col min="15881" max="15881" width="10.7109375" customWidth="1"/>
    <col min="15882" max="15882" width="13.85546875" customWidth="1"/>
    <col min="15883" max="15883" width="11.7109375" customWidth="1"/>
    <col min="15884" max="15884" width="14.140625" customWidth="1"/>
    <col min="15885" max="15885" width="11.7109375" customWidth="1"/>
    <col min="16135" max="16135" width="10.140625" customWidth="1"/>
    <col min="16136" max="16136" width="11.28515625" customWidth="1"/>
    <col min="16137" max="16137" width="10.7109375" customWidth="1"/>
    <col min="16138" max="16138" width="13.85546875" customWidth="1"/>
    <col min="16139" max="16139" width="11.7109375" customWidth="1"/>
    <col min="16140" max="16140" width="14.140625" customWidth="1"/>
    <col min="16141" max="16141" width="11.7109375" customWidth="1"/>
  </cols>
  <sheetData>
    <row r="1" spans="1:13" ht="17.25" customHeight="1" x14ac:dyDescent="0.25">
      <c r="B1" s="35"/>
      <c r="C1" s="35"/>
      <c r="D1" s="35"/>
      <c r="E1" s="35"/>
      <c r="F1" s="35"/>
      <c r="G1" s="35"/>
      <c r="H1" s="35"/>
      <c r="I1" s="30" t="s">
        <v>27</v>
      </c>
      <c r="J1" s="35"/>
      <c r="K1" s="35"/>
      <c r="L1" s="35"/>
      <c r="M1" s="35"/>
    </row>
    <row r="2" spans="1:13" ht="17.25" customHeight="1" x14ac:dyDescent="0.25">
      <c r="B2" s="35"/>
      <c r="C2" s="35"/>
      <c r="D2" s="35"/>
      <c r="E2" s="35"/>
      <c r="F2" s="35"/>
      <c r="G2" s="35"/>
      <c r="H2" s="35"/>
      <c r="I2" s="30" t="s">
        <v>26</v>
      </c>
      <c r="J2" s="35"/>
      <c r="K2" s="35"/>
      <c r="L2" s="35"/>
      <c r="M2" s="35"/>
    </row>
    <row r="3" spans="1:13" x14ac:dyDescent="0.25">
      <c r="A3" s="10"/>
      <c r="B3" s="10"/>
      <c r="C3" s="10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49.5" customHeight="1" x14ac:dyDescent="0.25">
      <c r="A4" s="142" t="s">
        <v>0</v>
      </c>
      <c r="B4" s="142"/>
      <c r="C4" s="142"/>
      <c r="D4" s="142"/>
      <c r="E4" s="142"/>
      <c r="F4" s="142"/>
      <c r="G4" s="142"/>
      <c r="H4" s="142"/>
      <c r="I4" s="142"/>
      <c r="J4" s="34"/>
      <c r="K4" s="34"/>
      <c r="L4" s="34"/>
      <c r="M4" s="34"/>
    </row>
    <row r="5" spans="1:13" ht="21.75" customHeight="1" x14ac:dyDescent="0.25">
      <c r="A5" s="29"/>
      <c r="B5" s="29"/>
      <c r="C5" s="29"/>
      <c r="D5" s="29"/>
      <c r="E5" s="29"/>
      <c r="F5" s="29"/>
      <c r="G5" s="29"/>
      <c r="H5" s="29"/>
      <c r="I5" s="2" t="s">
        <v>1</v>
      </c>
      <c r="J5" s="29"/>
      <c r="K5" s="29"/>
      <c r="L5" s="29"/>
    </row>
    <row r="6" spans="1:13" x14ac:dyDescent="0.25">
      <c r="A6" s="146" t="s">
        <v>28</v>
      </c>
      <c r="B6" s="146" t="s">
        <v>3</v>
      </c>
      <c r="C6" s="146" t="s">
        <v>4</v>
      </c>
      <c r="D6" s="145" t="s">
        <v>13</v>
      </c>
      <c r="E6" s="145"/>
      <c r="F6" s="145"/>
      <c r="G6" s="145"/>
      <c r="H6" s="145"/>
      <c r="I6" s="145"/>
    </row>
    <row r="7" spans="1:13" s="9" customFormat="1" ht="18.75" customHeight="1" x14ac:dyDescent="0.2">
      <c r="A7" s="146"/>
      <c r="B7" s="146"/>
      <c r="C7" s="146"/>
      <c r="D7" s="144" t="s">
        <v>15</v>
      </c>
      <c r="E7" s="144" t="s">
        <v>11</v>
      </c>
      <c r="F7" s="144" t="s">
        <v>24</v>
      </c>
      <c r="G7" s="144" t="s">
        <v>25</v>
      </c>
      <c r="H7" s="144" t="s">
        <v>5</v>
      </c>
      <c r="I7" s="144"/>
    </row>
    <row r="8" spans="1:13" s="9" customFormat="1" ht="16.5" customHeight="1" x14ac:dyDescent="0.2">
      <c r="A8" s="146"/>
      <c r="B8" s="146"/>
      <c r="C8" s="146"/>
      <c r="D8" s="144"/>
      <c r="E8" s="144"/>
      <c r="F8" s="144"/>
      <c r="G8" s="144"/>
      <c r="H8" s="144" t="s">
        <v>18</v>
      </c>
      <c r="I8" s="144" t="s">
        <v>19</v>
      </c>
    </row>
    <row r="9" spans="1:13" s="9" customFormat="1" ht="19.5" customHeight="1" x14ac:dyDescent="0.2">
      <c r="A9" s="146"/>
      <c r="B9" s="146"/>
      <c r="C9" s="146"/>
      <c r="D9" s="144"/>
      <c r="E9" s="144"/>
      <c r="F9" s="144"/>
      <c r="G9" s="144"/>
      <c r="H9" s="144"/>
      <c r="I9" s="144"/>
    </row>
    <row r="10" spans="1:13" ht="11.25" customHeight="1" x14ac:dyDescent="0.25">
      <c r="A10" s="24">
        <v>1</v>
      </c>
      <c r="B10" s="24">
        <v>2</v>
      </c>
      <c r="C10" s="24">
        <v>3</v>
      </c>
      <c r="D10" s="24">
        <v>4</v>
      </c>
      <c r="E10" s="24"/>
      <c r="F10" s="24"/>
      <c r="G10" s="31"/>
      <c r="H10" s="33"/>
      <c r="I10" s="33"/>
    </row>
    <row r="11" spans="1:13" x14ac:dyDescent="0.25">
      <c r="A11" s="26" t="s">
        <v>16</v>
      </c>
      <c r="B11" s="26" t="s">
        <v>17</v>
      </c>
      <c r="C11" s="11">
        <v>2010</v>
      </c>
      <c r="D11" s="49">
        <v>0</v>
      </c>
      <c r="E11" s="3"/>
      <c r="F11" s="3"/>
      <c r="G11" s="32">
        <f t="shared" ref="G11:G18" si="0">D11+E11-F11</f>
        <v>0</v>
      </c>
      <c r="H11" s="46">
        <f>G11</f>
        <v>0</v>
      </c>
      <c r="I11" s="46">
        <v>0</v>
      </c>
    </row>
    <row r="12" spans="1:13" x14ac:dyDescent="0.25">
      <c r="A12" s="25">
        <v>750</v>
      </c>
      <c r="B12" s="25">
        <v>75011</v>
      </c>
      <c r="C12" s="25">
        <v>2010</v>
      </c>
      <c r="D12" s="49">
        <f>'01.01.2014'!G12</f>
        <v>48951</v>
      </c>
      <c r="E12" s="48"/>
      <c r="F12" s="3"/>
      <c r="G12" s="32">
        <f t="shared" si="0"/>
        <v>48951</v>
      </c>
      <c r="H12" s="46">
        <f t="shared" ref="H12:H18" si="1">G12</f>
        <v>48951</v>
      </c>
      <c r="I12" s="46">
        <v>0</v>
      </c>
    </row>
    <row r="13" spans="1:13" ht="17.25" customHeight="1" x14ac:dyDescent="0.25">
      <c r="A13" s="25">
        <v>751</v>
      </c>
      <c r="B13" s="25">
        <v>75101</v>
      </c>
      <c r="C13" s="25">
        <v>2010</v>
      </c>
      <c r="D13" s="49">
        <f>'01.01.2014'!G13</f>
        <v>1044</v>
      </c>
      <c r="E13" s="48"/>
      <c r="F13" s="3"/>
      <c r="G13" s="32">
        <f t="shared" si="0"/>
        <v>1044</v>
      </c>
      <c r="H13" s="46">
        <f t="shared" si="1"/>
        <v>1044</v>
      </c>
      <c r="I13" s="46">
        <v>0</v>
      </c>
    </row>
    <row r="14" spans="1:13" x14ac:dyDescent="0.25">
      <c r="A14" s="16">
        <v>752</v>
      </c>
      <c r="B14" s="16">
        <v>75212</v>
      </c>
      <c r="C14" s="16">
        <v>2010</v>
      </c>
      <c r="D14" s="49">
        <f>'01.01.2014'!G14</f>
        <v>0</v>
      </c>
      <c r="E14" s="3"/>
      <c r="F14" s="3"/>
      <c r="G14" s="32">
        <f t="shared" si="0"/>
        <v>0</v>
      </c>
      <c r="H14" s="46">
        <f t="shared" si="1"/>
        <v>0</v>
      </c>
      <c r="I14" s="46">
        <v>0</v>
      </c>
    </row>
    <row r="15" spans="1:13" x14ac:dyDescent="0.25">
      <c r="A15" s="11">
        <v>754</v>
      </c>
      <c r="B15" s="11">
        <v>75414</v>
      </c>
      <c r="C15" s="11">
        <v>2010</v>
      </c>
      <c r="D15" s="49">
        <f>'01.01.2014'!G15</f>
        <v>0</v>
      </c>
      <c r="E15" s="3"/>
      <c r="F15" s="3"/>
      <c r="G15" s="32">
        <f t="shared" si="0"/>
        <v>0</v>
      </c>
      <c r="H15" s="46">
        <f t="shared" si="1"/>
        <v>0</v>
      </c>
      <c r="I15" s="46">
        <v>0</v>
      </c>
    </row>
    <row r="16" spans="1:13" x14ac:dyDescent="0.25">
      <c r="A16" s="25">
        <v>852</v>
      </c>
      <c r="B16" s="25">
        <v>85212</v>
      </c>
      <c r="C16" s="25">
        <v>2010</v>
      </c>
      <c r="D16" s="49">
        <f>'01.01.2014'!G16</f>
        <v>2388000</v>
      </c>
      <c r="E16" s="6"/>
      <c r="F16" s="6"/>
      <c r="G16" s="32">
        <f t="shared" si="0"/>
        <v>2388000</v>
      </c>
      <c r="H16" s="46">
        <f t="shared" si="1"/>
        <v>2388000</v>
      </c>
      <c r="I16" s="46">
        <v>0</v>
      </c>
    </row>
    <row r="17" spans="1:13" x14ac:dyDescent="0.25">
      <c r="A17" s="25">
        <v>852</v>
      </c>
      <c r="B17" s="25">
        <v>85213</v>
      </c>
      <c r="C17" s="25">
        <v>2010</v>
      </c>
      <c r="D17" s="52">
        <f>'01.01.2014'!G17</f>
        <v>7000</v>
      </c>
      <c r="E17" s="3"/>
      <c r="F17" s="3"/>
      <c r="G17" s="32">
        <f t="shared" si="0"/>
        <v>7000</v>
      </c>
      <c r="H17" s="46">
        <f t="shared" si="1"/>
        <v>7000</v>
      </c>
      <c r="I17" s="46">
        <v>0</v>
      </c>
    </row>
    <row r="18" spans="1:13" x14ac:dyDescent="0.25">
      <c r="A18" s="14">
        <v>852</v>
      </c>
      <c r="B18" s="50">
        <v>85215</v>
      </c>
      <c r="C18" s="51">
        <v>2010</v>
      </c>
      <c r="D18" s="54">
        <v>0</v>
      </c>
      <c r="E18" s="3">
        <v>295.38</v>
      </c>
      <c r="F18" s="3"/>
      <c r="G18" s="32">
        <f t="shared" si="0"/>
        <v>295.38</v>
      </c>
      <c r="H18" s="46">
        <f t="shared" si="1"/>
        <v>295.38</v>
      </c>
      <c r="I18" s="46">
        <v>0</v>
      </c>
    </row>
    <row r="19" spans="1:13" s="47" customFormat="1" x14ac:dyDescent="0.25">
      <c r="A19" s="143" t="s">
        <v>10</v>
      </c>
      <c r="B19" s="143"/>
      <c r="C19" s="143"/>
      <c r="D19" s="7">
        <f>SUM(D11:D18)</f>
        <v>2444995</v>
      </c>
      <c r="E19" s="7">
        <f t="shared" ref="E19:I19" si="2">SUM(E11:E18)</f>
        <v>295.38</v>
      </c>
      <c r="F19" s="7">
        <f t="shared" si="2"/>
        <v>0</v>
      </c>
      <c r="G19" s="7">
        <f t="shared" si="2"/>
        <v>2445290.38</v>
      </c>
      <c r="H19" s="7">
        <f t="shared" si="2"/>
        <v>2445290.38</v>
      </c>
      <c r="I19" s="7">
        <f t="shared" si="2"/>
        <v>0</v>
      </c>
    </row>
    <row r="20" spans="1:13" x14ac:dyDescent="0.25">
      <c r="A20" s="147" t="s">
        <v>20</v>
      </c>
      <c r="B20" s="147"/>
      <c r="C20" s="147"/>
      <c r="D20" s="147"/>
      <c r="E20" s="147"/>
      <c r="F20" s="147"/>
      <c r="G20" s="147"/>
      <c r="H20" s="147"/>
      <c r="I20" s="147"/>
      <c r="J20" s="8"/>
      <c r="K20" s="8"/>
      <c r="L20" s="8"/>
      <c r="M20" s="8"/>
    </row>
    <row r="21" spans="1:13" x14ac:dyDescent="0.25">
      <c r="A21" s="146" t="s">
        <v>2</v>
      </c>
      <c r="B21" s="146" t="s">
        <v>3</v>
      </c>
      <c r="C21" s="146" t="s">
        <v>4</v>
      </c>
      <c r="D21" s="145" t="s">
        <v>14</v>
      </c>
      <c r="E21" s="145"/>
      <c r="F21" s="145"/>
      <c r="G21" s="145"/>
      <c r="H21" s="145"/>
      <c r="I21" s="145"/>
    </row>
    <row r="22" spans="1:13" x14ac:dyDescent="0.25">
      <c r="A22" s="146"/>
      <c r="B22" s="146"/>
      <c r="C22" s="146"/>
      <c r="D22" s="144" t="s">
        <v>15</v>
      </c>
      <c r="E22" s="144" t="s">
        <v>11</v>
      </c>
      <c r="F22" s="144" t="s">
        <v>12</v>
      </c>
      <c r="G22" s="144" t="s">
        <v>21</v>
      </c>
      <c r="H22" s="144" t="s">
        <v>5</v>
      </c>
      <c r="I22" s="144"/>
    </row>
    <row r="23" spans="1:13" x14ac:dyDescent="0.25">
      <c r="A23" s="146"/>
      <c r="B23" s="146"/>
      <c r="C23" s="146"/>
      <c r="D23" s="144"/>
      <c r="E23" s="144"/>
      <c r="F23" s="144"/>
      <c r="G23" s="144"/>
      <c r="H23" s="144" t="s">
        <v>6</v>
      </c>
      <c r="I23" s="144" t="s">
        <v>7</v>
      </c>
    </row>
    <row r="24" spans="1:13" x14ac:dyDescent="0.25">
      <c r="A24" s="146"/>
      <c r="B24" s="146"/>
      <c r="C24" s="146"/>
      <c r="D24" s="144"/>
      <c r="E24" s="144"/>
      <c r="F24" s="144"/>
      <c r="G24" s="144"/>
      <c r="H24" s="144"/>
      <c r="I24" s="144"/>
    </row>
    <row r="25" spans="1:13" x14ac:dyDescent="0.25">
      <c r="A25" s="24">
        <v>1</v>
      </c>
      <c r="B25" s="24">
        <v>2</v>
      </c>
      <c r="C25" s="24">
        <v>3</v>
      </c>
      <c r="D25" s="24">
        <v>5</v>
      </c>
      <c r="E25" s="24"/>
      <c r="F25" s="24"/>
      <c r="G25" s="24"/>
      <c r="H25" s="24">
        <v>6</v>
      </c>
      <c r="I25" s="24">
        <v>7</v>
      </c>
    </row>
    <row r="26" spans="1:13" x14ac:dyDescent="0.25">
      <c r="A26" s="36" t="s">
        <v>16</v>
      </c>
      <c r="B26" s="36" t="s">
        <v>17</v>
      </c>
      <c r="C26" s="37"/>
      <c r="D26" s="38">
        <v>0</v>
      </c>
      <c r="E26" s="38">
        <f t="shared" ref="E26:I26" si="3">SUM(E27:E31)</f>
        <v>0</v>
      </c>
      <c r="F26" s="38">
        <f t="shared" si="3"/>
        <v>0</v>
      </c>
      <c r="G26" s="38">
        <f t="shared" si="3"/>
        <v>0</v>
      </c>
      <c r="H26" s="38">
        <f t="shared" si="3"/>
        <v>0</v>
      </c>
      <c r="I26" s="38">
        <f t="shared" si="3"/>
        <v>0</v>
      </c>
    </row>
    <row r="27" spans="1:13" x14ac:dyDescent="0.25">
      <c r="A27" s="28"/>
      <c r="B27" s="26"/>
      <c r="C27" s="19">
        <v>4010</v>
      </c>
      <c r="D27" s="3">
        <v>0</v>
      </c>
      <c r="E27" s="3"/>
      <c r="F27" s="3"/>
      <c r="G27" s="4">
        <f t="shared" ref="G27:G61" si="4">D27+E27-F27</f>
        <v>0</v>
      </c>
      <c r="H27" s="4">
        <f t="shared" ref="H27:H61" si="5">G27</f>
        <v>0</v>
      </c>
      <c r="I27" s="4">
        <v>0</v>
      </c>
    </row>
    <row r="28" spans="1:13" x14ac:dyDescent="0.25">
      <c r="A28" s="28"/>
      <c r="B28" s="26"/>
      <c r="C28" s="19">
        <v>4110</v>
      </c>
      <c r="D28" s="3">
        <v>0</v>
      </c>
      <c r="E28" s="3"/>
      <c r="F28" s="3"/>
      <c r="G28" s="4">
        <f t="shared" si="4"/>
        <v>0</v>
      </c>
      <c r="H28" s="4">
        <f t="shared" si="5"/>
        <v>0</v>
      </c>
      <c r="I28" s="4">
        <v>0</v>
      </c>
    </row>
    <row r="29" spans="1:13" x14ac:dyDescent="0.25">
      <c r="A29" s="28"/>
      <c r="B29" s="26"/>
      <c r="C29" s="19">
        <v>4120</v>
      </c>
      <c r="D29" s="3">
        <v>0</v>
      </c>
      <c r="E29" s="3"/>
      <c r="F29" s="3"/>
      <c r="G29" s="4">
        <f t="shared" si="4"/>
        <v>0</v>
      </c>
      <c r="H29" s="4">
        <f t="shared" si="5"/>
        <v>0</v>
      </c>
      <c r="I29" s="4">
        <v>0</v>
      </c>
    </row>
    <row r="30" spans="1:13" x14ac:dyDescent="0.25">
      <c r="A30" s="12"/>
      <c r="B30" s="11"/>
      <c r="C30" s="19">
        <v>4210</v>
      </c>
      <c r="D30" s="4">
        <v>0</v>
      </c>
      <c r="E30" s="4"/>
      <c r="F30" s="4"/>
      <c r="G30" s="4">
        <f t="shared" si="4"/>
        <v>0</v>
      </c>
      <c r="H30" s="4">
        <f t="shared" si="5"/>
        <v>0</v>
      </c>
      <c r="I30" s="4">
        <v>0</v>
      </c>
    </row>
    <row r="31" spans="1:13" x14ac:dyDescent="0.25">
      <c r="A31" s="13"/>
      <c r="B31" s="14"/>
      <c r="C31" s="19">
        <v>4430</v>
      </c>
      <c r="D31" s="4">
        <v>0</v>
      </c>
      <c r="E31" s="4"/>
      <c r="F31" s="4"/>
      <c r="G31" s="4">
        <f t="shared" si="4"/>
        <v>0</v>
      </c>
      <c r="H31" s="4">
        <f t="shared" si="5"/>
        <v>0</v>
      </c>
      <c r="I31" s="4">
        <v>0</v>
      </c>
    </row>
    <row r="32" spans="1:13" x14ac:dyDescent="0.25">
      <c r="A32" s="39">
        <v>750</v>
      </c>
      <c r="B32" s="39">
        <v>75011</v>
      </c>
      <c r="C32" s="37"/>
      <c r="D32" s="38">
        <f>'01.01.2014'!G32</f>
        <v>48951</v>
      </c>
      <c r="E32" s="38">
        <f t="shared" ref="E32:I32" si="6">SUM(E33:E36)</f>
        <v>0</v>
      </c>
      <c r="F32" s="38">
        <f t="shared" si="6"/>
        <v>0</v>
      </c>
      <c r="G32" s="38">
        <f t="shared" si="6"/>
        <v>48951</v>
      </c>
      <c r="H32" s="38">
        <f t="shared" si="6"/>
        <v>48951</v>
      </c>
      <c r="I32" s="38">
        <f t="shared" si="6"/>
        <v>0</v>
      </c>
    </row>
    <row r="33" spans="1:9" x14ac:dyDescent="0.25">
      <c r="A33" s="12"/>
      <c r="B33" s="11"/>
      <c r="C33" s="19">
        <v>4010</v>
      </c>
      <c r="D33" s="4">
        <f>'01.01.2014'!G33</f>
        <v>37755</v>
      </c>
      <c r="E33" s="4"/>
      <c r="F33" s="4"/>
      <c r="G33" s="4">
        <f t="shared" si="4"/>
        <v>37755</v>
      </c>
      <c r="H33" s="4">
        <f t="shared" si="5"/>
        <v>37755</v>
      </c>
      <c r="I33" s="4">
        <v>0</v>
      </c>
    </row>
    <row r="34" spans="1:9" x14ac:dyDescent="0.25">
      <c r="A34" s="13"/>
      <c r="B34" s="14"/>
      <c r="C34" s="19">
        <v>4040</v>
      </c>
      <c r="D34" s="4">
        <f>'01.01.2014'!G34</f>
        <v>3160</v>
      </c>
      <c r="E34" s="4"/>
      <c r="F34" s="4"/>
      <c r="G34" s="4">
        <f t="shared" si="4"/>
        <v>3160</v>
      </c>
      <c r="H34" s="4">
        <f t="shared" si="5"/>
        <v>3160</v>
      </c>
      <c r="I34" s="4">
        <v>0</v>
      </c>
    </row>
    <row r="35" spans="1:9" x14ac:dyDescent="0.25">
      <c r="A35" s="13"/>
      <c r="B35" s="14"/>
      <c r="C35" s="19">
        <v>4110</v>
      </c>
      <c r="D35" s="4">
        <f>'01.01.2014'!G35</f>
        <v>7034</v>
      </c>
      <c r="E35" s="4"/>
      <c r="F35" s="4"/>
      <c r="G35" s="4">
        <f t="shared" si="4"/>
        <v>7034</v>
      </c>
      <c r="H35" s="4">
        <f t="shared" si="5"/>
        <v>7034</v>
      </c>
      <c r="I35" s="4">
        <v>0</v>
      </c>
    </row>
    <row r="36" spans="1:9" x14ac:dyDescent="0.25">
      <c r="A36" s="15"/>
      <c r="B36" s="16"/>
      <c r="C36" s="19">
        <v>4120</v>
      </c>
      <c r="D36" s="4">
        <f>'01.01.2014'!G36</f>
        <v>1002</v>
      </c>
      <c r="E36" s="4"/>
      <c r="F36" s="4"/>
      <c r="G36" s="4">
        <f t="shared" si="4"/>
        <v>1002</v>
      </c>
      <c r="H36" s="4">
        <f t="shared" si="5"/>
        <v>1002</v>
      </c>
      <c r="I36" s="4">
        <v>0</v>
      </c>
    </row>
    <row r="37" spans="1:9" x14ac:dyDescent="0.25">
      <c r="A37" s="40">
        <v>751</v>
      </c>
      <c r="B37" s="40">
        <v>75101</v>
      </c>
      <c r="C37" s="37"/>
      <c r="D37" s="38">
        <f>'01.01.2014'!G37</f>
        <v>1044</v>
      </c>
      <c r="E37" s="38">
        <f t="shared" ref="E37:I37" si="7">SUM(E38:E40)</f>
        <v>0</v>
      </c>
      <c r="F37" s="38">
        <f t="shared" si="7"/>
        <v>0</v>
      </c>
      <c r="G37" s="38">
        <f t="shared" si="7"/>
        <v>1044</v>
      </c>
      <c r="H37" s="38">
        <f t="shared" si="7"/>
        <v>1044</v>
      </c>
      <c r="I37" s="38">
        <f t="shared" si="7"/>
        <v>0</v>
      </c>
    </row>
    <row r="38" spans="1:9" x14ac:dyDescent="0.25">
      <c r="A38" s="14"/>
      <c r="B38" s="14"/>
      <c r="C38" s="17">
        <v>4110</v>
      </c>
      <c r="D38" s="5">
        <f>'01.01.2014'!G38</f>
        <v>150</v>
      </c>
      <c r="E38" s="5"/>
      <c r="F38" s="5"/>
      <c r="G38" s="4">
        <f t="shared" si="4"/>
        <v>150</v>
      </c>
      <c r="H38" s="4">
        <f t="shared" si="5"/>
        <v>150</v>
      </c>
      <c r="I38" s="4">
        <v>0</v>
      </c>
    </row>
    <row r="39" spans="1:9" x14ac:dyDescent="0.25">
      <c r="A39" s="14"/>
      <c r="B39" s="14"/>
      <c r="C39" s="17">
        <v>4120</v>
      </c>
      <c r="D39" s="5">
        <f>'01.01.2014'!G39</f>
        <v>21.38</v>
      </c>
      <c r="E39" s="5"/>
      <c r="F39" s="5"/>
      <c r="G39" s="4">
        <f t="shared" si="4"/>
        <v>21.38</v>
      </c>
      <c r="H39" s="4">
        <f t="shared" si="5"/>
        <v>21.38</v>
      </c>
      <c r="I39" s="4">
        <v>0</v>
      </c>
    </row>
    <row r="40" spans="1:9" x14ac:dyDescent="0.25">
      <c r="A40" s="14"/>
      <c r="B40" s="14"/>
      <c r="C40" s="17">
        <v>4170</v>
      </c>
      <c r="D40" s="5">
        <f>'01.01.2014'!G40</f>
        <v>872.62</v>
      </c>
      <c r="E40" s="5"/>
      <c r="F40" s="5"/>
      <c r="G40" s="4">
        <f t="shared" si="4"/>
        <v>872.62</v>
      </c>
      <c r="H40" s="4">
        <f t="shared" si="5"/>
        <v>872.62</v>
      </c>
      <c r="I40" s="4">
        <v>0</v>
      </c>
    </row>
    <row r="41" spans="1:9" x14ac:dyDescent="0.25">
      <c r="A41" s="37">
        <v>752</v>
      </c>
      <c r="B41" s="37">
        <v>75212</v>
      </c>
      <c r="C41" s="37"/>
      <c r="D41" s="41">
        <f>'01.01.2014'!G41</f>
        <v>0</v>
      </c>
      <c r="E41" s="41">
        <f t="shared" ref="E41:I41" si="8">SUM(E42)</f>
        <v>0</v>
      </c>
      <c r="F41" s="41">
        <f t="shared" si="8"/>
        <v>0</v>
      </c>
      <c r="G41" s="41">
        <f t="shared" si="8"/>
        <v>0</v>
      </c>
      <c r="H41" s="41">
        <f t="shared" si="8"/>
        <v>0</v>
      </c>
      <c r="I41" s="41">
        <f t="shared" si="8"/>
        <v>0</v>
      </c>
    </row>
    <row r="42" spans="1:9" x14ac:dyDescent="0.25">
      <c r="A42" s="14"/>
      <c r="B42" s="14"/>
      <c r="C42" s="17">
        <v>4300</v>
      </c>
      <c r="D42" s="5">
        <f>'01.01.2014'!G42</f>
        <v>0</v>
      </c>
      <c r="E42" s="5"/>
      <c r="F42" s="5"/>
      <c r="G42" s="4">
        <f t="shared" si="4"/>
        <v>0</v>
      </c>
      <c r="H42" s="4">
        <f t="shared" si="5"/>
        <v>0</v>
      </c>
      <c r="I42" s="4">
        <v>0</v>
      </c>
    </row>
    <row r="43" spans="1:9" x14ac:dyDescent="0.25">
      <c r="A43" s="37">
        <v>754</v>
      </c>
      <c r="B43" s="37">
        <v>75414</v>
      </c>
      <c r="C43" s="37"/>
      <c r="D43" s="38">
        <f>'01.01.2014'!G43</f>
        <v>0</v>
      </c>
      <c r="E43" s="38">
        <f t="shared" ref="E43:I43" si="9">SUM(E44)</f>
        <v>0</v>
      </c>
      <c r="F43" s="38">
        <f t="shared" si="9"/>
        <v>0</v>
      </c>
      <c r="G43" s="38">
        <f t="shared" si="9"/>
        <v>0</v>
      </c>
      <c r="H43" s="38">
        <f t="shared" si="9"/>
        <v>0</v>
      </c>
      <c r="I43" s="38">
        <f t="shared" si="9"/>
        <v>0</v>
      </c>
    </row>
    <row r="44" spans="1:9" x14ac:dyDescent="0.25">
      <c r="A44" s="14"/>
      <c r="B44" s="14"/>
      <c r="C44" s="17">
        <v>4300</v>
      </c>
      <c r="D44" s="3">
        <f>'01.01.2014'!G44</f>
        <v>0</v>
      </c>
      <c r="E44" s="3"/>
      <c r="F44" s="3"/>
      <c r="G44" s="4">
        <f t="shared" si="4"/>
        <v>0</v>
      </c>
      <c r="H44" s="4">
        <f t="shared" si="5"/>
        <v>0</v>
      </c>
      <c r="I44" s="4">
        <v>0</v>
      </c>
    </row>
    <row r="45" spans="1:9" x14ac:dyDescent="0.25">
      <c r="A45" s="39">
        <v>852</v>
      </c>
      <c r="B45" s="39">
        <v>85212</v>
      </c>
      <c r="C45" s="37"/>
      <c r="D45" s="38">
        <f>'01.01.2014'!G45</f>
        <v>2388000</v>
      </c>
      <c r="E45" s="38">
        <f t="shared" ref="E45:I45" si="10">SUM(E46:E56)</f>
        <v>0</v>
      </c>
      <c r="F45" s="38">
        <f t="shared" si="10"/>
        <v>0</v>
      </c>
      <c r="G45" s="38">
        <f t="shared" si="10"/>
        <v>2388000</v>
      </c>
      <c r="H45" s="38">
        <f t="shared" si="10"/>
        <v>2388000</v>
      </c>
      <c r="I45" s="38">
        <f t="shared" si="10"/>
        <v>0</v>
      </c>
    </row>
    <row r="46" spans="1:9" x14ac:dyDescent="0.25">
      <c r="A46" s="11"/>
      <c r="B46" s="11"/>
      <c r="C46" s="20">
        <v>3110</v>
      </c>
      <c r="D46" s="5">
        <f>'01.01.2014'!G46</f>
        <v>2246360</v>
      </c>
      <c r="E46" s="5"/>
      <c r="F46" s="5"/>
      <c r="G46" s="4">
        <f t="shared" si="4"/>
        <v>2246360</v>
      </c>
      <c r="H46" s="4">
        <f t="shared" si="5"/>
        <v>2246360</v>
      </c>
      <c r="I46" s="4">
        <v>0</v>
      </c>
    </row>
    <row r="47" spans="1:9" x14ac:dyDescent="0.25">
      <c r="A47" s="14"/>
      <c r="B47" s="14"/>
      <c r="C47" s="21">
        <v>4010</v>
      </c>
      <c r="D47" s="5">
        <f>'01.01.2014'!G47</f>
        <v>55340</v>
      </c>
      <c r="E47" s="5"/>
      <c r="F47" s="5"/>
      <c r="G47" s="4">
        <f t="shared" si="4"/>
        <v>55340</v>
      </c>
      <c r="H47" s="4">
        <f t="shared" si="5"/>
        <v>55340</v>
      </c>
      <c r="I47" s="4">
        <v>0</v>
      </c>
    </row>
    <row r="48" spans="1:9" x14ac:dyDescent="0.25">
      <c r="A48" s="14"/>
      <c r="B48" s="14"/>
      <c r="C48" s="21">
        <v>4040</v>
      </c>
      <c r="D48" s="5">
        <f>'01.01.2014'!G48</f>
        <v>4500</v>
      </c>
      <c r="E48" s="5"/>
      <c r="F48" s="5"/>
      <c r="G48" s="4">
        <f t="shared" si="4"/>
        <v>4500</v>
      </c>
      <c r="H48" s="4">
        <f t="shared" si="5"/>
        <v>4500</v>
      </c>
      <c r="I48" s="4">
        <v>0</v>
      </c>
    </row>
    <row r="49" spans="1:9" x14ac:dyDescent="0.25">
      <c r="A49" s="14"/>
      <c r="B49" s="14"/>
      <c r="C49" s="21">
        <v>4110</v>
      </c>
      <c r="D49" s="5">
        <f>'01.01.2014'!G49</f>
        <v>80300</v>
      </c>
      <c r="E49" s="5"/>
      <c r="F49" s="5"/>
      <c r="G49" s="4">
        <f t="shared" si="4"/>
        <v>80300</v>
      </c>
      <c r="H49" s="4">
        <f t="shared" si="5"/>
        <v>80300</v>
      </c>
      <c r="I49" s="4">
        <v>0</v>
      </c>
    </row>
    <row r="50" spans="1:9" x14ac:dyDescent="0.25">
      <c r="A50" s="14"/>
      <c r="B50" s="14"/>
      <c r="C50" s="21">
        <v>4120</v>
      </c>
      <c r="D50" s="5">
        <f>'01.01.2014'!G50</f>
        <v>1500</v>
      </c>
      <c r="E50" s="5"/>
      <c r="F50" s="5"/>
      <c r="G50" s="4">
        <f t="shared" si="4"/>
        <v>1500</v>
      </c>
      <c r="H50" s="4">
        <f t="shared" si="5"/>
        <v>1500</v>
      </c>
      <c r="I50" s="4">
        <v>0</v>
      </c>
    </row>
    <row r="51" spans="1:9" x14ac:dyDescent="0.25">
      <c r="A51" s="14"/>
      <c r="B51" s="14"/>
      <c r="C51" s="21">
        <v>4210</v>
      </c>
      <c r="D51" s="5">
        <f>'01.01.2014'!G51</f>
        <v>0</v>
      </c>
      <c r="E51" s="5"/>
      <c r="F51" s="5"/>
      <c r="G51" s="4">
        <f t="shared" si="4"/>
        <v>0</v>
      </c>
      <c r="H51" s="4">
        <f t="shared" si="5"/>
        <v>0</v>
      </c>
      <c r="I51" s="4">
        <v>0</v>
      </c>
    </row>
    <row r="52" spans="1:9" x14ac:dyDescent="0.25">
      <c r="A52" s="14"/>
      <c r="B52" s="14"/>
      <c r="C52" s="21">
        <v>4300</v>
      </c>
      <c r="D52" s="5">
        <f>'01.01.2014'!G52</f>
        <v>0</v>
      </c>
      <c r="E52" s="5"/>
      <c r="F52" s="5"/>
      <c r="G52" s="4">
        <f t="shared" si="4"/>
        <v>0</v>
      </c>
      <c r="H52" s="4">
        <f t="shared" si="5"/>
        <v>0</v>
      </c>
      <c r="I52" s="4">
        <v>0</v>
      </c>
    </row>
    <row r="53" spans="1:9" x14ac:dyDescent="0.25">
      <c r="A53" s="14"/>
      <c r="B53" s="14"/>
      <c r="C53" s="21" t="s">
        <v>8</v>
      </c>
      <c r="D53" s="5">
        <f>'01.01.2014'!G53</f>
        <v>0</v>
      </c>
      <c r="E53" s="5"/>
      <c r="F53" s="5"/>
      <c r="G53" s="4">
        <f t="shared" si="4"/>
        <v>0</v>
      </c>
      <c r="H53" s="4">
        <f t="shared" si="5"/>
        <v>0</v>
      </c>
      <c r="I53" s="4">
        <v>0</v>
      </c>
    </row>
    <row r="54" spans="1:9" x14ac:dyDescent="0.25">
      <c r="A54" s="14"/>
      <c r="B54" s="14"/>
      <c r="C54" s="21">
        <v>4410</v>
      </c>
      <c r="D54" s="5">
        <f>'01.01.2014'!G54</f>
        <v>0</v>
      </c>
      <c r="E54" s="5"/>
      <c r="F54" s="5"/>
      <c r="G54" s="4">
        <f t="shared" si="4"/>
        <v>0</v>
      </c>
      <c r="H54" s="4">
        <f t="shared" si="5"/>
        <v>0</v>
      </c>
      <c r="I54" s="4">
        <v>0</v>
      </c>
    </row>
    <row r="55" spans="1:9" x14ac:dyDescent="0.25">
      <c r="A55" s="14"/>
      <c r="B55" s="14"/>
      <c r="C55" s="22">
        <v>4440</v>
      </c>
      <c r="D55" s="5">
        <f>'01.01.2014'!G55</f>
        <v>0</v>
      </c>
      <c r="E55" s="5"/>
      <c r="F55" s="5"/>
      <c r="G55" s="4">
        <f t="shared" si="4"/>
        <v>0</v>
      </c>
      <c r="H55" s="4">
        <f t="shared" si="5"/>
        <v>0</v>
      </c>
      <c r="I55" s="4">
        <v>0</v>
      </c>
    </row>
    <row r="56" spans="1:9" x14ac:dyDescent="0.25">
      <c r="A56" s="14"/>
      <c r="B56" s="16"/>
      <c r="C56" s="22" t="s">
        <v>9</v>
      </c>
      <c r="D56" s="5">
        <f>'01.01.2014'!G56</f>
        <v>0</v>
      </c>
      <c r="E56" s="5"/>
      <c r="F56" s="5"/>
      <c r="G56" s="4">
        <f t="shared" si="4"/>
        <v>0</v>
      </c>
      <c r="H56" s="4">
        <f t="shared" si="5"/>
        <v>0</v>
      </c>
      <c r="I56" s="4">
        <v>0</v>
      </c>
    </row>
    <row r="57" spans="1:9" x14ac:dyDescent="0.25">
      <c r="A57" s="44"/>
      <c r="B57" s="42">
        <v>85213</v>
      </c>
      <c r="C57" s="37"/>
      <c r="D57" s="38">
        <f>'01.01.2014'!G57</f>
        <v>7000</v>
      </c>
      <c r="E57" s="38">
        <f t="shared" ref="E57:I57" si="11">SUM(E58)</f>
        <v>0</v>
      </c>
      <c r="F57" s="38">
        <f t="shared" si="11"/>
        <v>0</v>
      </c>
      <c r="G57" s="38">
        <f t="shared" si="11"/>
        <v>7000</v>
      </c>
      <c r="H57" s="38">
        <f t="shared" si="11"/>
        <v>7000</v>
      </c>
      <c r="I57" s="38">
        <f t="shared" si="11"/>
        <v>0</v>
      </c>
    </row>
    <row r="58" spans="1:9" x14ac:dyDescent="0.25">
      <c r="A58" s="13"/>
      <c r="B58" s="11"/>
      <c r="C58" s="23">
        <v>4130</v>
      </c>
      <c r="D58" s="3">
        <f>'01.01.2014'!G58</f>
        <v>7000</v>
      </c>
      <c r="E58" s="3"/>
      <c r="F58" s="3"/>
      <c r="G58" s="4">
        <f t="shared" si="4"/>
        <v>7000</v>
      </c>
      <c r="H58" s="4">
        <f t="shared" si="5"/>
        <v>7000</v>
      </c>
      <c r="I58" s="4">
        <v>0</v>
      </c>
    </row>
    <row r="59" spans="1:9" x14ac:dyDescent="0.25">
      <c r="A59" s="43"/>
      <c r="B59" s="44">
        <v>85215</v>
      </c>
      <c r="C59" s="45"/>
      <c r="D59" s="38">
        <f>'01.01.2014'!G59</f>
        <v>0</v>
      </c>
      <c r="E59" s="38">
        <f>SUM(E60:E61)</f>
        <v>295.38</v>
      </c>
      <c r="F59" s="38">
        <f>SUM(F60:F61)</f>
        <v>0</v>
      </c>
      <c r="G59" s="38">
        <f>SUM(G60:G61)</f>
        <v>295.38</v>
      </c>
      <c r="H59" s="38">
        <f>SUM(H60:H61)</f>
        <v>295.38</v>
      </c>
      <c r="I59" s="38">
        <f>SUM(I60:I61)</f>
        <v>0</v>
      </c>
    </row>
    <row r="60" spans="1:9" x14ac:dyDescent="0.25">
      <c r="A60" s="13"/>
      <c r="B60" s="14"/>
      <c r="C60" s="23">
        <v>3110</v>
      </c>
      <c r="D60" s="3">
        <f>'01.01.2014'!G60</f>
        <v>0</v>
      </c>
      <c r="E60" s="3">
        <v>289.58999999999997</v>
      </c>
      <c r="F60" s="3"/>
      <c r="G60" s="4">
        <f t="shared" si="4"/>
        <v>289.58999999999997</v>
      </c>
      <c r="H60" s="4">
        <f t="shared" si="5"/>
        <v>289.58999999999997</v>
      </c>
      <c r="I60" s="4">
        <v>0</v>
      </c>
    </row>
    <row r="61" spans="1:9" x14ac:dyDescent="0.25">
      <c r="A61" s="13"/>
      <c r="B61" s="14"/>
      <c r="C61" s="23">
        <v>4210</v>
      </c>
      <c r="D61" s="27">
        <f>'01.01.2014'!G61</f>
        <v>0</v>
      </c>
      <c r="E61" s="27">
        <v>5.79</v>
      </c>
      <c r="F61" s="27"/>
      <c r="G61" s="4">
        <f t="shared" si="4"/>
        <v>5.79</v>
      </c>
      <c r="H61" s="4">
        <f t="shared" si="5"/>
        <v>5.79</v>
      </c>
      <c r="I61" s="4">
        <v>0</v>
      </c>
    </row>
    <row r="62" spans="1:9" s="47" customFormat="1" x14ac:dyDescent="0.25">
      <c r="A62" s="143" t="s">
        <v>10</v>
      </c>
      <c r="B62" s="143"/>
      <c r="C62" s="143"/>
      <c r="D62" s="7">
        <f>D59+D57+D45+D43+D41+D37+D32+D26</f>
        <v>2444995</v>
      </c>
      <c r="E62" s="7">
        <f t="shared" ref="E62:I62" si="12">E59+E57+E45+E43+E41+E37+E32+E26</f>
        <v>295.38</v>
      </c>
      <c r="F62" s="7">
        <f t="shared" si="12"/>
        <v>0</v>
      </c>
      <c r="G62" s="7">
        <f t="shared" si="12"/>
        <v>2445290.38</v>
      </c>
      <c r="H62" s="7">
        <f t="shared" si="12"/>
        <v>2445290.38</v>
      </c>
      <c r="I62" s="7">
        <f t="shared" si="12"/>
        <v>0</v>
      </c>
    </row>
    <row r="65" spans="4:4" customFormat="1" x14ac:dyDescent="0.25">
      <c r="D65" s="53">
        <f>D19-D62</f>
        <v>0</v>
      </c>
    </row>
    <row r="66" spans="4:4" customFormat="1" x14ac:dyDescent="0.25">
      <c r="D66" s="53">
        <f>G19-G62</f>
        <v>0</v>
      </c>
    </row>
  </sheetData>
  <autoFilter ref="A10:I62"/>
  <mergeCells count="26">
    <mergeCell ref="A62:C62"/>
    <mergeCell ref="H8:H9"/>
    <mergeCell ref="I8:I9"/>
    <mergeCell ref="A19:C19"/>
    <mergeCell ref="A20:I20"/>
    <mergeCell ref="A21:A24"/>
    <mergeCell ref="B21:B24"/>
    <mergeCell ref="C21:C24"/>
    <mergeCell ref="D21:I21"/>
    <mergeCell ref="D22:D24"/>
    <mergeCell ref="E22:E24"/>
    <mergeCell ref="F22:F24"/>
    <mergeCell ref="G22:G24"/>
    <mergeCell ref="H22:I22"/>
    <mergeCell ref="H23:H24"/>
    <mergeCell ref="I23:I24"/>
    <mergeCell ref="A4:I4"/>
    <mergeCell ref="A6:A9"/>
    <mergeCell ref="B6:B9"/>
    <mergeCell ref="C6:C9"/>
    <mergeCell ref="D6:I6"/>
    <mergeCell ref="D7:D9"/>
    <mergeCell ref="E7:E9"/>
    <mergeCell ref="F7:F9"/>
    <mergeCell ref="G7:G9"/>
    <mergeCell ref="H7:I7"/>
  </mergeCells>
  <pageMargins left="0.25" right="0.25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workbookViewId="0">
      <selection sqref="A1:XFD1048576"/>
    </sheetView>
  </sheetViews>
  <sheetFormatPr defaultRowHeight="15" x14ac:dyDescent="0.25"/>
  <cols>
    <col min="1" max="1" width="6.42578125" style="18" customWidth="1"/>
    <col min="2" max="2" width="8.5703125" style="18" customWidth="1"/>
    <col min="3" max="3" width="9.28515625" style="18" customWidth="1"/>
    <col min="4" max="4" width="15.85546875" customWidth="1"/>
    <col min="5" max="6" width="15.85546875" style="62" customWidth="1"/>
    <col min="7" max="9" width="15.85546875" customWidth="1"/>
    <col min="10" max="13" width="14.85546875" customWidth="1"/>
    <col min="263" max="263" width="10.140625" customWidth="1"/>
    <col min="264" max="264" width="11.28515625" customWidth="1"/>
    <col min="265" max="265" width="10.7109375" customWidth="1"/>
    <col min="266" max="266" width="13.85546875" customWidth="1"/>
    <col min="267" max="267" width="11.7109375" customWidth="1"/>
    <col min="268" max="268" width="14.140625" customWidth="1"/>
    <col min="269" max="269" width="11.7109375" customWidth="1"/>
    <col min="519" max="519" width="10.140625" customWidth="1"/>
    <col min="520" max="520" width="11.28515625" customWidth="1"/>
    <col min="521" max="521" width="10.7109375" customWidth="1"/>
    <col min="522" max="522" width="13.85546875" customWidth="1"/>
    <col min="523" max="523" width="11.7109375" customWidth="1"/>
    <col min="524" max="524" width="14.140625" customWidth="1"/>
    <col min="525" max="525" width="11.7109375" customWidth="1"/>
    <col min="775" max="775" width="10.140625" customWidth="1"/>
    <col min="776" max="776" width="11.28515625" customWidth="1"/>
    <col min="777" max="777" width="10.7109375" customWidth="1"/>
    <col min="778" max="778" width="13.85546875" customWidth="1"/>
    <col min="779" max="779" width="11.7109375" customWidth="1"/>
    <col min="780" max="780" width="14.140625" customWidth="1"/>
    <col min="781" max="781" width="11.7109375" customWidth="1"/>
    <col min="1031" max="1031" width="10.140625" customWidth="1"/>
    <col min="1032" max="1032" width="11.28515625" customWidth="1"/>
    <col min="1033" max="1033" width="10.7109375" customWidth="1"/>
    <col min="1034" max="1034" width="13.85546875" customWidth="1"/>
    <col min="1035" max="1035" width="11.7109375" customWidth="1"/>
    <col min="1036" max="1036" width="14.140625" customWidth="1"/>
    <col min="1037" max="1037" width="11.7109375" customWidth="1"/>
    <col min="1287" max="1287" width="10.140625" customWidth="1"/>
    <col min="1288" max="1288" width="11.28515625" customWidth="1"/>
    <col min="1289" max="1289" width="10.7109375" customWidth="1"/>
    <col min="1290" max="1290" width="13.85546875" customWidth="1"/>
    <col min="1291" max="1291" width="11.7109375" customWidth="1"/>
    <col min="1292" max="1292" width="14.140625" customWidth="1"/>
    <col min="1293" max="1293" width="11.7109375" customWidth="1"/>
    <col min="1543" max="1543" width="10.140625" customWidth="1"/>
    <col min="1544" max="1544" width="11.28515625" customWidth="1"/>
    <col min="1545" max="1545" width="10.7109375" customWidth="1"/>
    <col min="1546" max="1546" width="13.85546875" customWidth="1"/>
    <col min="1547" max="1547" width="11.7109375" customWidth="1"/>
    <col min="1548" max="1548" width="14.140625" customWidth="1"/>
    <col min="1549" max="1549" width="11.7109375" customWidth="1"/>
    <col min="1799" max="1799" width="10.140625" customWidth="1"/>
    <col min="1800" max="1800" width="11.28515625" customWidth="1"/>
    <col min="1801" max="1801" width="10.7109375" customWidth="1"/>
    <col min="1802" max="1802" width="13.85546875" customWidth="1"/>
    <col min="1803" max="1803" width="11.7109375" customWidth="1"/>
    <col min="1804" max="1804" width="14.140625" customWidth="1"/>
    <col min="1805" max="1805" width="11.7109375" customWidth="1"/>
    <col min="2055" max="2055" width="10.140625" customWidth="1"/>
    <col min="2056" max="2056" width="11.28515625" customWidth="1"/>
    <col min="2057" max="2057" width="10.7109375" customWidth="1"/>
    <col min="2058" max="2058" width="13.85546875" customWidth="1"/>
    <col min="2059" max="2059" width="11.7109375" customWidth="1"/>
    <col min="2060" max="2060" width="14.140625" customWidth="1"/>
    <col min="2061" max="2061" width="11.7109375" customWidth="1"/>
    <col min="2311" max="2311" width="10.140625" customWidth="1"/>
    <col min="2312" max="2312" width="11.28515625" customWidth="1"/>
    <col min="2313" max="2313" width="10.7109375" customWidth="1"/>
    <col min="2314" max="2314" width="13.85546875" customWidth="1"/>
    <col min="2315" max="2315" width="11.7109375" customWidth="1"/>
    <col min="2316" max="2316" width="14.140625" customWidth="1"/>
    <col min="2317" max="2317" width="11.7109375" customWidth="1"/>
    <col min="2567" max="2567" width="10.140625" customWidth="1"/>
    <col min="2568" max="2568" width="11.28515625" customWidth="1"/>
    <col min="2569" max="2569" width="10.7109375" customWidth="1"/>
    <col min="2570" max="2570" width="13.85546875" customWidth="1"/>
    <col min="2571" max="2571" width="11.7109375" customWidth="1"/>
    <col min="2572" max="2572" width="14.140625" customWidth="1"/>
    <col min="2573" max="2573" width="11.7109375" customWidth="1"/>
    <col min="2823" max="2823" width="10.140625" customWidth="1"/>
    <col min="2824" max="2824" width="11.28515625" customWidth="1"/>
    <col min="2825" max="2825" width="10.7109375" customWidth="1"/>
    <col min="2826" max="2826" width="13.85546875" customWidth="1"/>
    <col min="2827" max="2827" width="11.7109375" customWidth="1"/>
    <col min="2828" max="2828" width="14.140625" customWidth="1"/>
    <col min="2829" max="2829" width="11.7109375" customWidth="1"/>
    <col min="3079" max="3079" width="10.140625" customWidth="1"/>
    <col min="3080" max="3080" width="11.28515625" customWidth="1"/>
    <col min="3081" max="3081" width="10.7109375" customWidth="1"/>
    <col min="3082" max="3082" width="13.85546875" customWidth="1"/>
    <col min="3083" max="3083" width="11.7109375" customWidth="1"/>
    <col min="3084" max="3084" width="14.140625" customWidth="1"/>
    <col min="3085" max="3085" width="11.7109375" customWidth="1"/>
    <col min="3335" max="3335" width="10.140625" customWidth="1"/>
    <col min="3336" max="3336" width="11.28515625" customWidth="1"/>
    <col min="3337" max="3337" width="10.7109375" customWidth="1"/>
    <col min="3338" max="3338" width="13.85546875" customWidth="1"/>
    <col min="3339" max="3339" width="11.7109375" customWidth="1"/>
    <col min="3340" max="3340" width="14.140625" customWidth="1"/>
    <col min="3341" max="3341" width="11.7109375" customWidth="1"/>
    <col min="3591" max="3591" width="10.140625" customWidth="1"/>
    <col min="3592" max="3592" width="11.28515625" customWidth="1"/>
    <col min="3593" max="3593" width="10.7109375" customWidth="1"/>
    <col min="3594" max="3594" width="13.85546875" customWidth="1"/>
    <col min="3595" max="3595" width="11.7109375" customWidth="1"/>
    <col min="3596" max="3596" width="14.140625" customWidth="1"/>
    <col min="3597" max="3597" width="11.7109375" customWidth="1"/>
    <col min="3847" max="3847" width="10.140625" customWidth="1"/>
    <col min="3848" max="3848" width="11.28515625" customWidth="1"/>
    <col min="3849" max="3849" width="10.7109375" customWidth="1"/>
    <col min="3850" max="3850" width="13.85546875" customWidth="1"/>
    <col min="3851" max="3851" width="11.7109375" customWidth="1"/>
    <col min="3852" max="3852" width="14.140625" customWidth="1"/>
    <col min="3853" max="3853" width="11.7109375" customWidth="1"/>
    <col min="4103" max="4103" width="10.140625" customWidth="1"/>
    <col min="4104" max="4104" width="11.28515625" customWidth="1"/>
    <col min="4105" max="4105" width="10.7109375" customWidth="1"/>
    <col min="4106" max="4106" width="13.85546875" customWidth="1"/>
    <col min="4107" max="4107" width="11.7109375" customWidth="1"/>
    <col min="4108" max="4108" width="14.140625" customWidth="1"/>
    <col min="4109" max="4109" width="11.7109375" customWidth="1"/>
    <col min="4359" max="4359" width="10.140625" customWidth="1"/>
    <col min="4360" max="4360" width="11.28515625" customWidth="1"/>
    <col min="4361" max="4361" width="10.7109375" customWidth="1"/>
    <col min="4362" max="4362" width="13.85546875" customWidth="1"/>
    <col min="4363" max="4363" width="11.7109375" customWidth="1"/>
    <col min="4364" max="4364" width="14.140625" customWidth="1"/>
    <col min="4365" max="4365" width="11.7109375" customWidth="1"/>
    <col min="4615" max="4615" width="10.140625" customWidth="1"/>
    <col min="4616" max="4616" width="11.28515625" customWidth="1"/>
    <col min="4617" max="4617" width="10.7109375" customWidth="1"/>
    <col min="4618" max="4618" width="13.85546875" customWidth="1"/>
    <col min="4619" max="4619" width="11.7109375" customWidth="1"/>
    <col min="4620" max="4620" width="14.140625" customWidth="1"/>
    <col min="4621" max="4621" width="11.7109375" customWidth="1"/>
    <col min="4871" max="4871" width="10.140625" customWidth="1"/>
    <col min="4872" max="4872" width="11.28515625" customWidth="1"/>
    <col min="4873" max="4873" width="10.7109375" customWidth="1"/>
    <col min="4874" max="4874" width="13.85546875" customWidth="1"/>
    <col min="4875" max="4875" width="11.7109375" customWidth="1"/>
    <col min="4876" max="4876" width="14.140625" customWidth="1"/>
    <col min="4877" max="4877" width="11.7109375" customWidth="1"/>
    <col min="5127" max="5127" width="10.140625" customWidth="1"/>
    <col min="5128" max="5128" width="11.28515625" customWidth="1"/>
    <col min="5129" max="5129" width="10.7109375" customWidth="1"/>
    <col min="5130" max="5130" width="13.85546875" customWidth="1"/>
    <col min="5131" max="5131" width="11.7109375" customWidth="1"/>
    <col min="5132" max="5132" width="14.140625" customWidth="1"/>
    <col min="5133" max="5133" width="11.7109375" customWidth="1"/>
    <col min="5383" max="5383" width="10.140625" customWidth="1"/>
    <col min="5384" max="5384" width="11.28515625" customWidth="1"/>
    <col min="5385" max="5385" width="10.7109375" customWidth="1"/>
    <col min="5386" max="5386" width="13.85546875" customWidth="1"/>
    <col min="5387" max="5387" width="11.7109375" customWidth="1"/>
    <col min="5388" max="5388" width="14.140625" customWidth="1"/>
    <col min="5389" max="5389" width="11.7109375" customWidth="1"/>
    <col min="5639" max="5639" width="10.140625" customWidth="1"/>
    <col min="5640" max="5640" width="11.28515625" customWidth="1"/>
    <col min="5641" max="5641" width="10.7109375" customWidth="1"/>
    <col min="5642" max="5642" width="13.85546875" customWidth="1"/>
    <col min="5643" max="5643" width="11.7109375" customWidth="1"/>
    <col min="5644" max="5644" width="14.140625" customWidth="1"/>
    <col min="5645" max="5645" width="11.7109375" customWidth="1"/>
    <col min="5895" max="5895" width="10.140625" customWidth="1"/>
    <col min="5896" max="5896" width="11.28515625" customWidth="1"/>
    <col min="5897" max="5897" width="10.7109375" customWidth="1"/>
    <col min="5898" max="5898" width="13.85546875" customWidth="1"/>
    <col min="5899" max="5899" width="11.7109375" customWidth="1"/>
    <col min="5900" max="5900" width="14.140625" customWidth="1"/>
    <col min="5901" max="5901" width="11.7109375" customWidth="1"/>
    <col min="6151" max="6151" width="10.140625" customWidth="1"/>
    <col min="6152" max="6152" width="11.28515625" customWidth="1"/>
    <col min="6153" max="6153" width="10.7109375" customWidth="1"/>
    <col min="6154" max="6154" width="13.85546875" customWidth="1"/>
    <col min="6155" max="6155" width="11.7109375" customWidth="1"/>
    <col min="6156" max="6156" width="14.140625" customWidth="1"/>
    <col min="6157" max="6157" width="11.7109375" customWidth="1"/>
    <col min="6407" max="6407" width="10.140625" customWidth="1"/>
    <col min="6408" max="6408" width="11.28515625" customWidth="1"/>
    <col min="6409" max="6409" width="10.7109375" customWidth="1"/>
    <col min="6410" max="6410" width="13.85546875" customWidth="1"/>
    <col min="6411" max="6411" width="11.7109375" customWidth="1"/>
    <col min="6412" max="6412" width="14.140625" customWidth="1"/>
    <col min="6413" max="6413" width="11.7109375" customWidth="1"/>
    <col min="6663" max="6663" width="10.140625" customWidth="1"/>
    <col min="6664" max="6664" width="11.28515625" customWidth="1"/>
    <col min="6665" max="6665" width="10.7109375" customWidth="1"/>
    <col min="6666" max="6666" width="13.85546875" customWidth="1"/>
    <col min="6667" max="6667" width="11.7109375" customWidth="1"/>
    <col min="6668" max="6668" width="14.140625" customWidth="1"/>
    <col min="6669" max="6669" width="11.7109375" customWidth="1"/>
    <col min="6919" max="6919" width="10.140625" customWidth="1"/>
    <col min="6920" max="6920" width="11.28515625" customWidth="1"/>
    <col min="6921" max="6921" width="10.7109375" customWidth="1"/>
    <col min="6922" max="6922" width="13.85546875" customWidth="1"/>
    <col min="6923" max="6923" width="11.7109375" customWidth="1"/>
    <col min="6924" max="6924" width="14.140625" customWidth="1"/>
    <col min="6925" max="6925" width="11.7109375" customWidth="1"/>
    <col min="7175" max="7175" width="10.140625" customWidth="1"/>
    <col min="7176" max="7176" width="11.28515625" customWidth="1"/>
    <col min="7177" max="7177" width="10.7109375" customWidth="1"/>
    <col min="7178" max="7178" width="13.85546875" customWidth="1"/>
    <col min="7179" max="7179" width="11.7109375" customWidth="1"/>
    <col min="7180" max="7180" width="14.140625" customWidth="1"/>
    <col min="7181" max="7181" width="11.7109375" customWidth="1"/>
    <col min="7431" max="7431" width="10.140625" customWidth="1"/>
    <col min="7432" max="7432" width="11.28515625" customWidth="1"/>
    <col min="7433" max="7433" width="10.7109375" customWidth="1"/>
    <col min="7434" max="7434" width="13.85546875" customWidth="1"/>
    <col min="7435" max="7435" width="11.7109375" customWidth="1"/>
    <col min="7436" max="7436" width="14.140625" customWidth="1"/>
    <col min="7437" max="7437" width="11.7109375" customWidth="1"/>
    <col min="7687" max="7687" width="10.140625" customWidth="1"/>
    <col min="7688" max="7688" width="11.28515625" customWidth="1"/>
    <col min="7689" max="7689" width="10.7109375" customWidth="1"/>
    <col min="7690" max="7690" width="13.85546875" customWidth="1"/>
    <col min="7691" max="7691" width="11.7109375" customWidth="1"/>
    <col min="7692" max="7692" width="14.140625" customWidth="1"/>
    <col min="7693" max="7693" width="11.7109375" customWidth="1"/>
    <col min="7943" max="7943" width="10.140625" customWidth="1"/>
    <col min="7944" max="7944" width="11.28515625" customWidth="1"/>
    <col min="7945" max="7945" width="10.7109375" customWidth="1"/>
    <col min="7946" max="7946" width="13.85546875" customWidth="1"/>
    <col min="7947" max="7947" width="11.7109375" customWidth="1"/>
    <col min="7948" max="7948" width="14.140625" customWidth="1"/>
    <col min="7949" max="7949" width="11.7109375" customWidth="1"/>
    <col min="8199" max="8199" width="10.140625" customWidth="1"/>
    <col min="8200" max="8200" width="11.28515625" customWidth="1"/>
    <col min="8201" max="8201" width="10.7109375" customWidth="1"/>
    <col min="8202" max="8202" width="13.85546875" customWidth="1"/>
    <col min="8203" max="8203" width="11.7109375" customWidth="1"/>
    <col min="8204" max="8204" width="14.140625" customWidth="1"/>
    <col min="8205" max="8205" width="11.7109375" customWidth="1"/>
    <col min="8455" max="8455" width="10.140625" customWidth="1"/>
    <col min="8456" max="8456" width="11.28515625" customWidth="1"/>
    <col min="8457" max="8457" width="10.7109375" customWidth="1"/>
    <col min="8458" max="8458" width="13.85546875" customWidth="1"/>
    <col min="8459" max="8459" width="11.7109375" customWidth="1"/>
    <col min="8460" max="8460" width="14.140625" customWidth="1"/>
    <col min="8461" max="8461" width="11.7109375" customWidth="1"/>
    <col min="8711" max="8711" width="10.140625" customWidth="1"/>
    <col min="8712" max="8712" width="11.28515625" customWidth="1"/>
    <col min="8713" max="8713" width="10.7109375" customWidth="1"/>
    <col min="8714" max="8714" width="13.85546875" customWidth="1"/>
    <col min="8715" max="8715" width="11.7109375" customWidth="1"/>
    <col min="8716" max="8716" width="14.140625" customWidth="1"/>
    <col min="8717" max="8717" width="11.7109375" customWidth="1"/>
    <col min="8967" max="8967" width="10.140625" customWidth="1"/>
    <col min="8968" max="8968" width="11.28515625" customWidth="1"/>
    <col min="8969" max="8969" width="10.7109375" customWidth="1"/>
    <col min="8970" max="8970" width="13.85546875" customWidth="1"/>
    <col min="8971" max="8971" width="11.7109375" customWidth="1"/>
    <col min="8972" max="8972" width="14.140625" customWidth="1"/>
    <col min="8973" max="8973" width="11.7109375" customWidth="1"/>
    <col min="9223" max="9223" width="10.140625" customWidth="1"/>
    <col min="9224" max="9224" width="11.28515625" customWidth="1"/>
    <col min="9225" max="9225" width="10.7109375" customWidth="1"/>
    <col min="9226" max="9226" width="13.85546875" customWidth="1"/>
    <col min="9227" max="9227" width="11.7109375" customWidth="1"/>
    <col min="9228" max="9228" width="14.140625" customWidth="1"/>
    <col min="9229" max="9229" width="11.7109375" customWidth="1"/>
    <col min="9479" max="9479" width="10.140625" customWidth="1"/>
    <col min="9480" max="9480" width="11.28515625" customWidth="1"/>
    <col min="9481" max="9481" width="10.7109375" customWidth="1"/>
    <col min="9482" max="9482" width="13.85546875" customWidth="1"/>
    <col min="9483" max="9483" width="11.7109375" customWidth="1"/>
    <col min="9484" max="9484" width="14.140625" customWidth="1"/>
    <col min="9485" max="9485" width="11.7109375" customWidth="1"/>
    <col min="9735" max="9735" width="10.140625" customWidth="1"/>
    <col min="9736" max="9736" width="11.28515625" customWidth="1"/>
    <col min="9737" max="9737" width="10.7109375" customWidth="1"/>
    <col min="9738" max="9738" width="13.85546875" customWidth="1"/>
    <col min="9739" max="9739" width="11.7109375" customWidth="1"/>
    <col min="9740" max="9740" width="14.140625" customWidth="1"/>
    <col min="9741" max="9741" width="11.7109375" customWidth="1"/>
    <col min="9991" max="9991" width="10.140625" customWidth="1"/>
    <col min="9992" max="9992" width="11.28515625" customWidth="1"/>
    <col min="9993" max="9993" width="10.7109375" customWidth="1"/>
    <col min="9994" max="9994" width="13.85546875" customWidth="1"/>
    <col min="9995" max="9995" width="11.7109375" customWidth="1"/>
    <col min="9996" max="9996" width="14.140625" customWidth="1"/>
    <col min="9997" max="9997" width="11.7109375" customWidth="1"/>
    <col min="10247" max="10247" width="10.140625" customWidth="1"/>
    <col min="10248" max="10248" width="11.28515625" customWidth="1"/>
    <col min="10249" max="10249" width="10.7109375" customWidth="1"/>
    <col min="10250" max="10250" width="13.85546875" customWidth="1"/>
    <col min="10251" max="10251" width="11.7109375" customWidth="1"/>
    <col min="10252" max="10252" width="14.140625" customWidth="1"/>
    <col min="10253" max="10253" width="11.7109375" customWidth="1"/>
    <col min="10503" max="10503" width="10.140625" customWidth="1"/>
    <col min="10504" max="10504" width="11.28515625" customWidth="1"/>
    <col min="10505" max="10505" width="10.7109375" customWidth="1"/>
    <col min="10506" max="10506" width="13.85546875" customWidth="1"/>
    <col min="10507" max="10507" width="11.7109375" customWidth="1"/>
    <col min="10508" max="10508" width="14.140625" customWidth="1"/>
    <col min="10509" max="10509" width="11.7109375" customWidth="1"/>
    <col min="10759" max="10759" width="10.140625" customWidth="1"/>
    <col min="10760" max="10760" width="11.28515625" customWidth="1"/>
    <col min="10761" max="10761" width="10.7109375" customWidth="1"/>
    <col min="10762" max="10762" width="13.85546875" customWidth="1"/>
    <col min="10763" max="10763" width="11.7109375" customWidth="1"/>
    <col min="10764" max="10764" width="14.140625" customWidth="1"/>
    <col min="10765" max="10765" width="11.7109375" customWidth="1"/>
    <col min="11015" max="11015" width="10.140625" customWidth="1"/>
    <col min="11016" max="11016" width="11.28515625" customWidth="1"/>
    <col min="11017" max="11017" width="10.7109375" customWidth="1"/>
    <col min="11018" max="11018" width="13.85546875" customWidth="1"/>
    <col min="11019" max="11019" width="11.7109375" customWidth="1"/>
    <col min="11020" max="11020" width="14.140625" customWidth="1"/>
    <col min="11021" max="11021" width="11.7109375" customWidth="1"/>
    <col min="11271" max="11271" width="10.140625" customWidth="1"/>
    <col min="11272" max="11272" width="11.28515625" customWidth="1"/>
    <col min="11273" max="11273" width="10.7109375" customWidth="1"/>
    <col min="11274" max="11274" width="13.85546875" customWidth="1"/>
    <col min="11275" max="11275" width="11.7109375" customWidth="1"/>
    <col min="11276" max="11276" width="14.140625" customWidth="1"/>
    <col min="11277" max="11277" width="11.7109375" customWidth="1"/>
    <col min="11527" max="11527" width="10.140625" customWidth="1"/>
    <col min="11528" max="11528" width="11.28515625" customWidth="1"/>
    <col min="11529" max="11529" width="10.7109375" customWidth="1"/>
    <col min="11530" max="11530" width="13.85546875" customWidth="1"/>
    <col min="11531" max="11531" width="11.7109375" customWidth="1"/>
    <col min="11532" max="11532" width="14.140625" customWidth="1"/>
    <col min="11533" max="11533" width="11.7109375" customWidth="1"/>
    <col min="11783" max="11783" width="10.140625" customWidth="1"/>
    <col min="11784" max="11784" width="11.28515625" customWidth="1"/>
    <col min="11785" max="11785" width="10.7109375" customWidth="1"/>
    <col min="11786" max="11786" width="13.85546875" customWidth="1"/>
    <col min="11787" max="11787" width="11.7109375" customWidth="1"/>
    <col min="11788" max="11788" width="14.140625" customWidth="1"/>
    <col min="11789" max="11789" width="11.7109375" customWidth="1"/>
    <col min="12039" max="12039" width="10.140625" customWidth="1"/>
    <col min="12040" max="12040" width="11.28515625" customWidth="1"/>
    <col min="12041" max="12041" width="10.7109375" customWidth="1"/>
    <col min="12042" max="12042" width="13.85546875" customWidth="1"/>
    <col min="12043" max="12043" width="11.7109375" customWidth="1"/>
    <col min="12044" max="12044" width="14.140625" customWidth="1"/>
    <col min="12045" max="12045" width="11.7109375" customWidth="1"/>
    <col min="12295" max="12295" width="10.140625" customWidth="1"/>
    <col min="12296" max="12296" width="11.28515625" customWidth="1"/>
    <col min="12297" max="12297" width="10.7109375" customWidth="1"/>
    <col min="12298" max="12298" width="13.85546875" customWidth="1"/>
    <col min="12299" max="12299" width="11.7109375" customWidth="1"/>
    <col min="12300" max="12300" width="14.140625" customWidth="1"/>
    <col min="12301" max="12301" width="11.7109375" customWidth="1"/>
    <col min="12551" max="12551" width="10.140625" customWidth="1"/>
    <col min="12552" max="12552" width="11.28515625" customWidth="1"/>
    <col min="12553" max="12553" width="10.7109375" customWidth="1"/>
    <col min="12554" max="12554" width="13.85546875" customWidth="1"/>
    <col min="12555" max="12555" width="11.7109375" customWidth="1"/>
    <col min="12556" max="12556" width="14.140625" customWidth="1"/>
    <col min="12557" max="12557" width="11.7109375" customWidth="1"/>
    <col min="12807" max="12807" width="10.140625" customWidth="1"/>
    <col min="12808" max="12808" width="11.28515625" customWidth="1"/>
    <col min="12809" max="12809" width="10.7109375" customWidth="1"/>
    <col min="12810" max="12810" width="13.85546875" customWidth="1"/>
    <col min="12811" max="12811" width="11.7109375" customWidth="1"/>
    <col min="12812" max="12812" width="14.140625" customWidth="1"/>
    <col min="12813" max="12813" width="11.7109375" customWidth="1"/>
    <col min="13063" max="13063" width="10.140625" customWidth="1"/>
    <col min="13064" max="13064" width="11.28515625" customWidth="1"/>
    <col min="13065" max="13065" width="10.7109375" customWidth="1"/>
    <col min="13066" max="13066" width="13.85546875" customWidth="1"/>
    <col min="13067" max="13067" width="11.7109375" customWidth="1"/>
    <col min="13068" max="13068" width="14.140625" customWidth="1"/>
    <col min="13069" max="13069" width="11.7109375" customWidth="1"/>
    <col min="13319" max="13319" width="10.140625" customWidth="1"/>
    <col min="13320" max="13320" width="11.28515625" customWidth="1"/>
    <col min="13321" max="13321" width="10.7109375" customWidth="1"/>
    <col min="13322" max="13322" width="13.85546875" customWidth="1"/>
    <col min="13323" max="13323" width="11.7109375" customWidth="1"/>
    <col min="13324" max="13324" width="14.140625" customWidth="1"/>
    <col min="13325" max="13325" width="11.7109375" customWidth="1"/>
    <col min="13575" max="13575" width="10.140625" customWidth="1"/>
    <col min="13576" max="13576" width="11.28515625" customWidth="1"/>
    <col min="13577" max="13577" width="10.7109375" customWidth="1"/>
    <col min="13578" max="13578" width="13.85546875" customWidth="1"/>
    <col min="13579" max="13579" width="11.7109375" customWidth="1"/>
    <col min="13580" max="13580" width="14.140625" customWidth="1"/>
    <col min="13581" max="13581" width="11.7109375" customWidth="1"/>
    <col min="13831" max="13831" width="10.140625" customWidth="1"/>
    <col min="13832" max="13832" width="11.28515625" customWidth="1"/>
    <col min="13833" max="13833" width="10.7109375" customWidth="1"/>
    <col min="13834" max="13834" width="13.85546875" customWidth="1"/>
    <col min="13835" max="13835" width="11.7109375" customWidth="1"/>
    <col min="13836" max="13836" width="14.140625" customWidth="1"/>
    <col min="13837" max="13837" width="11.7109375" customWidth="1"/>
    <col min="14087" max="14087" width="10.140625" customWidth="1"/>
    <col min="14088" max="14088" width="11.28515625" customWidth="1"/>
    <col min="14089" max="14089" width="10.7109375" customWidth="1"/>
    <col min="14090" max="14090" width="13.85546875" customWidth="1"/>
    <col min="14091" max="14091" width="11.7109375" customWidth="1"/>
    <col min="14092" max="14092" width="14.140625" customWidth="1"/>
    <col min="14093" max="14093" width="11.7109375" customWidth="1"/>
    <col min="14343" max="14343" width="10.140625" customWidth="1"/>
    <col min="14344" max="14344" width="11.28515625" customWidth="1"/>
    <col min="14345" max="14345" width="10.7109375" customWidth="1"/>
    <col min="14346" max="14346" width="13.85546875" customWidth="1"/>
    <col min="14347" max="14347" width="11.7109375" customWidth="1"/>
    <col min="14348" max="14348" width="14.140625" customWidth="1"/>
    <col min="14349" max="14349" width="11.7109375" customWidth="1"/>
    <col min="14599" max="14599" width="10.140625" customWidth="1"/>
    <col min="14600" max="14600" width="11.28515625" customWidth="1"/>
    <col min="14601" max="14601" width="10.7109375" customWidth="1"/>
    <col min="14602" max="14602" width="13.85546875" customWidth="1"/>
    <col min="14603" max="14603" width="11.7109375" customWidth="1"/>
    <col min="14604" max="14604" width="14.140625" customWidth="1"/>
    <col min="14605" max="14605" width="11.7109375" customWidth="1"/>
    <col min="14855" max="14855" width="10.140625" customWidth="1"/>
    <col min="14856" max="14856" width="11.28515625" customWidth="1"/>
    <col min="14857" max="14857" width="10.7109375" customWidth="1"/>
    <col min="14858" max="14858" width="13.85546875" customWidth="1"/>
    <col min="14859" max="14859" width="11.7109375" customWidth="1"/>
    <col min="14860" max="14860" width="14.140625" customWidth="1"/>
    <col min="14861" max="14861" width="11.7109375" customWidth="1"/>
    <col min="15111" max="15111" width="10.140625" customWidth="1"/>
    <col min="15112" max="15112" width="11.28515625" customWidth="1"/>
    <col min="15113" max="15113" width="10.7109375" customWidth="1"/>
    <col min="15114" max="15114" width="13.85546875" customWidth="1"/>
    <col min="15115" max="15115" width="11.7109375" customWidth="1"/>
    <col min="15116" max="15116" width="14.140625" customWidth="1"/>
    <col min="15117" max="15117" width="11.7109375" customWidth="1"/>
    <col min="15367" max="15367" width="10.140625" customWidth="1"/>
    <col min="15368" max="15368" width="11.28515625" customWidth="1"/>
    <col min="15369" max="15369" width="10.7109375" customWidth="1"/>
    <col min="15370" max="15370" width="13.85546875" customWidth="1"/>
    <col min="15371" max="15371" width="11.7109375" customWidth="1"/>
    <col min="15372" max="15372" width="14.140625" customWidth="1"/>
    <col min="15373" max="15373" width="11.7109375" customWidth="1"/>
    <col min="15623" max="15623" width="10.140625" customWidth="1"/>
    <col min="15624" max="15624" width="11.28515625" customWidth="1"/>
    <col min="15625" max="15625" width="10.7109375" customWidth="1"/>
    <col min="15626" max="15626" width="13.85546875" customWidth="1"/>
    <col min="15627" max="15627" width="11.7109375" customWidth="1"/>
    <col min="15628" max="15628" width="14.140625" customWidth="1"/>
    <col min="15629" max="15629" width="11.7109375" customWidth="1"/>
    <col min="15879" max="15879" width="10.140625" customWidth="1"/>
    <col min="15880" max="15880" width="11.28515625" customWidth="1"/>
    <col min="15881" max="15881" width="10.7109375" customWidth="1"/>
    <col min="15882" max="15882" width="13.85546875" customWidth="1"/>
    <col min="15883" max="15883" width="11.7109375" customWidth="1"/>
    <col min="15884" max="15884" width="14.140625" customWidth="1"/>
    <col min="15885" max="15885" width="11.7109375" customWidth="1"/>
    <col min="16135" max="16135" width="10.140625" customWidth="1"/>
    <col min="16136" max="16136" width="11.28515625" customWidth="1"/>
    <col min="16137" max="16137" width="10.7109375" customWidth="1"/>
    <col min="16138" max="16138" width="13.85546875" customWidth="1"/>
    <col min="16139" max="16139" width="11.7109375" customWidth="1"/>
    <col min="16140" max="16140" width="14.140625" customWidth="1"/>
    <col min="16141" max="16141" width="11.7109375" customWidth="1"/>
  </cols>
  <sheetData>
    <row r="1" spans="1:13" ht="17.25" customHeight="1" x14ac:dyDescent="0.25">
      <c r="B1" s="35"/>
      <c r="C1" s="35"/>
      <c r="D1" s="35"/>
      <c r="E1" s="30"/>
      <c r="F1" s="30"/>
      <c r="G1" s="35"/>
      <c r="H1" s="35"/>
      <c r="I1" s="30" t="s">
        <v>29</v>
      </c>
      <c r="J1" s="35"/>
      <c r="K1" s="35"/>
      <c r="L1" s="35"/>
      <c r="M1" s="35"/>
    </row>
    <row r="2" spans="1:13" ht="17.25" customHeight="1" x14ac:dyDescent="0.25">
      <c r="B2" s="35"/>
      <c r="C2" s="35"/>
      <c r="D2" s="35"/>
      <c r="E2" s="30"/>
      <c r="F2" s="30"/>
      <c r="G2" s="35"/>
      <c r="H2" s="35"/>
      <c r="I2" s="30" t="s">
        <v>26</v>
      </c>
      <c r="J2" s="35"/>
      <c r="K2" s="35"/>
      <c r="L2" s="35"/>
      <c r="M2" s="35"/>
    </row>
    <row r="3" spans="1:13" x14ac:dyDescent="0.25">
      <c r="A3" s="10"/>
      <c r="B3" s="10"/>
      <c r="C3" s="10"/>
      <c r="D3" s="1"/>
      <c r="E3" s="55"/>
      <c r="F3" s="55"/>
      <c r="G3" s="1"/>
      <c r="H3" s="1"/>
      <c r="I3" s="1"/>
      <c r="J3" s="1"/>
      <c r="K3" s="1"/>
      <c r="L3" s="1"/>
      <c r="M3" s="1"/>
    </row>
    <row r="4" spans="1:13" ht="49.5" customHeight="1" x14ac:dyDescent="0.25">
      <c r="A4" s="142" t="s">
        <v>0</v>
      </c>
      <c r="B4" s="142"/>
      <c r="C4" s="142"/>
      <c r="D4" s="142"/>
      <c r="E4" s="142"/>
      <c r="F4" s="142"/>
      <c r="G4" s="142"/>
      <c r="H4" s="142"/>
      <c r="I4" s="142"/>
      <c r="J4" s="34"/>
      <c r="K4" s="34"/>
      <c r="L4" s="34"/>
      <c r="M4" s="34"/>
    </row>
    <row r="5" spans="1:13" ht="21.75" customHeight="1" x14ac:dyDescent="0.25">
      <c r="A5" s="29"/>
      <c r="B5" s="29"/>
      <c r="C5" s="29"/>
      <c r="D5" s="29"/>
      <c r="E5" s="56"/>
      <c r="F5" s="56"/>
      <c r="G5" s="29"/>
      <c r="H5" s="29"/>
      <c r="I5" s="2" t="s">
        <v>1</v>
      </c>
      <c r="J5" s="29"/>
      <c r="K5" s="29"/>
      <c r="L5" s="29"/>
    </row>
    <row r="6" spans="1:13" x14ac:dyDescent="0.25">
      <c r="A6" s="146" t="s">
        <v>28</v>
      </c>
      <c r="B6" s="146" t="s">
        <v>3</v>
      </c>
      <c r="C6" s="146" t="s">
        <v>4</v>
      </c>
      <c r="D6" s="145" t="s">
        <v>13</v>
      </c>
      <c r="E6" s="145"/>
      <c r="F6" s="145"/>
      <c r="G6" s="145"/>
      <c r="H6" s="145"/>
      <c r="I6" s="145"/>
    </row>
    <row r="7" spans="1:13" s="9" customFormat="1" ht="18.75" customHeight="1" x14ac:dyDescent="0.2">
      <c r="A7" s="146"/>
      <c r="B7" s="146"/>
      <c r="C7" s="146"/>
      <c r="D7" s="144" t="s">
        <v>15</v>
      </c>
      <c r="E7" s="148" t="s">
        <v>11</v>
      </c>
      <c r="F7" s="148" t="s">
        <v>24</v>
      </c>
      <c r="G7" s="144" t="s">
        <v>25</v>
      </c>
      <c r="H7" s="144" t="s">
        <v>5</v>
      </c>
      <c r="I7" s="144"/>
    </row>
    <row r="8" spans="1:13" s="9" customFormat="1" ht="16.5" customHeight="1" x14ac:dyDescent="0.2">
      <c r="A8" s="146"/>
      <c r="B8" s="146"/>
      <c r="C8" s="146"/>
      <c r="D8" s="144"/>
      <c r="E8" s="148"/>
      <c r="F8" s="148"/>
      <c r="G8" s="144"/>
      <c r="H8" s="144" t="s">
        <v>18</v>
      </c>
      <c r="I8" s="144" t="s">
        <v>19</v>
      </c>
    </row>
    <row r="9" spans="1:13" s="9" customFormat="1" ht="19.5" customHeight="1" x14ac:dyDescent="0.2">
      <c r="A9" s="146"/>
      <c r="B9" s="146"/>
      <c r="C9" s="146"/>
      <c r="D9" s="144"/>
      <c r="E9" s="148"/>
      <c r="F9" s="148"/>
      <c r="G9" s="144"/>
      <c r="H9" s="144"/>
      <c r="I9" s="144"/>
    </row>
    <row r="10" spans="1:13" ht="11.25" customHeight="1" x14ac:dyDescent="0.25">
      <c r="A10" s="24">
        <v>1</v>
      </c>
      <c r="B10" s="24">
        <v>2</v>
      </c>
      <c r="C10" s="24">
        <v>3</v>
      </c>
      <c r="D10" s="24">
        <v>4</v>
      </c>
      <c r="E10" s="57"/>
      <c r="F10" s="57"/>
      <c r="G10" s="31"/>
      <c r="H10" s="33"/>
      <c r="I10" s="33"/>
    </row>
    <row r="11" spans="1:13" x14ac:dyDescent="0.25">
      <c r="A11" s="26" t="s">
        <v>16</v>
      </c>
      <c r="B11" s="26" t="s">
        <v>17</v>
      </c>
      <c r="C11" s="11">
        <v>2010</v>
      </c>
      <c r="D11" s="49">
        <v>0</v>
      </c>
      <c r="E11" s="58"/>
      <c r="F11" s="58"/>
      <c r="G11" s="32">
        <f>D11+E11+F11</f>
        <v>0</v>
      </c>
      <c r="H11" s="46">
        <f>G11</f>
        <v>0</v>
      </c>
      <c r="I11" s="46">
        <v>0</v>
      </c>
    </row>
    <row r="12" spans="1:13" x14ac:dyDescent="0.25">
      <c r="A12" s="25">
        <v>750</v>
      </c>
      <c r="B12" s="25">
        <v>75011</v>
      </c>
      <c r="C12" s="25">
        <v>2010</v>
      </c>
      <c r="D12" s="49">
        <f>'01.01.2014'!G12</f>
        <v>48951</v>
      </c>
      <c r="E12" s="63"/>
      <c r="F12" s="58">
        <v>-2692</v>
      </c>
      <c r="G12" s="32">
        <f t="shared" ref="G12:G19" si="0">D12+E12+F12</f>
        <v>46259</v>
      </c>
      <c r="H12" s="46">
        <f t="shared" ref="H12:H18" si="1">G12</f>
        <v>46259</v>
      </c>
      <c r="I12" s="46">
        <v>0</v>
      </c>
    </row>
    <row r="13" spans="1:13" ht="17.25" customHeight="1" x14ac:dyDescent="0.25">
      <c r="A13" s="25">
        <v>751</v>
      </c>
      <c r="B13" s="25">
        <v>75101</v>
      </c>
      <c r="C13" s="25">
        <v>2010</v>
      </c>
      <c r="D13" s="49">
        <f>'01.01.2014'!G13</f>
        <v>1044</v>
      </c>
      <c r="E13" s="63"/>
      <c r="F13" s="58"/>
      <c r="G13" s="32">
        <f t="shared" si="0"/>
        <v>1044</v>
      </c>
      <c r="H13" s="46">
        <f t="shared" si="1"/>
        <v>1044</v>
      </c>
      <c r="I13" s="46">
        <v>0</v>
      </c>
    </row>
    <row r="14" spans="1:13" x14ac:dyDescent="0.25">
      <c r="A14" s="16">
        <v>752</v>
      </c>
      <c r="B14" s="16">
        <v>75212</v>
      </c>
      <c r="C14" s="16">
        <v>2010</v>
      </c>
      <c r="D14" s="49">
        <f>'01.01.2014'!G14</f>
        <v>0</v>
      </c>
      <c r="E14" s="58"/>
      <c r="F14" s="58"/>
      <c r="G14" s="32">
        <f t="shared" si="0"/>
        <v>0</v>
      </c>
      <c r="H14" s="46">
        <f t="shared" si="1"/>
        <v>0</v>
      </c>
      <c r="I14" s="46">
        <v>0</v>
      </c>
    </row>
    <row r="15" spans="1:13" x14ac:dyDescent="0.25">
      <c r="A15" s="11">
        <v>754</v>
      </c>
      <c r="B15" s="11">
        <v>75414</v>
      </c>
      <c r="C15" s="11">
        <v>2010</v>
      </c>
      <c r="D15" s="49">
        <f>'01.01.2014'!G15</f>
        <v>0</v>
      </c>
      <c r="E15" s="58"/>
      <c r="F15" s="58"/>
      <c r="G15" s="32">
        <f t="shared" si="0"/>
        <v>0</v>
      </c>
      <c r="H15" s="46">
        <f t="shared" si="1"/>
        <v>0</v>
      </c>
      <c r="I15" s="46">
        <v>0</v>
      </c>
    </row>
    <row r="16" spans="1:13" x14ac:dyDescent="0.25">
      <c r="A16" s="25">
        <v>852</v>
      </c>
      <c r="B16" s="25">
        <v>85212</v>
      </c>
      <c r="C16" s="25">
        <v>2010</v>
      </c>
      <c r="D16" s="49">
        <f>'01.01.2014'!G16</f>
        <v>2388000</v>
      </c>
      <c r="E16" s="58"/>
      <c r="F16" s="58">
        <v>-109000</v>
      </c>
      <c r="G16" s="32">
        <f t="shared" si="0"/>
        <v>2279000</v>
      </c>
      <c r="H16" s="46">
        <f t="shared" si="1"/>
        <v>2279000</v>
      </c>
      <c r="I16" s="46">
        <v>0</v>
      </c>
    </row>
    <row r="17" spans="1:13" x14ac:dyDescent="0.25">
      <c r="A17" s="25">
        <v>852</v>
      </c>
      <c r="B17" s="25">
        <v>85213</v>
      </c>
      <c r="C17" s="25">
        <v>2010</v>
      </c>
      <c r="D17" s="52">
        <f>'01.01.2014'!G17</f>
        <v>7000</v>
      </c>
      <c r="E17" s="58"/>
      <c r="F17" s="58">
        <v>-600</v>
      </c>
      <c r="G17" s="32">
        <f t="shared" si="0"/>
        <v>6400</v>
      </c>
      <c r="H17" s="46">
        <f t="shared" si="1"/>
        <v>6400</v>
      </c>
      <c r="I17" s="46">
        <v>0</v>
      </c>
    </row>
    <row r="18" spans="1:13" x14ac:dyDescent="0.25">
      <c r="A18" s="14">
        <v>852</v>
      </c>
      <c r="B18" s="50">
        <v>85215</v>
      </c>
      <c r="C18" s="51">
        <v>2010</v>
      </c>
      <c r="D18" s="54">
        <v>295.38</v>
      </c>
      <c r="E18" s="58"/>
      <c r="F18" s="58"/>
      <c r="G18" s="32">
        <f t="shared" si="0"/>
        <v>295.38</v>
      </c>
      <c r="H18" s="46">
        <f t="shared" si="1"/>
        <v>295.38</v>
      </c>
      <c r="I18" s="46">
        <v>0</v>
      </c>
    </row>
    <row r="19" spans="1:13" s="47" customFormat="1" x14ac:dyDescent="0.25">
      <c r="A19" s="143" t="s">
        <v>10</v>
      </c>
      <c r="B19" s="143"/>
      <c r="C19" s="143"/>
      <c r="D19" s="7">
        <f>SUM(D11:D18)</f>
        <v>2445290.38</v>
      </c>
      <c r="E19" s="59">
        <f t="shared" ref="E19:I19" si="2">SUM(E11:E18)</f>
        <v>0</v>
      </c>
      <c r="F19" s="59">
        <f t="shared" si="2"/>
        <v>-112292</v>
      </c>
      <c r="G19" s="7">
        <f t="shared" si="0"/>
        <v>2332998.38</v>
      </c>
      <c r="H19" s="7">
        <f t="shared" si="2"/>
        <v>2332998.38</v>
      </c>
      <c r="I19" s="7">
        <f t="shared" si="2"/>
        <v>0</v>
      </c>
    </row>
    <row r="20" spans="1:13" x14ac:dyDescent="0.25">
      <c r="A20" s="147" t="s">
        <v>20</v>
      </c>
      <c r="B20" s="147"/>
      <c r="C20" s="147"/>
      <c r="D20" s="147"/>
      <c r="E20" s="147"/>
      <c r="F20" s="147"/>
      <c r="G20" s="147"/>
      <c r="H20" s="147"/>
      <c r="I20" s="147"/>
      <c r="J20" s="8"/>
      <c r="K20" s="8" t="s">
        <v>28</v>
      </c>
      <c r="L20" s="8"/>
      <c r="M20" s="8"/>
    </row>
    <row r="21" spans="1:13" x14ac:dyDescent="0.25">
      <c r="A21" s="146" t="s">
        <v>2</v>
      </c>
      <c r="B21" s="146" t="s">
        <v>3</v>
      </c>
      <c r="C21" s="146" t="s">
        <v>4</v>
      </c>
      <c r="D21" s="145" t="s">
        <v>14</v>
      </c>
      <c r="E21" s="145"/>
      <c r="F21" s="145"/>
      <c r="G21" s="145"/>
      <c r="H21" s="145"/>
      <c r="I21" s="145"/>
    </row>
    <row r="22" spans="1:13" x14ac:dyDescent="0.25">
      <c r="A22" s="146"/>
      <c r="B22" s="146"/>
      <c r="C22" s="146"/>
      <c r="D22" s="144" t="s">
        <v>15</v>
      </c>
      <c r="E22" s="148" t="s">
        <v>11</v>
      </c>
      <c r="F22" s="148" t="s">
        <v>12</v>
      </c>
      <c r="G22" s="144" t="s">
        <v>21</v>
      </c>
      <c r="H22" s="144" t="s">
        <v>5</v>
      </c>
      <c r="I22" s="144"/>
    </row>
    <row r="23" spans="1:13" x14ac:dyDescent="0.25">
      <c r="A23" s="146"/>
      <c r="B23" s="146"/>
      <c r="C23" s="146"/>
      <c r="D23" s="144"/>
      <c r="E23" s="148"/>
      <c r="F23" s="148"/>
      <c r="G23" s="144"/>
      <c r="H23" s="144" t="s">
        <v>6</v>
      </c>
      <c r="I23" s="144" t="s">
        <v>7</v>
      </c>
    </row>
    <row r="24" spans="1:13" x14ac:dyDescent="0.25">
      <c r="A24" s="146"/>
      <c r="B24" s="146"/>
      <c r="C24" s="146"/>
      <c r="D24" s="144"/>
      <c r="E24" s="148"/>
      <c r="F24" s="148"/>
      <c r="G24" s="144"/>
      <c r="H24" s="144"/>
      <c r="I24" s="144"/>
    </row>
    <row r="25" spans="1:13" x14ac:dyDescent="0.25">
      <c r="A25" s="24">
        <v>1</v>
      </c>
      <c r="B25" s="24">
        <v>2</v>
      </c>
      <c r="C25" s="24">
        <v>3</v>
      </c>
      <c r="D25" s="24">
        <v>5</v>
      </c>
      <c r="E25" s="57"/>
      <c r="F25" s="57"/>
      <c r="G25" s="24"/>
      <c r="H25" s="24">
        <v>6</v>
      </c>
      <c r="I25" s="24">
        <v>7</v>
      </c>
    </row>
    <row r="26" spans="1:13" x14ac:dyDescent="0.25">
      <c r="A26" s="36" t="s">
        <v>16</v>
      </c>
      <c r="B26" s="36" t="s">
        <v>17</v>
      </c>
      <c r="C26" s="37"/>
      <c r="D26" s="38">
        <v>0</v>
      </c>
      <c r="E26" s="60">
        <f t="shared" ref="E26:I26" si="3">SUM(E27:E31)</f>
        <v>0</v>
      </c>
      <c r="F26" s="60">
        <f t="shared" si="3"/>
        <v>0</v>
      </c>
      <c r="G26" s="38">
        <f>D26+E26+F26</f>
        <v>0</v>
      </c>
      <c r="H26" s="38">
        <f t="shared" si="3"/>
        <v>0</v>
      </c>
      <c r="I26" s="38">
        <f t="shared" si="3"/>
        <v>0</v>
      </c>
    </row>
    <row r="27" spans="1:13" x14ac:dyDescent="0.25">
      <c r="A27" s="28"/>
      <c r="B27" s="26"/>
      <c r="C27" s="19">
        <v>4010</v>
      </c>
      <c r="D27" s="3">
        <v>0</v>
      </c>
      <c r="E27" s="58"/>
      <c r="F27" s="58"/>
      <c r="G27" s="4">
        <f t="shared" ref="G27:G62" si="4">D27+E27+F27</f>
        <v>0</v>
      </c>
      <c r="H27" s="4">
        <f t="shared" ref="H27:H61" si="5">G27</f>
        <v>0</v>
      </c>
      <c r="I27" s="4">
        <v>0</v>
      </c>
    </row>
    <row r="28" spans="1:13" x14ac:dyDescent="0.25">
      <c r="A28" s="28"/>
      <c r="B28" s="26"/>
      <c r="C28" s="19">
        <v>4110</v>
      </c>
      <c r="D28" s="3">
        <v>0</v>
      </c>
      <c r="E28" s="58"/>
      <c r="F28" s="58"/>
      <c r="G28" s="4">
        <f t="shared" si="4"/>
        <v>0</v>
      </c>
      <c r="H28" s="4">
        <f t="shared" si="5"/>
        <v>0</v>
      </c>
      <c r="I28" s="4">
        <v>0</v>
      </c>
    </row>
    <row r="29" spans="1:13" x14ac:dyDescent="0.25">
      <c r="A29" s="28"/>
      <c r="B29" s="26"/>
      <c r="C29" s="19">
        <v>4120</v>
      </c>
      <c r="D29" s="3">
        <v>0</v>
      </c>
      <c r="E29" s="58"/>
      <c r="F29" s="58"/>
      <c r="G29" s="4">
        <f t="shared" si="4"/>
        <v>0</v>
      </c>
      <c r="H29" s="4">
        <f t="shared" si="5"/>
        <v>0</v>
      </c>
      <c r="I29" s="4">
        <v>0</v>
      </c>
    </row>
    <row r="30" spans="1:13" x14ac:dyDescent="0.25">
      <c r="A30" s="12"/>
      <c r="B30" s="11"/>
      <c r="C30" s="19">
        <v>4210</v>
      </c>
      <c r="D30" s="4">
        <v>0</v>
      </c>
      <c r="E30" s="4"/>
      <c r="F30" s="4"/>
      <c r="G30" s="4">
        <f t="shared" si="4"/>
        <v>0</v>
      </c>
      <c r="H30" s="4">
        <f t="shared" si="5"/>
        <v>0</v>
      </c>
      <c r="I30" s="4">
        <v>0</v>
      </c>
    </row>
    <row r="31" spans="1:13" x14ac:dyDescent="0.25">
      <c r="A31" s="13"/>
      <c r="B31" s="14"/>
      <c r="C31" s="19">
        <v>4430</v>
      </c>
      <c r="D31" s="4">
        <v>0</v>
      </c>
      <c r="E31" s="4"/>
      <c r="F31" s="4"/>
      <c r="G31" s="4">
        <f t="shared" si="4"/>
        <v>0</v>
      </c>
      <c r="H31" s="4">
        <f t="shared" si="5"/>
        <v>0</v>
      </c>
      <c r="I31" s="4">
        <v>0</v>
      </c>
    </row>
    <row r="32" spans="1:13" x14ac:dyDescent="0.25">
      <c r="A32" s="39">
        <v>750</v>
      </c>
      <c r="B32" s="39">
        <v>75011</v>
      </c>
      <c r="C32" s="37"/>
      <c r="D32" s="38">
        <f>'01.01.2014'!G32</f>
        <v>48951</v>
      </c>
      <c r="E32" s="60">
        <f t="shared" ref="E32:I32" si="6">SUM(E33:E36)</f>
        <v>0</v>
      </c>
      <c r="F32" s="60">
        <f t="shared" si="6"/>
        <v>-2692</v>
      </c>
      <c r="G32" s="38">
        <f t="shared" si="4"/>
        <v>46259</v>
      </c>
      <c r="H32" s="38">
        <f t="shared" si="6"/>
        <v>46259</v>
      </c>
      <c r="I32" s="38">
        <f t="shared" si="6"/>
        <v>0</v>
      </c>
    </row>
    <row r="33" spans="1:9" x14ac:dyDescent="0.25">
      <c r="A33" s="12"/>
      <c r="B33" s="11"/>
      <c r="C33" s="19">
        <v>4010</v>
      </c>
      <c r="D33" s="4">
        <f>'01.01.2014'!G33</f>
        <v>37755</v>
      </c>
      <c r="E33" s="4"/>
      <c r="F33" s="4">
        <v>-2250</v>
      </c>
      <c r="G33" s="4">
        <f t="shared" si="4"/>
        <v>35505</v>
      </c>
      <c r="H33" s="4">
        <f t="shared" si="5"/>
        <v>35505</v>
      </c>
      <c r="I33" s="4">
        <v>0</v>
      </c>
    </row>
    <row r="34" spans="1:9" x14ac:dyDescent="0.25">
      <c r="A34" s="13"/>
      <c r="B34" s="14"/>
      <c r="C34" s="19">
        <v>4040</v>
      </c>
      <c r="D34" s="4">
        <f>'01.01.2014'!G34</f>
        <v>3160</v>
      </c>
      <c r="E34" s="4"/>
      <c r="F34" s="4"/>
      <c r="G34" s="4">
        <f t="shared" si="4"/>
        <v>3160</v>
      </c>
      <c r="H34" s="4">
        <f t="shared" si="5"/>
        <v>3160</v>
      </c>
      <c r="I34" s="4">
        <v>0</v>
      </c>
    </row>
    <row r="35" spans="1:9" x14ac:dyDescent="0.25">
      <c r="A35" s="13"/>
      <c r="B35" s="14"/>
      <c r="C35" s="19">
        <v>4110</v>
      </c>
      <c r="D35" s="4">
        <f>'01.01.2014'!G35</f>
        <v>7034</v>
      </c>
      <c r="E35" s="4"/>
      <c r="F35" s="4">
        <v>-387</v>
      </c>
      <c r="G35" s="4">
        <f t="shared" si="4"/>
        <v>6647</v>
      </c>
      <c r="H35" s="4">
        <f t="shared" si="5"/>
        <v>6647</v>
      </c>
      <c r="I35" s="4">
        <v>0</v>
      </c>
    </row>
    <row r="36" spans="1:9" x14ac:dyDescent="0.25">
      <c r="A36" s="15"/>
      <c r="B36" s="16"/>
      <c r="C36" s="19">
        <v>4120</v>
      </c>
      <c r="D36" s="4">
        <f>'01.01.2014'!G36</f>
        <v>1002</v>
      </c>
      <c r="E36" s="4"/>
      <c r="F36" s="4">
        <v>-55</v>
      </c>
      <c r="G36" s="4">
        <f t="shared" si="4"/>
        <v>947</v>
      </c>
      <c r="H36" s="4">
        <f t="shared" si="5"/>
        <v>947</v>
      </c>
      <c r="I36" s="4">
        <v>0</v>
      </c>
    </row>
    <row r="37" spans="1:9" x14ac:dyDescent="0.25">
      <c r="A37" s="40">
        <v>751</v>
      </c>
      <c r="B37" s="40">
        <v>75101</v>
      </c>
      <c r="C37" s="37"/>
      <c r="D37" s="38">
        <f>'01.01.2014'!G37</f>
        <v>1044</v>
      </c>
      <c r="E37" s="60">
        <f t="shared" ref="E37:I37" si="7">SUM(E38:E40)</f>
        <v>0</v>
      </c>
      <c r="F37" s="60">
        <f t="shared" si="7"/>
        <v>0</v>
      </c>
      <c r="G37" s="38">
        <f t="shared" si="4"/>
        <v>1044</v>
      </c>
      <c r="H37" s="38">
        <f t="shared" si="7"/>
        <v>1044</v>
      </c>
      <c r="I37" s="38">
        <f t="shared" si="7"/>
        <v>0</v>
      </c>
    </row>
    <row r="38" spans="1:9" x14ac:dyDescent="0.25">
      <c r="A38" s="14"/>
      <c r="B38" s="14"/>
      <c r="C38" s="17">
        <v>4110</v>
      </c>
      <c r="D38" s="5">
        <f>'01.01.2014'!G38</f>
        <v>150</v>
      </c>
      <c r="E38" s="5"/>
      <c r="F38" s="5"/>
      <c r="G38" s="4">
        <f t="shared" si="4"/>
        <v>150</v>
      </c>
      <c r="H38" s="4">
        <f t="shared" si="5"/>
        <v>150</v>
      </c>
      <c r="I38" s="4">
        <v>0</v>
      </c>
    </row>
    <row r="39" spans="1:9" x14ac:dyDescent="0.25">
      <c r="A39" s="14"/>
      <c r="B39" s="14"/>
      <c r="C39" s="17">
        <v>4120</v>
      </c>
      <c r="D39" s="5">
        <f>'01.01.2014'!G39</f>
        <v>21.38</v>
      </c>
      <c r="E39" s="5"/>
      <c r="F39" s="5"/>
      <c r="G39" s="4">
        <f t="shared" si="4"/>
        <v>21.38</v>
      </c>
      <c r="H39" s="4">
        <f t="shared" si="5"/>
        <v>21.38</v>
      </c>
      <c r="I39" s="4">
        <v>0</v>
      </c>
    </row>
    <row r="40" spans="1:9" x14ac:dyDescent="0.25">
      <c r="A40" s="14"/>
      <c r="B40" s="14"/>
      <c r="C40" s="17">
        <v>4170</v>
      </c>
      <c r="D40" s="5">
        <f>'01.01.2014'!G40</f>
        <v>872.62</v>
      </c>
      <c r="E40" s="5"/>
      <c r="F40" s="5"/>
      <c r="G40" s="4">
        <f t="shared" si="4"/>
        <v>872.62</v>
      </c>
      <c r="H40" s="4">
        <f t="shared" si="5"/>
        <v>872.62</v>
      </c>
      <c r="I40" s="4">
        <v>0</v>
      </c>
    </row>
    <row r="41" spans="1:9" x14ac:dyDescent="0.25">
      <c r="A41" s="37">
        <v>752</v>
      </c>
      <c r="B41" s="37">
        <v>75212</v>
      </c>
      <c r="C41" s="37"/>
      <c r="D41" s="41">
        <f>'01.01.2014'!G41</f>
        <v>0</v>
      </c>
      <c r="E41" s="41">
        <f t="shared" ref="E41:I41" si="8">SUM(E42)</f>
        <v>0</v>
      </c>
      <c r="F41" s="41">
        <f t="shared" si="8"/>
        <v>0</v>
      </c>
      <c r="G41" s="41">
        <f t="shared" si="4"/>
        <v>0</v>
      </c>
      <c r="H41" s="41">
        <f t="shared" si="8"/>
        <v>0</v>
      </c>
      <c r="I41" s="41">
        <f t="shared" si="8"/>
        <v>0</v>
      </c>
    </row>
    <row r="42" spans="1:9" x14ac:dyDescent="0.25">
      <c r="A42" s="14"/>
      <c r="B42" s="14"/>
      <c r="C42" s="17">
        <v>4300</v>
      </c>
      <c r="D42" s="5">
        <f>'01.01.2014'!G42</f>
        <v>0</v>
      </c>
      <c r="E42" s="5"/>
      <c r="F42" s="5"/>
      <c r="G42" s="4">
        <f t="shared" si="4"/>
        <v>0</v>
      </c>
      <c r="H42" s="4">
        <f t="shared" si="5"/>
        <v>0</v>
      </c>
      <c r="I42" s="4">
        <v>0</v>
      </c>
    </row>
    <row r="43" spans="1:9" x14ac:dyDescent="0.25">
      <c r="A43" s="37">
        <v>754</v>
      </c>
      <c r="B43" s="37">
        <v>75414</v>
      </c>
      <c r="C43" s="37"/>
      <c r="D43" s="38">
        <f>'01.01.2014'!G43</f>
        <v>0</v>
      </c>
      <c r="E43" s="60">
        <f t="shared" ref="E43:I43" si="9">SUM(E44)</f>
        <v>0</v>
      </c>
      <c r="F43" s="60">
        <f t="shared" si="9"/>
        <v>0</v>
      </c>
      <c r="G43" s="38">
        <f t="shared" si="4"/>
        <v>0</v>
      </c>
      <c r="H43" s="38">
        <f t="shared" si="9"/>
        <v>0</v>
      </c>
      <c r="I43" s="38">
        <f t="shared" si="9"/>
        <v>0</v>
      </c>
    </row>
    <row r="44" spans="1:9" x14ac:dyDescent="0.25">
      <c r="A44" s="14"/>
      <c r="B44" s="14"/>
      <c r="C44" s="17">
        <v>4300</v>
      </c>
      <c r="D44" s="3">
        <f>'01.01.2014'!G44</f>
        <v>0</v>
      </c>
      <c r="E44" s="58"/>
      <c r="F44" s="58"/>
      <c r="G44" s="4">
        <f t="shared" si="4"/>
        <v>0</v>
      </c>
      <c r="H44" s="4">
        <f t="shared" si="5"/>
        <v>0</v>
      </c>
      <c r="I44" s="4">
        <v>0</v>
      </c>
    </row>
    <row r="45" spans="1:9" x14ac:dyDescent="0.25">
      <c r="A45" s="39">
        <v>852</v>
      </c>
      <c r="B45" s="39">
        <v>85212</v>
      </c>
      <c r="C45" s="37"/>
      <c r="D45" s="38">
        <f>'01.01.2014'!G45</f>
        <v>2388000</v>
      </c>
      <c r="E45" s="60">
        <f t="shared" ref="E45:I45" si="10">SUM(E46:E56)</f>
        <v>0</v>
      </c>
      <c r="F45" s="60">
        <f t="shared" si="10"/>
        <v>-109000</v>
      </c>
      <c r="G45" s="38">
        <f t="shared" si="4"/>
        <v>2279000</v>
      </c>
      <c r="H45" s="38">
        <f t="shared" si="10"/>
        <v>2279000</v>
      </c>
      <c r="I45" s="38">
        <f t="shared" si="10"/>
        <v>0</v>
      </c>
    </row>
    <row r="46" spans="1:9" x14ac:dyDescent="0.25">
      <c r="A46" s="11"/>
      <c r="B46" s="11"/>
      <c r="C46" s="20">
        <v>3110</v>
      </c>
      <c r="D46" s="5">
        <f>'01.01.2014'!G46</f>
        <v>2246360</v>
      </c>
      <c r="E46" s="5"/>
      <c r="F46" s="5">
        <v>-105730</v>
      </c>
      <c r="G46" s="4">
        <f t="shared" si="4"/>
        <v>2140630</v>
      </c>
      <c r="H46" s="4">
        <f t="shared" si="5"/>
        <v>2140630</v>
      </c>
      <c r="I46" s="4">
        <v>0</v>
      </c>
    </row>
    <row r="47" spans="1:9" x14ac:dyDescent="0.25">
      <c r="A47" s="14"/>
      <c r="B47" s="14"/>
      <c r="C47" s="21">
        <v>4010</v>
      </c>
      <c r="D47" s="5">
        <f>'01.01.2014'!G47</f>
        <v>55340</v>
      </c>
      <c r="E47" s="5"/>
      <c r="F47" s="5">
        <v>-3270</v>
      </c>
      <c r="G47" s="4">
        <f t="shared" si="4"/>
        <v>52070</v>
      </c>
      <c r="H47" s="4">
        <f t="shared" si="5"/>
        <v>52070</v>
      </c>
      <c r="I47" s="4">
        <v>0</v>
      </c>
    </row>
    <row r="48" spans="1:9" x14ac:dyDescent="0.25">
      <c r="A48" s="14"/>
      <c r="B48" s="14"/>
      <c r="C48" s="21">
        <v>4040</v>
      </c>
      <c r="D48" s="5">
        <f>'01.01.2014'!G48</f>
        <v>4500</v>
      </c>
      <c r="E48" s="5"/>
      <c r="F48" s="5"/>
      <c r="G48" s="4">
        <f t="shared" si="4"/>
        <v>4500</v>
      </c>
      <c r="H48" s="4">
        <f t="shared" si="5"/>
        <v>4500</v>
      </c>
      <c r="I48" s="4">
        <v>0</v>
      </c>
    </row>
    <row r="49" spans="1:9" x14ac:dyDescent="0.25">
      <c r="A49" s="14"/>
      <c r="B49" s="14"/>
      <c r="C49" s="21">
        <v>4110</v>
      </c>
      <c r="D49" s="5">
        <f>'01.01.2014'!G49</f>
        <v>80300</v>
      </c>
      <c r="E49" s="5"/>
      <c r="F49" s="5"/>
      <c r="G49" s="4">
        <f t="shared" si="4"/>
        <v>80300</v>
      </c>
      <c r="H49" s="4">
        <f t="shared" si="5"/>
        <v>80300</v>
      </c>
      <c r="I49" s="4">
        <v>0</v>
      </c>
    </row>
    <row r="50" spans="1:9" x14ac:dyDescent="0.25">
      <c r="A50" s="14"/>
      <c r="B50" s="14"/>
      <c r="C50" s="21">
        <v>4120</v>
      </c>
      <c r="D50" s="5">
        <f>'01.01.2014'!G50</f>
        <v>1500</v>
      </c>
      <c r="E50" s="5"/>
      <c r="F50" s="5"/>
      <c r="G50" s="4">
        <f t="shared" si="4"/>
        <v>1500</v>
      </c>
      <c r="H50" s="4">
        <f t="shared" si="5"/>
        <v>1500</v>
      </c>
      <c r="I50" s="4">
        <v>0</v>
      </c>
    </row>
    <row r="51" spans="1:9" x14ac:dyDescent="0.25">
      <c r="A51" s="14"/>
      <c r="B51" s="14"/>
      <c r="C51" s="21">
        <v>4210</v>
      </c>
      <c r="D51" s="5">
        <f>'01.01.2014'!G51</f>
        <v>0</v>
      </c>
      <c r="E51" s="5"/>
      <c r="F51" s="5"/>
      <c r="G51" s="4">
        <f t="shared" si="4"/>
        <v>0</v>
      </c>
      <c r="H51" s="4">
        <f t="shared" si="5"/>
        <v>0</v>
      </c>
      <c r="I51" s="4">
        <v>0</v>
      </c>
    </row>
    <row r="52" spans="1:9" x14ac:dyDescent="0.25">
      <c r="A52" s="14"/>
      <c r="B52" s="14"/>
      <c r="C52" s="21">
        <v>4300</v>
      </c>
      <c r="D52" s="5">
        <f>'01.01.2014'!G52</f>
        <v>0</v>
      </c>
      <c r="E52" s="5"/>
      <c r="F52" s="5"/>
      <c r="G52" s="4">
        <f t="shared" si="4"/>
        <v>0</v>
      </c>
      <c r="H52" s="4">
        <f t="shared" si="5"/>
        <v>0</v>
      </c>
      <c r="I52" s="4">
        <v>0</v>
      </c>
    </row>
    <row r="53" spans="1:9" x14ac:dyDescent="0.25">
      <c r="A53" s="14"/>
      <c r="B53" s="14"/>
      <c r="C53" s="21" t="s">
        <v>8</v>
      </c>
      <c r="D53" s="5">
        <f>'01.01.2014'!G53</f>
        <v>0</v>
      </c>
      <c r="E53" s="5"/>
      <c r="F53" s="5"/>
      <c r="G53" s="4">
        <f t="shared" si="4"/>
        <v>0</v>
      </c>
      <c r="H53" s="4">
        <f t="shared" si="5"/>
        <v>0</v>
      </c>
      <c r="I53" s="4">
        <v>0</v>
      </c>
    </row>
    <row r="54" spans="1:9" x14ac:dyDescent="0.25">
      <c r="A54" s="14"/>
      <c r="B54" s="14"/>
      <c r="C54" s="21">
        <v>4410</v>
      </c>
      <c r="D54" s="5">
        <f>'01.01.2014'!G54</f>
        <v>0</v>
      </c>
      <c r="E54" s="5"/>
      <c r="F54" s="5"/>
      <c r="G54" s="4">
        <f t="shared" si="4"/>
        <v>0</v>
      </c>
      <c r="H54" s="4">
        <f t="shared" si="5"/>
        <v>0</v>
      </c>
      <c r="I54" s="4">
        <v>0</v>
      </c>
    </row>
    <row r="55" spans="1:9" x14ac:dyDescent="0.25">
      <c r="A55" s="14"/>
      <c r="B55" s="14"/>
      <c r="C55" s="22">
        <v>4440</v>
      </c>
      <c r="D55" s="5">
        <f>'01.01.2014'!G55</f>
        <v>0</v>
      </c>
      <c r="E55" s="5"/>
      <c r="F55" s="5"/>
      <c r="G55" s="4">
        <f t="shared" si="4"/>
        <v>0</v>
      </c>
      <c r="H55" s="4">
        <f t="shared" si="5"/>
        <v>0</v>
      </c>
      <c r="I55" s="4">
        <v>0</v>
      </c>
    </row>
    <row r="56" spans="1:9" x14ac:dyDescent="0.25">
      <c r="A56" s="14"/>
      <c r="B56" s="16"/>
      <c r="C56" s="22" t="s">
        <v>9</v>
      </c>
      <c r="D56" s="5">
        <f>'01.01.2014'!G56</f>
        <v>0</v>
      </c>
      <c r="E56" s="5"/>
      <c r="F56" s="5"/>
      <c r="G56" s="4">
        <f t="shared" si="4"/>
        <v>0</v>
      </c>
      <c r="H56" s="4">
        <f t="shared" si="5"/>
        <v>0</v>
      </c>
      <c r="I56" s="4">
        <v>0</v>
      </c>
    </row>
    <row r="57" spans="1:9" x14ac:dyDescent="0.25">
      <c r="A57" s="44"/>
      <c r="B57" s="42">
        <v>85213</v>
      </c>
      <c r="C57" s="37"/>
      <c r="D57" s="38">
        <f>'01.01.2014'!G57</f>
        <v>7000</v>
      </c>
      <c r="E57" s="60">
        <f t="shared" ref="E57:I57" si="11">SUM(E58)</f>
        <v>0</v>
      </c>
      <c r="F57" s="60">
        <f t="shared" si="11"/>
        <v>-600</v>
      </c>
      <c r="G57" s="38">
        <f t="shared" si="4"/>
        <v>6400</v>
      </c>
      <c r="H57" s="38">
        <f t="shared" si="11"/>
        <v>6400</v>
      </c>
      <c r="I57" s="38">
        <f t="shared" si="11"/>
        <v>0</v>
      </c>
    </row>
    <row r="58" spans="1:9" x14ac:dyDescent="0.25">
      <c r="A58" s="13"/>
      <c r="B58" s="11"/>
      <c r="C58" s="23">
        <v>4130</v>
      </c>
      <c r="D58" s="3">
        <f>'01.01.2014'!G58</f>
        <v>7000</v>
      </c>
      <c r="E58" s="58"/>
      <c r="F58" s="58">
        <v>-600</v>
      </c>
      <c r="G58" s="4">
        <f t="shared" si="4"/>
        <v>6400</v>
      </c>
      <c r="H58" s="4">
        <f t="shared" si="5"/>
        <v>6400</v>
      </c>
      <c r="I58" s="4">
        <v>0</v>
      </c>
    </row>
    <row r="59" spans="1:9" x14ac:dyDescent="0.25">
      <c r="A59" s="43"/>
      <c r="B59" s="44">
        <v>85215</v>
      </c>
      <c r="C59" s="45"/>
      <c r="D59" s="38">
        <f>SUM(D60:D61)</f>
        <v>295.38</v>
      </c>
      <c r="E59" s="60">
        <f>SUM(E60:E61)</f>
        <v>0</v>
      </c>
      <c r="F59" s="60">
        <f>SUM(F60:F61)</f>
        <v>0</v>
      </c>
      <c r="G59" s="38">
        <f t="shared" si="4"/>
        <v>295.38</v>
      </c>
      <c r="H59" s="38">
        <f>SUM(H60:H61)</f>
        <v>295.38</v>
      </c>
      <c r="I59" s="38">
        <f>SUM(I60:I61)</f>
        <v>0</v>
      </c>
    </row>
    <row r="60" spans="1:9" x14ac:dyDescent="0.25">
      <c r="A60" s="13"/>
      <c r="B60" s="14"/>
      <c r="C60" s="23">
        <v>3110</v>
      </c>
      <c r="D60" s="3">
        <v>289.58999999999997</v>
      </c>
      <c r="E60" s="58"/>
      <c r="F60" s="58"/>
      <c r="G60" s="4">
        <f t="shared" si="4"/>
        <v>289.58999999999997</v>
      </c>
      <c r="H60" s="4">
        <f t="shared" si="5"/>
        <v>289.58999999999997</v>
      </c>
      <c r="I60" s="4">
        <v>0</v>
      </c>
    </row>
    <row r="61" spans="1:9" x14ac:dyDescent="0.25">
      <c r="A61" s="13"/>
      <c r="B61" s="14"/>
      <c r="C61" s="23">
        <v>4210</v>
      </c>
      <c r="D61" s="27">
        <v>5.79</v>
      </c>
      <c r="E61" s="61"/>
      <c r="F61" s="61"/>
      <c r="G61" s="4">
        <f t="shared" si="4"/>
        <v>5.79</v>
      </c>
      <c r="H61" s="4">
        <f t="shared" si="5"/>
        <v>5.79</v>
      </c>
      <c r="I61" s="4">
        <v>0</v>
      </c>
    </row>
    <row r="62" spans="1:9" s="47" customFormat="1" x14ac:dyDescent="0.25">
      <c r="A62" s="143" t="s">
        <v>10</v>
      </c>
      <c r="B62" s="143"/>
      <c r="C62" s="143"/>
      <c r="D62" s="7">
        <f>D59+D57+D45+D43+D41+D37+D32+D26</f>
        <v>2445290.38</v>
      </c>
      <c r="E62" s="59">
        <f t="shared" ref="E62:I62" si="12">E59+E57+E45+E43+E41+E37+E32+E26</f>
        <v>0</v>
      </c>
      <c r="F62" s="59">
        <f t="shared" si="12"/>
        <v>-112292</v>
      </c>
      <c r="G62" s="7">
        <f t="shared" si="4"/>
        <v>2332998.38</v>
      </c>
      <c r="H62" s="7">
        <f t="shared" si="12"/>
        <v>2332998.38</v>
      </c>
      <c r="I62" s="7">
        <f t="shared" si="12"/>
        <v>0</v>
      </c>
    </row>
    <row r="65" spans="4:6" customFormat="1" x14ac:dyDescent="0.25">
      <c r="D65" s="53">
        <f>D19-D62</f>
        <v>0</v>
      </c>
      <c r="E65" s="62"/>
      <c r="F65" s="62"/>
    </row>
    <row r="66" spans="4:6" customFormat="1" x14ac:dyDescent="0.25">
      <c r="D66" s="53">
        <f>G19-G62</f>
        <v>0</v>
      </c>
      <c r="E66" s="62"/>
      <c r="F66" s="62"/>
    </row>
  </sheetData>
  <autoFilter ref="A10:I62"/>
  <mergeCells count="26">
    <mergeCell ref="A62:C62"/>
    <mergeCell ref="H8:H9"/>
    <mergeCell ref="I8:I9"/>
    <mergeCell ref="A19:C19"/>
    <mergeCell ref="A20:I20"/>
    <mergeCell ref="A21:A24"/>
    <mergeCell ref="B21:B24"/>
    <mergeCell ref="C21:C24"/>
    <mergeCell ref="D21:I21"/>
    <mergeCell ref="D22:D24"/>
    <mergeCell ref="E22:E24"/>
    <mergeCell ref="F22:F24"/>
    <mergeCell ref="G22:G24"/>
    <mergeCell ref="H22:I22"/>
    <mergeCell ref="H23:H24"/>
    <mergeCell ref="I23:I24"/>
    <mergeCell ref="A4:I4"/>
    <mergeCell ref="A6:A9"/>
    <mergeCell ref="B6:B9"/>
    <mergeCell ref="C6:C9"/>
    <mergeCell ref="D6:I6"/>
    <mergeCell ref="D7:D9"/>
    <mergeCell ref="E7:E9"/>
    <mergeCell ref="F7:F9"/>
    <mergeCell ref="G7:G9"/>
    <mergeCell ref="H7:I7"/>
  </mergeCells>
  <pageMargins left="0.7" right="0.7" top="0.75" bottom="0.75" header="0.3" footer="0.3"/>
  <pageSetup paperSize="9" scale="73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opLeftCell="A58" workbookViewId="0">
      <selection activeCell="D68" sqref="D68"/>
    </sheetView>
  </sheetViews>
  <sheetFormatPr defaultRowHeight="15" x14ac:dyDescent="0.25"/>
  <cols>
    <col min="1" max="1" width="6.42578125" style="18" customWidth="1"/>
    <col min="2" max="2" width="8.5703125" style="18" customWidth="1"/>
    <col min="3" max="3" width="9.28515625" style="18" customWidth="1"/>
    <col min="4" max="4" width="15.85546875" customWidth="1"/>
    <col min="5" max="6" width="15.85546875" style="62" customWidth="1"/>
    <col min="7" max="9" width="15.85546875" customWidth="1"/>
    <col min="10" max="13" width="14.85546875" customWidth="1"/>
    <col min="263" max="263" width="10.140625" customWidth="1"/>
    <col min="264" max="264" width="11.28515625" customWidth="1"/>
    <col min="265" max="265" width="10.7109375" customWidth="1"/>
    <col min="266" max="266" width="13.85546875" customWidth="1"/>
    <col min="267" max="267" width="11.7109375" customWidth="1"/>
    <col min="268" max="268" width="14.140625" customWidth="1"/>
    <col min="269" max="269" width="11.7109375" customWidth="1"/>
    <col min="519" max="519" width="10.140625" customWidth="1"/>
    <col min="520" max="520" width="11.28515625" customWidth="1"/>
    <col min="521" max="521" width="10.7109375" customWidth="1"/>
    <col min="522" max="522" width="13.85546875" customWidth="1"/>
    <col min="523" max="523" width="11.7109375" customWidth="1"/>
    <col min="524" max="524" width="14.140625" customWidth="1"/>
    <col min="525" max="525" width="11.7109375" customWidth="1"/>
    <col min="775" max="775" width="10.140625" customWidth="1"/>
    <col min="776" max="776" width="11.28515625" customWidth="1"/>
    <col min="777" max="777" width="10.7109375" customWidth="1"/>
    <col min="778" max="778" width="13.85546875" customWidth="1"/>
    <col min="779" max="779" width="11.7109375" customWidth="1"/>
    <col min="780" max="780" width="14.140625" customWidth="1"/>
    <col min="781" max="781" width="11.7109375" customWidth="1"/>
    <col min="1031" max="1031" width="10.140625" customWidth="1"/>
    <col min="1032" max="1032" width="11.28515625" customWidth="1"/>
    <col min="1033" max="1033" width="10.7109375" customWidth="1"/>
    <col min="1034" max="1034" width="13.85546875" customWidth="1"/>
    <col min="1035" max="1035" width="11.7109375" customWidth="1"/>
    <col min="1036" max="1036" width="14.140625" customWidth="1"/>
    <col min="1037" max="1037" width="11.7109375" customWidth="1"/>
    <col min="1287" max="1287" width="10.140625" customWidth="1"/>
    <col min="1288" max="1288" width="11.28515625" customWidth="1"/>
    <col min="1289" max="1289" width="10.7109375" customWidth="1"/>
    <col min="1290" max="1290" width="13.85546875" customWidth="1"/>
    <col min="1291" max="1291" width="11.7109375" customWidth="1"/>
    <col min="1292" max="1292" width="14.140625" customWidth="1"/>
    <col min="1293" max="1293" width="11.7109375" customWidth="1"/>
    <col min="1543" max="1543" width="10.140625" customWidth="1"/>
    <col min="1544" max="1544" width="11.28515625" customWidth="1"/>
    <col min="1545" max="1545" width="10.7109375" customWidth="1"/>
    <col min="1546" max="1546" width="13.85546875" customWidth="1"/>
    <col min="1547" max="1547" width="11.7109375" customWidth="1"/>
    <col min="1548" max="1548" width="14.140625" customWidth="1"/>
    <col min="1549" max="1549" width="11.7109375" customWidth="1"/>
    <col min="1799" max="1799" width="10.140625" customWidth="1"/>
    <col min="1800" max="1800" width="11.28515625" customWidth="1"/>
    <col min="1801" max="1801" width="10.7109375" customWidth="1"/>
    <col min="1802" max="1802" width="13.85546875" customWidth="1"/>
    <col min="1803" max="1803" width="11.7109375" customWidth="1"/>
    <col min="1804" max="1804" width="14.140625" customWidth="1"/>
    <col min="1805" max="1805" width="11.7109375" customWidth="1"/>
    <col min="2055" max="2055" width="10.140625" customWidth="1"/>
    <col min="2056" max="2056" width="11.28515625" customWidth="1"/>
    <col min="2057" max="2057" width="10.7109375" customWidth="1"/>
    <col min="2058" max="2058" width="13.85546875" customWidth="1"/>
    <col min="2059" max="2059" width="11.7109375" customWidth="1"/>
    <col min="2060" max="2060" width="14.140625" customWidth="1"/>
    <col min="2061" max="2061" width="11.7109375" customWidth="1"/>
    <col min="2311" max="2311" width="10.140625" customWidth="1"/>
    <col min="2312" max="2312" width="11.28515625" customWidth="1"/>
    <col min="2313" max="2313" width="10.7109375" customWidth="1"/>
    <col min="2314" max="2314" width="13.85546875" customWidth="1"/>
    <col min="2315" max="2315" width="11.7109375" customWidth="1"/>
    <col min="2316" max="2316" width="14.140625" customWidth="1"/>
    <col min="2317" max="2317" width="11.7109375" customWidth="1"/>
    <col min="2567" max="2567" width="10.140625" customWidth="1"/>
    <col min="2568" max="2568" width="11.28515625" customWidth="1"/>
    <col min="2569" max="2569" width="10.7109375" customWidth="1"/>
    <col min="2570" max="2570" width="13.85546875" customWidth="1"/>
    <col min="2571" max="2571" width="11.7109375" customWidth="1"/>
    <col min="2572" max="2572" width="14.140625" customWidth="1"/>
    <col min="2573" max="2573" width="11.7109375" customWidth="1"/>
    <col min="2823" max="2823" width="10.140625" customWidth="1"/>
    <col min="2824" max="2824" width="11.28515625" customWidth="1"/>
    <col min="2825" max="2825" width="10.7109375" customWidth="1"/>
    <col min="2826" max="2826" width="13.85546875" customWidth="1"/>
    <col min="2827" max="2827" width="11.7109375" customWidth="1"/>
    <col min="2828" max="2828" width="14.140625" customWidth="1"/>
    <col min="2829" max="2829" width="11.7109375" customWidth="1"/>
    <col min="3079" max="3079" width="10.140625" customWidth="1"/>
    <col min="3080" max="3080" width="11.28515625" customWidth="1"/>
    <col min="3081" max="3081" width="10.7109375" customWidth="1"/>
    <col min="3082" max="3082" width="13.85546875" customWidth="1"/>
    <col min="3083" max="3083" width="11.7109375" customWidth="1"/>
    <col min="3084" max="3084" width="14.140625" customWidth="1"/>
    <col min="3085" max="3085" width="11.7109375" customWidth="1"/>
    <col min="3335" max="3335" width="10.140625" customWidth="1"/>
    <col min="3336" max="3336" width="11.28515625" customWidth="1"/>
    <col min="3337" max="3337" width="10.7109375" customWidth="1"/>
    <col min="3338" max="3338" width="13.85546875" customWidth="1"/>
    <col min="3339" max="3339" width="11.7109375" customWidth="1"/>
    <col min="3340" max="3340" width="14.140625" customWidth="1"/>
    <col min="3341" max="3341" width="11.7109375" customWidth="1"/>
    <col min="3591" max="3591" width="10.140625" customWidth="1"/>
    <col min="3592" max="3592" width="11.28515625" customWidth="1"/>
    <col min="3593" max="3593" width="10.7109375" customWidth="1"/>
    <col min="3594" max="3594" width="13.85546875" customWidth="1"/>
    <col min="3595" max="3595" width="11.7109375" customWidth="1"/>
    <col min="3596" max="3596" width="14.140625" customWidth="1"/>
    <col min="3597" max="3597" width="11.7109375" customWidth="1"/>
    <col min="3847" max="3847" width="10.140625" customWidth="1"/>
    <col min="3848" max="3848" width="11.28515625" customWidth="1"/>
    <col min="3849" max="3849" width="10.7109375" customWidth="1"/>
    <col min="3850" max="3850" width="13.85546875" customWidth="1"/>
    <col min="3851" max="3851" width="11.7109375" customWidth="1"/>
    <col min="3852" max="3852" width="14.140625" customWidth="1"/>
    <col min="3853" max="3853" width="11.7109375" customWidth="1"/>
    <col min="4103" max="4103" width="10.140625" customWidth="1"/>
    <col min="4104" max="4104" width="11.28515625" customWidth="1"/>
    <col min="4105" max="4105" width="10.7109375" customWidth="1"/>
    <col min="4106" max="4106" width="13.85546875" customWidth="1"/>
    <col min="4107" max="4107" width="11.7109375" customWidth="1"/>
    <col min="4108" max="4108" width="14.140625" customWidth="1"/>
    <col min="4109" max="4109" width="11.7109375" customWidth="1"/>
    <col min="4359" max="4359" width="10.140625" customWidth="1"/>
    <col min="4360" max="4360" width="11.28515625" customWidth="1"/>
    <col min="4361" max="4361" width="10.7109375" customWidth="1"/>
    <col min="4362" max="4362" width="13.85546875" customWidth="1"/>
    <col min="4363" max="4363" width="11.7109375" customWidth="1"/>
    <col min="4364" max="4364" width="14.140625" customWidth="1"/>
    <col min="4365" max="4365" width="11.7109375" customWidth="1"/>
    <col min="4615" max="4615" width="10.140625" customWidth="1"/>
    <col min="4616" max="4616" width="11.28515625" customWidth="1"/>
    <col min="4617" max="4617" width="10.7109375" customWidth="1"/>
    <col min="4618" max="4618" width="13.85546875" customWidth="1"/>
    <col min="4619" max="4619" width="11.7109375" customWidth="1"/>
    <col min="4620" max="4620" width="14.140625" customWidth="1"/>
    <col min="4621" max="4621" width="11.7109375" customWidth="1"/>
    <col min="4871" max="4871" width="10.140625" customWidth="1"/>
    <col min="4872" max="4872" width="11.28515625" customWidth="1"/>
    <col min="4873" max="4873" width="10.7109375" customWidth="1"/>
    <col min="4874" max="4874" width="13.85546875" customWidth="1"/>
    <col min="4875" max="4875" width="11.7109375" customWidth="1"/>
    <col min="4876" max="4876" width="14.140625" customWidth="1"/>
    <col min="4877" max="4877" width="11.7109375" customWidth="1"/>
    <col min="5127" max="5127" width="10.140625" customWidth="1"/>
    <col min="5128" max="5128" width="11.28515625" customWidth="1"/>
    <col min="5129" max="5129" width="10.7109375" customWidth="1"/>
    <col min="5130" max="5130" width="13.85546875" customWidth="1"/>
    <col min="5131" max="5131" width="11.7109375" customWidth="1"/>
    <col min="5132" max="5132" width="14.140625" customWidth="1"/>
    <col min="5133" max="5133" width="11.7109375" customWidth="1"/>
    <col min="5383" max="5383" width="10.140625" customWidth="1"/>
    <col min="5384" max="5384" width="11.28515625" customWidth="1"/>
    <col min="5385" max="5385" width="10.7109375" customWidth="1"/>
    <col min="5386" max="5386" width="13.85546875" customWidth="1"/>
    <col min="5387" max="5387" width="11.7109375" customWidth="1"/>
    <col min="5388" max="5388" width="14.140625" customWidth="1"/>
    <col min="5389" max="5389" width="11.7109375" customWidth="1"/>
    <col min="5639" max="5639" width="10.140625" customWidth="1"/>
    <col min="5640" max="5640" width="11.28515625" customWidth="1"/>
    <col min="5641" max="5641" width="10.7109375" customWidth="1"/>
    <col min="5642" max="5642" width="13.85546875" customWidth="1"/>
    <col min="5643" max="5643" width="11.7109375" customWidth="1"/>
    <col min="5644" max="5644" width="14.140625" customWidth="1"/>
    <col min="5645" max="5645" width="11.7109375" customWidth="1"/>
    <col min="5895" max="5895" width="10.140625" customWidth="1"/>
    <col min="5896" max="5896" width="11.28515625" customWidth="1"/>
    <col min="5897" max="5897" width="10.7109375" customWidth="1"/>
    <col min="5898" max="5898" width="13.85546875" customWidth="1"/>
    <col min="5899" max="5899" width="11.7109375" customWidth="1"/>
    <col min="5900" max="5900" width="14.140625" customWidth="1"/>
    <col min="5901" max="5901" width="11.7109375" customWidth="1"/>
    <col min="6151" max="6151" width="10.140625" customWidth="1"/>
    <col min="6152" max="6152" width="11.28515625" customWidth="1"/>
    <col min="6153" max="6153" width="10.7109375" customWidth="1"/>
    <col min="6154" max="6154" width="13.85546875" customWidth="1"/>
    <col min="6155" max="6155" width="11.7109375" customWidth="1"/>
    <col min="6156" max="6156" width="14.140625" customWidth="1"/>
    <col min="6157" max="6157" width="11.7109375" customWidth="1"/>
    <col min="6407" max="6407" width="10.140625" customWidth="1"/>
    <col min="6408" max="6408" width="11.28515625" customWidth="1"/>
    <col min="6409" max="6409" width="10.7109375" customWidth="1"/>
    <col min="6410" max="6410" width="13.85546875" customWidth="1"/>
    <col min="6411" max="6411" width="11.7109375" customWidth="1"/>
    <col min="6412" max="6412" width="14.140625" customWidth="1"/>
    <col min="6413" max="6413" width="11.7109375" customWidth="1"/>
    <col min="6663" max="6663" width="10.140625" customWidth="1"/>
    <col min="6664" max="6664" width="11.28515625" customWidth="1"/>
    <col min="6665" max="6665" width="10.7109375" customWidth="1"/>
    <col min="6666" max="6666" width="13.85546875" customWidth="1"/>
    <col min="6667" max="6667" width="11.7109375" customWidth="1"/>
    <col min="6668" max="6668" width="14.140625" customWidth="1"/>
    <col min="6669" max="6669" width="11.7109375" customWidth="1"/>
    <col min="6919" max="6919" width="10.140625" customWidth="1"/>
    <col min="6920" max="6920" width="11.28515625" customWidth="1"/>
    <col min="6921" max="6921" width="10.7109375" customWidth="1"/>
    <col min="6922" max="6922" width="13.85546875" customWidth="1"/>
    <col min="6923" max="6923" width="11.7109375" customWidth="1"/>
    <col min="6924" max="6924" width="14.140625" customWidth="1"/>
    <col min="6925" max="6925" width="11.7109375" customWidth="1"/>
    <col min="7175" max="7175" width="10.140625" customWidth="1"/>
    <col min="7176" max="7176" width="11.28515625" customWidth="1"/>
    <col min="7177" max="7177" width="10.7109375" customWidth="1"/>
    <col min="7178" max="7178" width="13.85546875" customWidth="1"/>
    <col min="7179" max="7179" width="11.7109375" customWidth="1"/>
    <col min="7180" max="7180" width="14.140625" customWidth="1"/>
    <col min="7181" max="7181" width="11.7109375" customWidth="1"/>
    <col min="7431" max="7431" width="10.140625" customWidth="1"/>
    <col min="7432" max="7432" width="11.28515625" customWidth="1"/>
    <col min="7433" max="7433" width="10.7109375" customWidth="1"/>
    <col min="7434" max="7434" width="13.85546875" customWidth="1"/>
    <col min="7435" max="7435" width="11.7109375" customWidth="1"/>
    <col min="7436" max="7436" width="14.140625" customWidth="1"/>
    <col min="7437" max="7437" width="11.7109375" customWidth="1"/>
    <col min="7687" max="7687" width="10.140625" customWidth="1"/>
    <col min="7688" max="7688" width="11.28515625" customWidth="1"/>
    <col min="7689" max="7689" width="10.7109375" customWidth="1"/>
    <col min="7690" max="7690" width="13.85546875" customWidth="1"/>
    <col min="7691" max="7691" width="11.7109375" customWidth="1"/>
    <col min="7692" max="7692" width="14.140625" customWidth="1"/>
    <col min="7693" max="7693" width="11.7109375" customWidth="1"/>
    <col min="7943" max="7943" width="10.140625" customWidth="1"/>
    <col min="7944" max="7944" width="11.28515625" customWidth="1"/>
    <col min="7945" max="7945" width="10.7109375" customWidth="1"/>
    <col min="7946" max="7946" width="13.85546875" customWidth="1"/>
    <col min="7947" max="7947" width="11.7109375" customWidth="1"/>
    <col min="7948" max="7948" width="14.140625" customWidth="1"/>
    <col min="7949" max="7949" width="11.7109375" customWidth="1"/>
    <col min="8199" max="8199" width="10.140625" customWidth="1"/>
    <col min="8200" max="8200" width="11.28515625" customWidth="1"/>
    <col min="8201" max="8201" width="10.7109375" customWidth="1"/>
    <col min="8202" max="8202" width="13.85546875" customWidth="1"/>
    <col min="8203" max="8203" width="11.7109375" customWidth="1"/>
    <col min="8204" max="8204" width="14.140625" customWidth="1"/>
    <col min="8205" max="8205" width="11.7109375" customWidth="1"/>
    <col min="8455" max="8455" width="10.140625" customWidth="1"/>
    <col min="8456" max="8456" width="11.28515625" customWidth="1"/>
    <col min="8457" max="8457" width="10.7109375" customWidth="1"/>
    <col min="8458" max="8458" width="13.85546875" customWidth="1"/>
    <col min="8459" max="8459" width="11.7109375" customWidth="1"/>
    <col min="8460" max="8460" width="14.140625" customWidth="1"/>
    <col min="8461" max="8461" width="11.7109375" customWidth="1"/>
    <col min="8711" max="8711" width="10.140625" customWidth="1"/>
    <col min="8712" max="8712" width="11.28515625" customWidth="1"/>
    <col min="8713" max="8713" width="10.7109375" customWidth="1"/>
    <col min="8714" max="8714" width="13.85546875" customWidth="1"/>
    <col min="8715" max="8715" width="11.7109375" customWidth="1"/>
    <col min="8716" max="8716" width="14.140625" customWidth="1"/>
    <col min="8717" max="8717" width="11.7109375" customWidth="1"/>
    <col min="8967" max="8967" width="10.140625" customWidth="1"/>
    <col min="8968" max="8968" width="11.28515625" customWidth="1"/>
    <col min="8969" max="8969" width="10.7109375" customWidth="1"/>
    <col min="8970" max="8970" width="13.85546875" customWidth="1"/>
    <col min="8971" max="8971" width="11.7109375" customWidth="1"/>
    <col min="8972" max="8972" width="14.140625" customWidth="1"/>
    <col min="8973" max="8973" width="11.7109375" customWidth="1"/>
    <col min="9223" max="9223" width="10.140625" customWidth="1"/>
    <col min="9224" max="9224" width="11.28515625" customWidth="1"/>
    <col min="9225" max="9225" width="10.7109375" customWidth="1"/>
    <col min="9226" max="9226" width="13.85546875" customWidth="1"/>
    <col min="9227" max="9227" width="11.7109375" customWidth="1"/>
    <col min="9228" max="9228" width="14.140625" customWidth="1"/>
    <col min="9229" max="9229" width="11.7109375" customWidth="1"/>
    <col min="9479" max="9479" width="10.140625" customWidth="1"/>
    <col min="9480" max="9480" width="11.28515625" customWidth="1"/>
    <col min="9481" max="9481" width="10.7109375" customWidth="1"/>
    <col min="9482" max="9482" width="13.85546875" customWidth="1"/>
    <col min="9483" max="9483" width="11.7109375" customWidth="1"/>
    <col min="9484" max="9484" width="14.140625" customWidth="1"/>
    <col min="9485" max="9485" width="11.7109375" customWidth="1"/>
    <col min="9735" max="9735" width="10.140625" customWidth="1"/>
    <col min="9736" max="9736" width="11.28515625" customWidth="1"/>
    <col min="9737" max="9737" width="10.7109375" customWidth="1"/>
    <col min="9738" max="9738" width="13.85546875" customWidth="1"/>
    <col min="9739" max="9739" width="11.7109375" customWidth="1"/>
    <col min="9740" max="9740" width="14.140625" customWidth="1"/>
    <col min="9741" max="9741" width="11.7109375" customWidth="1"/>
    <col min="9991" max="9991" width="10.140625" customWidth="1"/>
    <col min="9992" max="9992" width="11.28515625" customWidth="1"/>
    <col min="9993" max="9993" width="10.7109375" customWidth="1"/>
    <col min="9994" max="9994" width="13.85546875" customWidth="1"/>
    <col min="9995" max="9995" width="11.7109375" customWidth="1"/>
    <col min="9996" max="9996" width="14.140625" customWidth="1"/>
    <col min="9997" max="9997" width="11.7109375" customWidth="1"/>
    <col min="10247" max="10247" width="10.140625" customWidth="1"/>
    <col min="10248" max="10248" width="11.28515625" customWidth="1"/>
    <col min="10249" max="10249" width="10.7109375" customWidth="1"/>
    <col min="10250" max="10250" width="13.85546875" customWidth="1"/>
    <col min="10251" max="10251" width="11.7109375" customWidth="1"/>
    <col min="10252" max="10252" width="14.140625" customWidth="1"/>
    <col min="10253" max="10253" width="11.7109375" customWidth="1"/>
    <col min="10503" max="10503" width="10.140625" customWidth="1"/>
    <col min="10504" max="10504" width="11.28515625" customWidth="1"/>
    <col min="10505" max="10505" width="10.7109375" customWidth="1"/>
    <col min="10506" max="10506" width="13.85546875" customWidth="1"/>
    <col min="10507" max="10507" width="11.7109375" customWidth="1"/>
    <col min="10508" max="10508" width="14.140625" customWidth="1"/>
    <col min="10509" max="10509" width="11.7109375" customWidth="1"/>
    <col min="10759" max="10759" width="10.140625" customWidth="1"/>
    <col min="10760" max="10760" width="11.28515625" customWidth="1"/>
    <col min="10761" max="10761" width="10.7109375" customWidth="1"/>
    <col min="10762" max="10762" width="13.85546875" customWidth="1"/>
    <col min="10763" max="10763" width="11.7109375" customWidth="1"/>
    <col min="10764" max="10764" width="14.140625" customWidth="1"/>
    <col min="10765" max="10765" width="11.7109375" customWidth="1"/>
    <col min="11015" max="11015" width="10.140625" customWidth="1"/>
    <col min="11016" max="11016" width="11.28515625" customWidth="1"/>
    <col min="11017" max="11017" width="10.7109375" customWidth="1"/>
    <col min="11018" max="11018" width="13.85546875" customWidth="1"/>
    <col min="11019" max="11019" width="11.7109375" customWidth="1"/>
    <col min="11020" max="11020" width="14.140625" customWidth="1"/>
    <col min="11021" max="11021" width="11.7109375" customWidth="1"/>
    <col min="11271" max="11271" width="10.140625" customWidth="1"/>
    <col min="11272" max="11272" width="11.28515625" customWidth="1"/>
    <col min="11273" max="11273" width="10.7109375" customWidth="1"/>
    <col min="11274" max="11274" width="13.85546875" customWidth="1"/>
    <col min="11275" max="11275" width="11.7109375" customWidth="1"/>
    <col min="11276" max="11276" width="14.140625" customWidth="1"/>
    <col min="11277" max="11277" width="11.7109375" customWidth="1"/>
    <col min="11527" max="11527" width="10.140625" customWidth="1"/>
    <col min="11528" max="11528" width="11.28515625" customWidth="1"/>
    <col min="11529" max="11529" width="10.7109375" customWidth="1"/>
    <col min="11530" max="11530" width="13.85546875" customWidth="1"/>
    <col min="11531" max="11531" width="11.7109375" customWidth="1"/>
    <col min="11532" max="11532" width="14.140625" customWidth="1"/>
    <col min="11533" max="11533" width="11.7109375" customWidth="1"/>
    <col min="11783" max="11783" width="10.140625" customWidth="1"/>
    <col min="11784" max="11784" width="11.28515625" customWidth="1"/>
    <col min="11785" max="11785" width="10.7109375" customWidth="1"/>
    <col min="11786" max="11786" width="13.85546875" customWidth="1"/>
    <col min="11787" max="11787" width="11.7109375" customWidth="1"/>
    <col min="11788" max="11788" width="14.140625" customWidth="1"/>
    <col min="11789" max="11789" width="11.7109375" customWidth="1"/>
    <col min="12039" max="12039" width="10.140625" customWidth="1"/>
    <col min="12040" max="12040" width="11.28515625" customWidth="1"/>
    <col min="12041" max="12041" width="10.7109375" customWidth="1"/>
    <col min="12042" max="12042" width="13.85546875" customWidth="1"/>
    <col min="12043" max="12043" width="11.7109375" customWidth="1"/>
    <col min="12044" max="12044" width="14.140625" customWidth="1"/>
    <col min="12045" max="12045" width="11.7109375" customWidth="1"/>
    <col min="12295" max="12295" width="10.140625" customWidth="1"/>
    <col min="12296" max="12296" width="11.28515625" customWidth="1"/>
    <col min="12297" max="12297" width="10.7109375" customWidth="1"/>
    <col min="12298" max="12298" width="13.85546875" customWidth="1"/>
    <col min="12299" max="12299" width="11.7109375" customWidth="1"/>
    <col min="12300" max="12300" width="14.140625" customWidth="1"/>
    <col min="12301" max="12301" width="11.7109375" customWidth="1"/>
    <col min="12551" max="12551" width="10.140625" customWidth="1"/>
    <col min="12552" max="12552" width="11.28515625" customWidth="1"/>
    <col min="12553" max="12553" width="10.7109375" customWidth="1"/>
    <col min="12554" max="12554" width="13.85546875" customWidth="1"/>
    <col min="12555" max="12555" width="11.7109375" customWidth="1"/>
    <col min="12556" max="12556" width="14.140625" customWidth="1"/>
    <col min="12557" max="12557" width="11.7109375" customWidth="1"/>
    <col min="12807" max="12807" width="10.140625" customWidth="1"/>
    <col min="12808" max="12808" width="11.28515625" customWidth="1"/>
    <col min="12809" max="12809" width="10.7109375" customWidth="1"/>
    <col min="12810" max="12810" width="13.85546875" customWidth="1"/>
    <col min="12811" max="12811" width="11.7109375" customWidth="1"/>
    <col min="12812" max="12812" width="14.140625" customWidth="1"/>
    <col min="12813" max="12813" width="11.7109375" customWidth="1"/>
    <col min="13063" max="13063" width="10.140625" customWidth="1"/>
    <col min="13064" max="13064" width="11.28515625" customWidth="1"/>
    <col min="13065" max="13065" width="10.7109375" customWidth="1"/>
    <col min="13066" max="13066" width="13.85546875" customWidth="1"/>
    <col min="13067" max="13067" width="11.7109375" customWidth="1"/>
    <col min="13068" max="13068" width="14.140625" customWidth="1"/>
    <col min="13069" max="13069" width="11.7109375" customWidth="1"/>
    <col min="13319" max="13319" width="10.140625" customWidth="1"/>
    <col min="13320" max="13320" width="11.28515625" customWidth="1"/>
    <col min="13321" max="13321" width="10.7109375" customWidth="1"/>
    <col min="13322" max="13322" width="13.85546875" customWidth="1"/>
    <col min="13323" max="13323" width="11.7109375" customWidth="1"/>
    <col min="13324" max="13324" width="14.140625" customWidth="1"/>
    <col min="13325" max="13325" width="11.7109375" customWidth="1"/>
    <col min="13575" max="13575" width="10.140625" customWidth="1"/>
    <col min="13576" max="13576" width="11.28515625" customWidth="1"/>
    <col min="13577" max="13577" width="10.7109375" customWidth="1"/>
    <col min="13578" max="13578" width="13.85546875" customWidth="1"/>
    <col min="13579" max="13579" width="11.7109375" customWidth="1"/>
    <col min="13580" max="13580" width="14.140625" customWidth="1"/>
    <col min="13581" max="13581" width="11.7109375" customWidth="1"/>
    <col min="13831" max="13831" width="10.140625" customWidth="1"/>
    <col min="13832" max="13832" width="11.28515625" customWidth="1"/>
    <col min="13833" max="13833" width="10.7109375" customWidth="1"/>
    <col min="13834" max="13834" width="13.85546875" customWidth="1"/>
    <col min="13835" max="13835" width="11.7109375" customWidth="1"/>
    <col min="13836" max="13836" width="14.140625" customWidth="1"/>
    <col min="13837" max="13837" width="11.7109375" customWidth="1"/>
    <col min="14087" max="14087" width="10.140625" customWidth="1"/>
    <col min="14088" max="14088" width="11.28515625" customWidth="1"/>
    <col min="14089" max="14089" width="10.7109375" customWidth="1"/>
    <col min="14090" max="14090" width="13.85546875" customWidth="1"/>
    <col min="14091" max="14091" width="11.7109375" customWidth="1"/>
    <col min="14092" max="14092" width="14.140625" customWidth="1"/>
    <col min="14093" max="14093" width="11.7109375" customWidth="1"/>
    <col min="14343" max="14343" width="10.140625" customWidth="1"/>
    <col min="14344" max="14344" width="11.28515625" customWidth="1"/>
    <col min="14345" max="14345" width="10.7109375" customWidth="1"/>
    <col min="14346" max="14346" width="13.85546875" customWidth="1"/>
    <col min="14347" max="14347" width="11.7109375" customWidth="1"/>
    <col min="14348" max="14348" width="14.140625" customWidth="1"/>
    <col min="14349" max="14349" width="11.7109375" customWidth="1"/>
    <col min="14599" max="14599" width="10.140625" customWidth="1"/>
    <col min="14600" max="14600" width="11.28515625" customWidth="1"/>
    <col min="14601" max="14601" width="10.7109375" customWidth="1"/>
    <col min="14602" max="14602" width="13.85546875" customWidth="1"/>
    <col min="14603" max="14603" width="11.7109375" customWidth="1"/>
    <col min="14604" max="14604" width="14.140625" customWidth="1"/>
    <col min="14605" max="14605" width="11.7109375" customWidth="1"/>
    <col min="14855" max="14855" width="10.140625" customWidth="1"/>
    <col min="14856" max="14856" width="11.28515625" customWidth="1"/>
    <col min="14857" max="14857" width="10.7109375" customWidth="1"/>
    <col min="14858" max="14858" width="13.85546875" customWidth="1"/>
    <col min="14859" max="14859" width="11.7109375" customWidth="1"/>
    <col min="14860" max="14860" width="14.140625" customWidth="1"/>
    <col min="14861" max="14861" width="11.7109375" customWidth="1"/>
    <col min="15111" max="15111" width="10.140625" customWidth="1"/>
    <col min="15112" max="15112" width="11.28515625" customWidth="1"/>
    <col min="15113" max="15113" width="10.7109375" customWidth="1"/>
    <col min="15114" max="15114" width="13.85546875" customWidth="1"/>
    <col min="15115" max="15115" width="11.7109375" customWidth="1"/>
    <col min="15116" max="15116" width="14.140625" customWidth="1"/>
    <col min="15117" max="15117" width="11.7109375" customWidth="1"/>
    <col min="15367" max="15367" width="10.140625" customWidth="1"/>
    <col min="15368" max="15368" width="11.28515625" customWidth="1"/>
    <col min="15369" max="15369" width="10.7109375" customWidth="1"/>
    <col min="15370" max="15370" width="13.85546875" customWidth="1"/>
    <col min="15371" max="15371" width="11.7109375" customWidth="1"/>
    <col min="15372" max="15372" width="14.140625" customWidth="1"/>
    <col min="15373" max="15373" width="11.7109375" customWidth="1"/>
    <col min="15623" max="15623" width="10.140625" customWidth="1"/>
    <col min="15624" max="15624" width="11.28515625" customWidth="1"/>
    <col min="15625" max="15625" width="10.7109375" customWidth="1"/>
    <col min="15626" max="15626" width="13.85546875" customWidth="1"/>
    <col min="15627" max="15627" width="11.7109375" customWidth="1"/>
    <col min="15628" max="15628" width="14.140625" customWidth="1"/>
    <col min="15629" max="15629" width="11.7109375" customWidth="1"/>
    <col min="15879" max="15879" width="10.140625" customWidth="1"/>
    <col min="15880" max="15880" width="11.28515625" customWidth="1"/>
    <col min="15881" max="15881" width="10.7109375" customWidth="1"/>
    <col min="15882" max="15882" width="13.85546875" customWidth="1"/>
    <col min="15883" max="15883" width="11.7109375" customWidth="1"/>
    <col min="15884" max="15884" width="14.140625" customWidth="1"/>
    <col min="15885" max="15885" width="11.7109375" customWidth="1"/>
    <col min="16135" max="16135" width="10.140625" customWidth="1"/>
    <col min="16136" max="16136" width="11.28515625" customWidth="1"/>
    <col min="16137" max="16137" width="10.7109375" customWidth="1"/>
    <col min="16138" max="16138" width="13.85546875" customWidth="1"/>
    <col min="16139" max="16139" width="11.7109375" customWidth="1"/>
    <col min="16140" max="16140" width="14.140625" customWidth="1"/>
    <col min="16141" max="16141" width="11.7109375" customWidth="1"/>
  </cols>
  <sheetData>
    <row r="1" spans="1:13" ht="17.25" customHeight="1" x14ac:dyDescent="0.25">
      <c r="B1" s="35"/>
      <c r="C1" s="35"/>
      <c r="D1" s="35"/>
      <c r="E1" s="30"/>
      <c r="F1" s="30"/>
      <c r="G1" s="35"/>
      <c r="H1" s="35"/>
      <c r="I1" s="30" t="s">
        <v>33</v>
      </c>
      <c r="J1" s="35"/>
      <c r="K1" s="35"/>
      <c r="L1" s="35"/>
      <c r="M1" s="35"/>
    </row>
    <row r="2" spans="1:13" ht="17.25" customHeight="1" x14ac:dyDescent="0.25">
      <c r="B2" s="35"/>
      <c r="C2" s="35"/>
      <c r="D2" s="35"/>
      <c r="E2" s="30"/>
      <c r="F2" s="30"/>
      <c r="G2" s="35"/>
      <c r="H2" s="35"/>
      <c r="I2" s="30" t="s">
        <v>26</v>
      </c>
      <c r="J2" s="35"/>
      <c r="K2" s="35"/>
      <c r="L2" s="35"/>
      <c r="M2" s="35"/>
    </row>
    <row r="3" spans="1:13" x14ac:dyDescent="0.25">
      <c r="A3" s="10"/>
      <c r="B3" s="10"/>
      <c r="C3" s="10"/>
      <c r="D3" s="1"/>
      <c r="E3" s="55"/>
      <c r="F3" s="55"/>
      <c r="G3" s="1"/>
      <c r="H3" s="1"/>
      <c r="I3" s="1"/>
      <c r="J3" s="1"/>
      <c r="K3" s="1"/>
      <c r="L3" s="1"/>
      <c r="M3" s="1"/>
    </row>
    <row r="4" spans="1:13" ht="49.5" customHeight="1" x14ac:dyDescent="0.25">
      <c r="A4" s="142" t="s">
        <v>0</v>
      </c>
      <c r="B4" s="142"/>
      <c r="C4" s="142"/>
      <c r="D4" s="142"/>
      <c r="E4" s="142"/>
      <c r="F4" s="142"/>
      <c r="G4" s="142"/>
      <c r="H4" s="142"/>
      <c r="I4" s="142"/>
      <c r="J4" s="34"/>
      <c r="K4" s="34"/>
      <c r="L4" s="34"/>
      <c r="M4" s="34"/>
    </row>
    <row r="5" spans="1:13" ht="21.75" customHeight="1" x14ac:dyDescent="0.25">
      <c r="A5" s="29"/>
      <c r="B5" s="29"/>
      <c r="C5" s="29"/>
      <c r="D5" s="29"/>
      <c r="E5" s="56"/>
      <c r="F5" s="56"/>
      <c r="G5" s="29"/>
      <c r="H5" s="29"/>
      <c r="I5" s="2" t="s">
        <v>1</v>
      </c>
      <c r="J5" s="29"/>
      <c r="K5" s="29"/>
      <c r="L5" s="29"/>
    </row>
    <row r="6" spans="1:13" x14ac:dyDescent="0.25">
      <c r="A6" s="146" t="s">
        <v>28</v>
      </c>
      <c r="B6" s="146" t="s">
        <v>3</v>
      </c>
      <c r="C6" s="146" t="s">
        <v>4</v>
      </c>
      <c r="D6" s="145" t="s">
        <v>13</v>
      </c>
      <c r="E6" s="145"/>
      <c r="F6" s="145"/>
      <c r="G6" s="145"/>
      <c r="H6" s="145"/>
      <c r="I6" s="145"/>
    </row>
    <row r="7" spans="1:13" s="9" customFormat="1" ht="18.75" customHeight="1" x14ac:dyDescent="0.2">
      <c r="A7" s="146"/>
      <c r="B7" s="146"/>
      <c r="C7" s="146"/>
      <c r="D7" s="144" t="s">
        <v>15</v>
      </c>
      <c r="E7" s="148" t="s">
        <v>11</v>
      </c>
      <c r="F7" s="148" t="s">
        <v>24</v>
      </c>
      <c r="G7" s="144" t="s">
        <v>25</v>
      </c>
      <c r="H7" s="144" t="s">
        <v>5</v>
      </c>
      <c r="I7" s="144"/>
    </row>
    <row r="8" spans="1:13" s="9" customFormat="1" ht="16.5" customHeight="1" x14ac:dyDescent="0.2">
      <c r="A8" s="146"/>
      <c r="B8" s="146"/>
      <c r="C8" s="146"/>
      <c r="D8" s="144"/>
      <c r="E8" s="148"/>
      <c r="F8" s="148"/>
      <c r="G8" s="144"/>
      <c r="H8" s="144" t="s">
        <v>18</v>
      </c>
      <c r="I8" s="144" t="s">
        <v>19</v>
      </c>
    </row>
    <row r="9" spans="1:13" s="9" customFormat="1" ht="19.5" customHeight="1" x14ac:dyDescent="0.2">
      <c r="A9" s="146"/>
      <c r="B9" s="146"/>
      <c r="C9" s="146"/>
      <c r="D9" s="144"/>
      <c r="E9" s="148"/>
      <c r="F9" s="148"/>
      <c r="G9" s="144"/>
      <c r="H9" s="144"/>
      <c r="I9" s="144"/>
    </row>
    <row r="10" spans="1:13" ht="11.25" customHeight="1" x14ac:dyDescent="0.25">
      <c r="A10" s="24">
        <v>1</v>
      </c>
      <c r="B10" s="24">
        <v>2</v>
      </c>
      <c r="C10" s="24">
        <v>3</v>
      </c>
      <c r="D10" s="24">
        <v>4</v>
      </c>
      <c r="E10" s="57"/>
      <c r="F10" s="57"/>
      <c r="G10" s="31"/>
      <c r="H10" s="33"/>
      <c r="I10" s="33"/>
    </row>
    <row r="11" spans="1:13" x14ac:dyDescent="0.25">
      <c r="A11" s="26" t="s">
        <v>16</v>
      </c>
      <c r="B11" s="26" t="s">
        <v>17</v>
      </c>
      <c r="C11" s="11">
        <v>2010</v>
      </c>
      <c r="D11" s="49">
        <v>0</v>
      </c>
      <c r="E11" s="58"/>
      <c r="F11" s="58"/>
      <c r="G11" s="32">
        <f>D11+E11+F11</f>
        <v>0</v>
      </c>
      <c r="H11" s="46">
        <f>G11</f>
        <v>0</v>
      </c>
      <c r="I11" s="46">
        <v>0</v>
      </c>
    </row>
    <row r="12" spans="1:13" x14ac:dyDescent="0.25">
      <c r="A12" s="25">
        <v>750</v>
      </c>
      <c r="B12" s="25">
        <v>75011</v>
      </c>
      <c r="C12" s="25">
        <v>2010</v>
      </c>
      <c r="D12" s="49">
        <v>46259</v>
      </c>
      <c r="E12" s="63"/>
      <c r="F12" s="58"/>
      <c r="G12" s="32">
        <f t="shared" ref="G12:G19" si="0">D12+E12+F12</f>
        <v>46259</v>
      </c>
      <c r="H12" s="46">
        <f t="shared" ref="H12:H19" si="1">G12</f>
        <v>46259</v>
      </c>
      <c r="I12" s="46">
        <v>0</v>
      </c>
    </row>
    <row r="13" spans="1:13" ht="17.25" customHeight="1" x14ac:dyDescent="0.25">
      <c r="A13" s="25">
        <v>751</v>
      </c>
      <c r="B13" s="25">
        <v>75101</v>
      </c>
      <c r="C13" s="25">
        <v>2010</v>
      </c>
      <c r="D13" s="49">
        <f>'01.01.2014'!G13</f>
        <v>1044</v>
      </c>
      <c r="E13" s="63"/>
      <c r="F13" s="58"/>
      <c r="G13" s="32">
        <f t="shared" si="0"/>
        <v>1044</v>
      </c>
      <c r="H13" s="46">
        <f t="shared" si="1"/>
        <v>1044</v>
      </c>
      <c r="I13" s="46">
        <v>0</v>
      </c>
    </row>
    <row r="14" spans="1:13" x14ac:dyDescent="0.25">
      <c r="A14" s="16">
        <v>752</v>
      </c>
      <c r="B14" s="16">
        <v>75212</v>
      </c>
      <c r="C14" s="16">
        <v>2010</v>
      </c>
      <c r="D14" s="49">
        <f>'01.01.2014'!G14</f>
        <v>0</v>
      </c>
      <c r="E14" s="58"/>
      <c r="F14" s="58"/>
      <c r="G14" s="32">
        <f t="shared" si="0"/>
        <v>0</v>
      </c>
      <c r="H14" s="46">
        <f t="shared" si="1"/>
        <v>0</v>
      </c>
      <c r="I14" s="46">
        <v>0</v>
      </c>
    </row>
    <row r="15" spans="1:13" x14ac:dyDescent="0.25">
      <c r="A15" s="11">
        <v>754</v>
      </c>
      <c r="B15" s="11">
        <v>75414</v>
      </c>
      <c r="C15" s="11">
        <v>2010</v>
      </c>
      <c r="D15" s="49">
        <f>'01.01.2014'!G15</f>
        <v>0</v>
      </c>
      <c r="E15" s="58"/>
      <c r="F15" s="58"/>
      <c r="G15" s="32">
        <f t="shared" si="0"/>
        <v>0</v>
      </c>
      <c r="H15" s="46">
        <f t="shared" si="1"/>
        <v>0</v>
      </c>
      <c r="I15" s="46">
        <v>0</v>
      </c>
    </row>
    <row r="16" spans="1:13" x14ac:dyDescent="0.25">
      <c r="A16" s="25">
        <v>852</v>
      </c>
      <c r="B16" s="25">
        <v>85212</v>
      </c>
      <c r="C16" s="25">
        <v>2010</v>
      </c>
      <c r="D16" s="49">
        <v>2279000</v>
      </c>
      <c r="E16" s="58"/>
      <c r="F16" s="58"/>
      <c r="G16" s="32">
        <f t="shared" si="0"/>
        <v>2279000</v>
      </c>
      <c r="H16" s="46">
        <f t="shared" si="1"/>
        <v>2279000</v>
      </c>
      <c r="I16" s="46">
        <v>0</v>
      </c>
    </row>
    <row r="17" spans="1:13" x14ac:dyDescent="0.25">
      <c r="A17" s="64">
        <v>852</v>
      </c>
      <c r="B17" s="64">
        <v>85213</v>
      </c>
      <c r="C17" s="64">
        <v>2010</v>
      </c>
      <c r="D17" s="65">
        <v>6400</v>
      </c>
      <c r="E17" s="66"/>
      <c r="F17" s="66"/>
      <c r="G17" s="67">
        <f t="shared" si="0"/>
        <v>6400</v>
      </c>
      <c r="H17" s="68">
        <f t="shared" si="1"/>
        <v>6400</v>
      </c>
      <c r="I17" s="68">
        <v>0</v>
      </c>
    </row>
    <row r="18" spans="1:13" x14ac:dyDescent="0.25">
      <c r="A18" s="25">
        <v>852</v>
      </c>
      <c r="B18" s="25">
        <v>85215</v>
      </c>
      <c r="C18" s="25">
        <v>2010</v>
      </c>
      <c r="D18" s="69">
        <v>295.38</v>
      </c>
      <c r="E18" s="70"/>
      <c r="F18" s="70"/>
      <c r="G18" s="69">
        <f t="shared" si="0"/>
        <v>295.38</v>
      </c>
      <c r="H18" s="46">
        <f t="shared" si="1"/>
        <v>295.38</v>
      </c>
      <c r="I18" s="46">
        <v>0</v>
      </c>
    </row>
    <row r="19" spans="1:13" x14ac:dyDescent="0.25">
      <c r="A19" s="25">
        <v>8552</v>
      </c>
      <c r="B19" s="25">
        <v>85295</v>
      </c>
      <c r="C19" s="25">
        <v>2010</v>
      </c>
      <c r="D19" s="69">
        <v>0</v>
      </c>
      <c r="E19" s="70">
        <v>1446</v>
      </c>
      <c r="F19" s="70"/>
      <c r="G19" s="69">
        <f t="shared" si="0"/>
        <v>1446</v>
      </c>
      <c r="H19" s="46">
        <f t="shared" si="1"/>
        <v>1446</v>
      </c>
      <c r="I19" s="46">
        <v>0</v>
      </c>
    </row>
    <row r="20" spans="1:13" s="47" customFormat="1" x14ac:dyDescent="0.25">
      <c r="A20" s="149">
        <v>852</v>
      </c>
      <c r="B20" s="149"/>
      <c r="C20" s="149"/>
      <c r="D20" s="7">
        <f>SUM(D11:D19)</f>
        <v>2332998.38</v>
      </c>
      <c r="E20" s="7">
        <f t="shared" ref="E20:I20" si="2">SUM(E11:E19)</f>
        <v>1446</v>
      </c>
      <c r="F20" s="7">
        <f t="shared" si="2"/>
        <v>0</v>
      </c>
      <c r="G20" s="7">
        <f t="shared" si="2"/>
        <v>2334444.38</v>
      </c>
      <c r="H20" s="7">
        <f t="shared" si="2"/>
        <v>2334444.38</v>
      </c>
      <c r="I20" s="7">
        <f t="shared" si="2"/>
        <v>0</v>
      </c>
    </row>
    <row r="21" spans="1:13" x14ac:dyDescent="0.25">
      <c r="A21" s="147" t="s">
        <v>20</v>
      </c>
      <c r="B21" s="147"/>
      <c r="C21" s="147"/>
      <c r="D21" s="147"/>
      <c r="E21" s="147"/>
      <c r="F21" s="147"/>
      <c r="G21" s="147"/>
      <c r="H21" s="147"/>
      <c r="I21" s="147"/>
      <c r="J21" s="8"/>
      <c r="K21" s="8" t="s">
        <v>28</v>
      </c>
      <c r="L21" s="8"/>
      <c r="M21" s="8"/>
    </row>
    <row r="22" spans="1:13" x14ac:dyDescent="0.25">
      <c r="A22" s="146" t="s">
        <v>2</v>
      </c>
      <c r="B22" s="146" t="s">
        <v>3</v>
      </c>
      <c r="C22" s="146" t="s">
        <v>4</v>
      </c>
      <c r="D22" s="145" t="s">
        <v>14</v>
      </c>
      <c r="E22" s="145"/>
      <c r="F22" s="145"/>
      <c r="G22" s="145"/>
      <c r="H22" s="145"/>
      <c r="I22" s="145"/>
    </row>
    <row r="23" spans="1:13" x14ac:dyDescent="0.25">
      <c r="A23" s="146"/>
      <c r="B23" s="146"/>
      <c r="C23" s="146"/>
      <c r="D23" s="144" t="s">
        <v>15</v>
      </c>
      <c r="E23" s="148" t="s">
        <v>11</v>
      </c>
      <c r="F23" s="148" t="s">
        <v>12</v>
      </c>
      <c r="G23" s="144" t="s">
        <v>21</v>
      </c>
      <c r="H23" s="144" t="s">
        <v>5</v>
      </c>
      <c r="I23" s="144"/>
    </row>
    <row r="24" spans="1:13" x14ac:dyDescent="0.25">
      <c r="A24" s="146"/>
      <c r="B24" s="146"/>
      <c r="C24" s="146"/>
      <c r="D24" s="144"/>
      <c r="E24" s="148"/>
      <c r="F24" s="148"/>
      <c r="G24" s="144"/>
      <c r="H24" s="144" t="s">
        <v>6</v>
      </c>
      <c r="I24" s="144" t="s">
        <v>7</v>
      </c>
    </row>
    <row r="25" spans="1:13" x14ac:dyDescent="0.25">
      <c r="A25" s="146"/>
      <c r="B25" s="146"/>
      <c r="C25" s="146"/>
      <c r="D25" s="144"/>
      <c r="E25" s="148"/>
      <c r="F25" s="148"/>
      <c r="G25" s="144"/>
      <c r="H25" s="144"/>
      <c r="I25" s="144"/>
    </row>
    <row r="26" spans="1:13" x14ac:dyDescent="0.25">
      <c r="A26" s="24">
        <v>1</v>
      </c>
      <c r="B26" s="24">
        <v>2</v>
      </c>
      <c r="C26" s="24">
        <v>3</v>
      </c>
      <c r="D26" s="24">
        <v>5</v>
      </c>
      <c r="E26" s="57"/>
      <c r="F26" s="57"/>
      <c r="G26" s="24"/>
      <c r="H26" s="24">
        <v>6</v>
      </c>
      <c r="I26" s="24">
        <v>7</v>
      </c>
    </row>
    <row r="27" spans="1:13" x14ac:dyDescent="0.25">
      <c r="A27" s="36" t="s">
        <v>16</v>
      </c>
      <c r="B27" s="36" t="s">
        <v>17</v>
      </c>
      <c r="C27" s="37"/>
      <c r="D27" s="38">
        <f>SUM(D28:D32)</f>
        <v>0</v>
      </c>
      <c r="E27" s="60">
        <f t="shared" ref="E27:I27" si="3">SUM(E28:E32)</f>
        <v>0</v>
      </c>
      <c r="F27" s="60">
        <f t="shared" si="3"/>
        <v>0</v>
      </c>
      <c r="G27" s="38">
        <f>D27+E27+F27</f>
        <v>0</v>
      </c>
      <c r="H27" s="38">
        <f t="shared" si="3"/>
        <v>0</v>
      </c>
      <c r="I27" s="38">
        <f t="shared" si="3"/>
        <v>0</v>
      </c>
    </row>
    <row r="28" spans="1:13" x14ac:dyDescent="0.25">
      <c r="A28" s="28"/>
      <c r="B28" s="26"/>
      <c r="C28" s="19">
        <v>4010</v>
      </c>
      <c r="D28" s="3">
        <v>0</v>
      </c>
      <c r="E28" s="58"/>
      <c r="F28" s="58"/>
      <c r="G28" s="4">
        <f t="shared" ref="G28:G65" si="4">D28+E28+F28</f>
        <v>0</v>
      </c>
      <c r="H28" s="4">
        <f t="shared" ref="H28:H62" si="5">G28</f>
        <v>0</v>
      </c>
      <c r="I28" s="4">
        <v>0</v>
      </c>
    </row>
    <row r="29" spans="1:13" x14ac:dyDescent="0.25">
      <c r="A29" s="28"/>
      <c r="B29" s="26"/>
      <c r="C29" s="19">
        <v>4110</v>
      </c>
      <c r="D29" s="3">
        <v>0</v>
      </c>
      <c r="E29" s="58"/>
      <c r="F29" s="58"/>
      <c r="G29" s="4">
        <f t="shared" si="4"/>
        <v>0</v>
      </c>
      <c r="H29" s="4">
        <f t="shared" si="5"/>
        <v>0</v>
      </c>
      <c r="I29" s="4">
        <v>0</v>
      </c>
    </row>
    <row r="30" spans="1:13" x14ac:dyDescent="0.25">
      <c r="A30" s="28"/>
      <c r="B30" s="26"/>
      <c r="C30" s="19">
        <v>4120</v>
      </c>
      <c r="D30" s="3">
        <v>0</v>
      </c>
      <c r="E30" s="58"/>
      <c r="F30" s="58"/>
      <c r="G30" s="4">
        <f t="shared" si="4"/>
        <v>0</v>
      </c>
      <c r="H30" s="4">
        <f t="shared" si="5"/>
        <v>0</v>
      </c>
      <c r="I30" s="4">
        <v>0</v>
      </c>
    </row>
    <row r="31" spans="1:13" x14ac:dyDescent="0.25">
      <c r="A31" s="12"/>
      <c r="B31" s="11"/>
      <c r="C31" s="19">
        <v>4210</v>
      </c>
      <c r="D31" s="4">
        <v>0</v>
      </c>
      <c r="E31" s="4"/>
      <c r="F31" s="4"/>
      <c r="G31" s="4">
        <f t="shared" si="4"/>
        <v>0</v>
      </c>
      <c r="H31" s="4">
        <f t="shared" si="5"/>
        <v>0</v>
      </c>
      <c r="I31" s="4">
        <v>0</v>
      </c>
    </row>
    <row r="32" spans="1:13" x14ac:dyDescent="0.25">
      <c r="A32" s="13"/>
      <c r="B32" s="14"/>
      <c r="C32" s="19">
        <v>4430</v>
      </c>
      <c r="D32" s="4">
        <v>0</v>
      </c>
      <c r="E32" s="4"/>
      <c r="F32" s="4"/>
      <c r="G32" s="4">
        <f t="shared" si="4"/>
        <v>0</v>
      </c>
      <c r="H32" s="4">
        <f t="shared" si="5"/>
        <v>0</v>
      </c>
      <c r="I32" s="4">
        <v>0</v>
      </c>
    </row>
    <row r="33" spans="1:9" x14ac:dyDescent="0.25">
      <c r="A33" s="39">
        <v>750</v>
      </c>
      <c r="B33" s="39">
        <v>75011</v>
      </c>
      <c r="C33" s="37"/>
      <c r="D33" s="38">
        <f>SUM(D34:D37)</f>
        <v>46259</v>
      </c>
      <c r="E33" s="60">
        <f t="shared" ref="E33:I33" si="6">SUM(E34:E37)</f>
        <v>0</v>
      </c>
      <c r="F33" s="60">
        <f t="shared" si="6"/>
        <v>0</v>
      </c>
      <c r="G33" s="38">
        <f t="shared" si="4"/>
        <v>46259</v>
      </c>
      <c r="H33" s="38">
        <f t="shared" si="6"/>
        <v>46259</v>
      </c>
      <c r="I33" s="38">
        <f t="shared" si="6"/>
        <v>0</v>
      </c>
    </row>
    <row r="34" spans="1:9" x14ac:dyDescent="0.25">
      <c r="A34" s="12"/>
      <c r="B34" s="11"/>
      <c r="C34" s="19">
        <v>4010</v>
      </c>
      <c r="D34" s="4">
        <v>35505</v>
      </c>
      <c r="E34" s="4"/>
      <c r="F34" s="4"/>
      <c r="G34" s="4">
        <f t="shared" si="4"/>
        <v>35505</v>
      </c>
      <c r="H34" s="4">
        <f t="shared" si="5"/>
        <v>35505</v>
      </c>
      <c r="I34" s="4">
        <v>0</v>
      </c>
    </row>
    <row r="35" spans="1:9" x14ac:dyDescent="0.25">
      <c r="A35" s="13"/>
      <c r="B35" s="14"/>
      <c r="C35" s="19">
        <v>4040</v>
      </c>
      <c r="D35" s="4">
        <f>'01.01.2014'!G34</f>
        <v>3160</v>
      </c>
      <c r="E35" s="4"/>
      <c r="F35" s="4"/>
      <c r="G35" s="4">
        <f t="shared" si="4"/>
        <v>3160</v>
      </c>
      <c r="H35" s="4">
        <f t="shared" si="5"/>
        <v>3160</v>
      </c>
      <c r="I35" s="4">
        <v>0</v>
      </c>
    </row>
    <row r="36" spans="1:9" x14ac:dyDescent="0.25">
      <c r="A36" s="13"/>
      <c r="B36" s="14"/>
      <c r="C36" s="19">
        <v>4110</v>
      </c>
      <c r="D36" s="4">
        <v>6647</v>
      </c>
      <c r="E36" s="4"/>
      <c r="F36" s="4"/>
      <c r="G36" s="4">
        <f t="shared" si="4"/>
        <v>6647</v>
      </c>
      <c r="H36" s="4">
        <f t="shared" si="5"/>
        <v>6647</v>
      </c>
      <c r="I36" s="4">
        <v>0</v>
      </c>
    </row>
    <row r="37" spans="1:9" x14ac:dyDescent="0.25">
      <c r="A37" s="15"/>
      <c r="B37" s="16"/>
      <c r="C37" s="19">
        <v>4120</v>
      </c>
      <c r="D37" s="4">
        <v>947</v>
      </c>
      <c r="E37" s="4"/>
      <c r="F37" s="4"/>
      <c r="G37" s="4">
        <f t="shared" si="4"/>
        <v>947</v>
      </c>
      <c r="H37" s="4">
        <f t="shared" si="5"/>
        <v>947</v>
      </c>
      <c r="I37" s="4">
        <v>0</v>
      </c>
    </row>
    <row r="38" spans="1:9" x14ac:dyDescent="0.25">
      <c r="A38" s="40">
        <v>751</v>
      </c>
      <c r="B38" s="40">
        <v>75101</v>
      </c>
      <c r="C38" s="37"/>
      <c r="D38" s="38">
        <f>SUM(D39:D41)</f>
        <v>1044</v>
      </c>
      <c r="E38" s="60">
        <f t="shared" ref="E38:I38" si="7">SUM(E39:E41)</f>
        <v>0</v>
      </c>
      <c r="F38" s="60">
        <f t="shared" si="7"/>
        <v>0</v>
      </c>
      <c r="G38" s="38">
        <f t="shared" si="4"/>
        <v>1044</v>
      </c>
      <c r="H38" s="38">
        <f t="shared" si="7"/>
        <v>1044</v>
      </c>
      <c r="I38" s="38">
        <f t="shared" si="7"/>
        <v>0</v>
      </c>
    </row>
    <row r="39" spans="1:9" x14ac:dyDescent="0.25">
      <c r="A39" s="14"/>
      <c r="B39" s="14"/>
      <c r="C39" s="17">
        <v>4110</v>
      </c>
      <c r="D39" s="5">
        <f>'01.01.2014'!G38</f>
        <v>150</v>
      </c>
      <c r="E39" s="5"/>
      <c r="F39" s="5"/>
      <c r="G39" s="4">
        <f t="shared" si="4"/>
        <v>150</v>
      </c>
      <c r="H39" s="4">
        <f t="shared" si="5"/>
        <v>150</v>
      </c>
      <c r="I39" s="4">
        <v>0</v>
      </c>
    </row>
    <row r="40" spans="1:9" x14ac:dyDescent="0.25">
      <c r="A40" s="14"/>
      <c r="B40" s="14"/>
      <c r="C40" s="17">
        <v>4120</v>
      </c>
      <c r="D40" s="5">
        <f>'01.01.2014'!G39</f>
        <v>21.38</v>
      </c>
      <c r="E40" s="5"/>
      <c r="F40" s="5"/>
      <c r="G40" s="4">
        <f t="shared" si="4"/>
        <v>21.38</v>
      </c>
      <c r="H40" s="4">
        <f t="shared" si="5"/>
        <v>21.38</v>
      </c>
      <c r="I40" s="4">
        <v>0</v>
      </c>
    </row>
    <row r="41" spans="1:9" x14ac:dyDescent="0.25">
      <c r="A41" s="14"/>
      <c r="B41" s="14"/>
      <c r="C41" s="17">
        <v>4170</v>
      </c>
      <c r="D41" s="5">
        <f>'01.01.2014'!G40</f>
        <v>872.62</v>
      </c>
      <c r="E41" s="5"/>
      <c r="F41" s="5"/>
      <c r="G41" s="4">
        <f t="shared" si="4"/>
        <v>872.62</v>
      </c>
      <c r="H41" s="4">
        <f t="shared" si="5"/>
        <v>872.62</v>
      </c>
      <c r="I41" s="4">
        <v>0</v>
      </c>
    </row>
    <row r="42" spans="1:9" x14ac:dyDescent="0.25">
      <c r="A42" s="37">
        <v>752</v>
      </c>
      <c r="B42" s="37">
        <v>75212</v>
      </c>
      <c r="C42" s="37"/>
      <c r="D42" s="41">
        <f>SUM(D43)</f>
        <v>0</v>
      </c>
      <c r="E42" s="41">
        <f t="shared" ref="E42:I42" si="8">SUM(E43)</f>
        <v>0</v>
      </c>
      <c r="F42" s="41">
        <f t="shared" si="8"/>
        <v>0</v>
      </c>
      <c r="G42" s="41">
        <f t="shared" si="4"/>
        <v>0</v>
      </c>
      <c r="H42" s="41">
        <f t="shared" si="8"/>
        <v>0</v>
      </c>
      <c r="I42" s="41">
        <f t="shared" si="8"/>
        <v>0</v>
      </c>
    </row>
    <row r="43" spans="1:9" x14ac:dyDescent="0.25">
      <c r="A43" s="14"/>
      <c r="B43" s="14"/>
      <c r="C43" s="17">
        <v>4300</v>
      </c>
      <c r="D43" s="5">
        <f>'01.01.2014'!G42</f>
        <v>0</v>
      </c>
      <c r="E43" s="5"/>
      <c r="F43" s="5"/>
      <c r="G43" s="4">
        <f t="shared" si="4"/>
        <v>0</v>
      </c>
      <c r="H43" s="4">
        <f t="shared" si="5"/>
        <v>0</v>
      </c>
      <c r="I43" s="4">
        <v>0</v>
      </c>
    </row>
    <row r="44" spans="1:9" x14ac:dyDescent="0.25">
      <c r="A44" s="37">
        <v>754</v>
      </c>
      <c r="B44" s="37">
        <v>75414</v>
      </c>
      <c r="C44" s="37"/>
      <c r="D44" s="38">
        <f>'01.01.2014'!G43</f>
        <v>0</v>
      </c>
      <c r="E44" s="60">
        <f t="shared" ref="E44:I44" si="9">SUM(E45)</f>
        <v>0</v>
      </c>
      <c r="F44" s="60">
        <f t="shared" si="9"/>
        <v>0</v>
      </c>
      <c r="G44" s="38">
        <f t="shared" si="4"/>
        <v>0</v>
      </c>
      <c r="H44" s="38">
        <f t="shared" si="9"/>
        <v>0</v>
      </c>
      <c r="I44" s="38">
        <f t="shared" si="9"/>
        <v>0</v>
      </c>
    </row>
    <row r="45" spans="1:9" x14ac:dyDescent="0.25">
      <c r="A45" s="14"/>
      <c r="B45" s="14"/>
      <c r="C45" s="17">
        <v>4300</v>
      </c>
      <c r="D45" s="3">
        <f>'01.01.2014'!G44</f>
        <v>0</v>
      </c>
      <c r="E45" s="58"/>
      <c r="F45" s="58"/>
      <c r="G45" s="4">
        <f t="shared" si="4"/>
        <v>0</v>
      </c>
      <c r="H45" s="4">
        <f t="shared" si="5"/>
        <v>0</v>
      </c>
      <c r="I45" s="4">
        <v>0</v>
      </c>
    </row>
    <row r="46" spans="1:9" x14ac:dyDescent="0.25">
      <c r="A46" s="39">
        <v>852</v>
      </c>
      <c r="B46" s="39">
        <v>85212</v>
      </c>
      <c r="C46" s="37"/>
      <c r="D46" s="38">
        <f>SUM(D47:D57)</f>
        <v>2279000</v>
      </c>
      <c r="E46" s="60">
        <f t="shared" ref="E46:I46" si="10">SUM(E47:E57)</f>
        <v>0</v>
      </c>
      <c r="F46" s="60">
        <f t="shared" si="10"/>
        <v>0</v>
      </c>
      <c r="G46" s="38">
        <f t="shared" si="4"/>
        <v>2279000</v>
      </c>
      <c r="H46" s="38">
        <f t="shared" si="10"/>
        <v>2279000</v>
      </c>
      <c r="I46" s="38">
        <f t="shared" si="10"/>
        <v>0</v>
      </c>
    </row>
    <row r="47" spans="1:9" x14ac:dyDescent="0.25">
      <c r="A47" s="11"/>
      <c r="B47" s="11"/>
      <c r="C47" s="20">
        <v>3110</v>
      </c>
      <c r="D47" s="5">
        <v>2140630</v>
      </c>
      <c r="E47" s="5"/>
      <c r="F47" s="5"/>
      <c r="G47" s="4">
        <f t="shared" si="4"/>
        <v>2140630</v>
      </c>
      <c r="H47" s="4">
        <f t="shared" si="5"/>
        <v>2140630</v>
      </c>
      <c r="I47" s="4">
        <v>0</v>
      </c>
    </row>
    <row r="48" spans="1:9" x14ac:dyDescent="0.25">
      <c r="A48" s="14"/>
      <c r="B48" s="14"/>
      <c r="C48" s="21">
        <v>4010</v>
      </c>
      <c r="D48" s="5">
        <v>52070</v>
      </c>
      <c r="E48" s="5"/>
      <c r="F48" s="5"/>
      <c r="G48" s="4">
        <f t="shared" si="4"/>
        <v>52070</v>
      </c>
      <c r="H48" s="4">
        <f t="shared" si="5"/>
        <v>52070</v>
      </c>
      <c r="I48" s="4">
        <v>0</v>
      </c>
    </row>
    <row r="49" spans="1:9" x14ac:dyDescent="0.25">
      <c r="A49" s="14"/>
      <c r="B49" s="14"/>
      <c r="C49" s="21">
        <v>4040</v>
      </c>
      <c r="D49" s="5">
        <f>'01.01.2014'!G48</f>
        <v>4500</v>
      </c>
      <c r="E49" s="5"/>
      <c r="F49" s="5"/>
      <c r="G49" s="4">
        <f t="shared" si="4"/>
        <v>4500</v>
      </c>
      <c r="H49" s="4">
        <f t="shared" si="5"/>
        <v>4500</v>
      </c>
      <c r="I49" s="4">
        <v>0</v>
      </c>
    </row>
    <row r="50" spans="1:9" x14ac:dyDescent="0.25">
      <c r="A50" s="14"/>
      <c r="B50" s="14"/>
      <c r="C50" s="21">
        <v>4110</v>
      </c>
      <c r="D50" s="5">
        <f>'01.01.2014'!G49</f>
        <v>80300</v>
      </c>
      <c r="E50" s="5"/>
      <c r="F50" s="5"/>
      <c r="G50" s="4">
        <f t="shared" si="4"/>
        <v>80300</v>
      </c>
      <c r="H50" s="4">
        <f t="shared" si="5"/>
        <v>80300</v>
      </c>
      <c r="I50" s="4">
        <v>0</v>
      </c>
    </row>
    <row r="51" spans="1:9" x14ac:dyDescent="0.25">
      <c r="A51" s="14"/>
      <c r="B51" s="14"/>
      <c r="C51" s="21">
        <v>4120</v>
      </c>
      <c r="D51" s="5">
        <f>'01.01.2014'!G50</f>
        <v>1500</v>
      </c>
      <c r="E51" s="5"/>
      <c r="F51" s="5"/>
      <c r="G51" s="4">
        <f t="shared" si="4"/>
        <v>1500</v>
      </c>
      <c r="H51" s="4">
        <f t="shared" si="5"/>
        <v>1500</v>
      </c>
      <c r="I51" s="4">
        <v>0</v>
      </c>
    </row>
    <row r="52" spans="1:9" x14ac:dyDescent="0.25">
      <c r="A52" s="14"/>
      <c r="B52" s="14"/>
      <c r="C52" s="21">
        <v>4210</v>
      </c>
      <c r="D52" s="5">
        <f>'01.01.2014'!G51</f>
        <v>0</v>
      </c>
      <c r="E52" s="5"/>
      <c r="F52" s="5"/>
      <c r="G52" s="4">
        <f t="shared" si="4"/>
        <v>0</v>
      </c>
      <c r="H52" s="4">
        <f t="shared" si="5"/>
        <v>0</v>
      </c>
      <c r="I52" s="4">
        <v>0</v>
      </c>
    </row>
    <row r="53" spans="1:9" x14ac:dyDescent="0.25">
      <c r="A53" s="14"/>
      <c r="B53" s="14"/>
      <c r="C53" s="21">
        <v>4300</v>
      </c>
      <c r="D53" s="5">
        <f>'01.01.2014'!G52</f>
        <v>0</v>
      </c>
      <c r="E53" s="5"/>
      <c r="F53" s="5"/>
      <c r="G53" s="4">
        <f t="shared" si="4"/>
        <v>0</v>
      </c>
      <c r="H53" s="4">
        <f t="shared" si="5"/>
        <v>0</v>
      </c>
      <c r="I53" s="4">
        <v>0</v>
      </c>
    </row>
    <row r="54" spans="1:9" x14ac:dyDescent="0.25">
      <c r="A54" s="14"/>
      <c r="B54" s="14"/>
      <c r="C54" s="21" t="s">
        <v>8</v>
      </c>
      <c r="D54" s="5">
        <f>'01.01.2014'!G53</f>
        <v>0</v>
      </c>
      <c r="E54" s="5"/>
      <c r="F54" s="5"/>
      <c r="G54" s="4">
        <f t="shared" si="4"/>
        <v>0</v>
      </c>
      <c r="H54" s="4">
        <f t="shared" si="5"/>
        <v>0</v>
      </c>
      <c r="I54" s="4">
        <v>0</v>
      </c>
    </row>
    <row r="55" spans="1:9" x14ac:dyDescent="0.25">
      <c r="A55" s="14"/>
      <c r="B55" s="14"/>
      <c r="C55" s="21">
        <v>4410</v>
      </c>
      <c r="D55" s="5">
        <f>'01.01.2014'!G54</f>
        <v>0</v>
      </c>
      <c r="E55" s="5"/>
      <c r="F55" s="5"/>
      <c r="G55" s="4">
        <f t="shared" si="4"/>
        <v>0</v>
      </c>
      <c r="H55" s="4">
        <f t="shared" si="5"/>
        <v>0</v>
      </c>
      <c r="I55" s="4">
        <v>0</v>
      </c>
    </row>
    <row r="56" spans="1:9" x14ac:dyDescent="0.25">
      <c r="A56" s="14"/>
      <c r="B56" s="14"/>
      <c r="C56" s="22">
        <v>4440</v>
      </c>
      <c r="D56" s="5">
        <f>'01.01.2014'!G55</f>
        <v>0</v>
      </c>
      <c r="E56" s="5"/>
      <c r="F56" s="5"/>
      <c r="G56" s="4">
        <f t="shared" si="4"/>
        <v>0</v>
      </c>
      <c r="H56" s="4">
        <f t="shared" si="5"/>
        <v>0</v>
      </c>
      <c r="I56" s="4">
        <v>0</v>
      </c>
    </row>
    <row r="57" spans="1:9" x14ac:dyDescent="0.25">
      <c r="A57" s="14"/>
      <c r="B57" s="16"/>
      <c r="C57" s="22" t="s">
        <v>9</v>
      </c>
      <c r="D57" s="5">
        <f>'01.01.2014'!G56</f>
        <v>0</v>
      </c>
      <c r="E57" s="5"/>
      <c r="F57" s="5"/>
      <c r="G57" s="4">
        <f t="shared" si="4"/>
        <v>0</v>
      </c>
      <c r="H57" s="4">
        <f t="shared" si="5"/>
        <v>0</v>
      </c>
      <c r="I57" s="4">
        <v>0</v>
      </c>
    </row>
    <row r="58" spans="1:9" x14ac:dyDescent="0.25">
      <c r="A58" s="44"/>
      <c r="B58" s="42">
        <v>85213</v>
      </c>
      <c r="C58" s="37"/>
      <c r="D58" s="38">
        <f>D59</f>
        <v>6400</v>
      </c>
      <c r="E58" s="60">
        <f t="shared" ref="E58:I58" si="11">SUM(E59)</f>
        <v>0</v>
      </c>
      <c r="F58" s="60">
        <f t="shared" si="11"/>
        <v>0</v>
      </c>
      <c r="G58" s="38">
        <f t="shared" si="4"/>
        <v>6400</v>
      </c>
      <c r="H58" s="38">
        <f t="shared" si="11"/>
        <v>6400</v>
      </c>
      <c r="I58" s="38">
        <f t="shared" si="11"/>
        <v>0</v>
      </c>
    </row>
    <row r="59" spans="1:9" x14ac:dyDescent="0.25">
      <c r="A59" s="13"/>
      <c r="B59" s="11"/>
      <c r="C59" s="23">
        <v>4130</v>
      </c>
      <c r="D59" s="3">
        <v>6400</v>
      </c>
      <c r="E59" s="58"/>
      <c r="F59" s="58"/>
      <c r="G59" s="4">
        <f t="shared" si="4"/>
        <v>6400</v>
      </c>
      <c r="H59" s="4">
        <f t="shared" si="5"/>
        <v>6400</v>
      </c>
      <c r="I59" s="4">
        <v>0</v>
      </c>
    </row>
    <row r="60" spans="1:9" x14ac:dyDescent="0.25">
      <c r="A60" s="43"/>
      <c r="B60" s="44">
        <v>85215</v>
      </c>
      <c r="C60" s="45"/>
      <c r="D60" s="38">
        <f>SUM(D61:D62)</f>
        <v>295.38</v>
      </c>
      <c r="E60" s="60">
        <f>SUM(E61:E62)</f>
        <v>0</v>
      </c>
      <c r="F60" s="60">
        <f>SUM(F61:F62)</f>
        <v>0</v>
      </c>
      <c r="G60" s="38">
        <f t="shared" si="4"/>
        <v>295.38</v>
      </c>
      <c r="H60" s="38">
        <f>SUM(H61:H62)</f>
        <v>295.38</v>
      </c>
      <c r="I60" s="38">
        <f>SUM(I61:I62)</f>
        <v>0</v>
      </c>
    </row>
    <row r="61" spans="1:9" x14ac:dyDescent="0.25">
      <c r="A61" s="13"/>
      <c r="B61" s="14"/>
      <c r="C61" s="23">
        <v>3110</v>
      </c>
      <c r="D61" s="3">
        <v>289.58999999999997</v>
      </c>
      <c r="E61" s="58"/>
      <c r="F61" s="58"/>
      <c r="G61" s="4">
        <f t="shared" si="4"/>
        <v>289.58999999999997</v>
      </c>
      <c r="H61" s="4">
        <f t="shared" si="5"/>
        <v>289.58999999999997</v>
      </c>
      <c r="I61" s="4">
        <v>0</v>
      </c>
    </row>
    <row r="62" spans="1:9" x14ac:dyDescent="0.25">
      <c r="A62" s="13"/>
      <c r="B62" s="14"/>
      <c r="C62" s="23">
        <v>4210</v>
      </c>
      <c r="D62" s="27">
        <v>5.79</v>
      </c>
      <c r="E62" s="61"/>
      <c r="F62" s="61"/>
      <c r="G62" s="4">
        <f t="shared" si="4"/>
        <v>5.79</v>
      </c>
      <c r="H62" s="4">
        <f t="shared" si="5"/>
        <v>5.79</v>
      </c>
      <c r="I62" s="4">
        <v>0</v>
      </c>
    </row>
    <row r="63" spans="1:9" x14ac:dyDescent="0.25">
      <c r="A63" s="43"/>
      <c r="B63" s="44">
        <v>85295</v>
      </c>
      <c r="C63" s="45"/>
      <c r="D63" s="38">
        <f>D64</f>
        <v>0</v>
      </c>
      <c r="E63" s="60">
        <f>E64</f>
        <v>1446</v>
      </c>
      <c r="F63" s="60">
        <f>F64</f>
        <v>0</v>
      </c>
      <c r="G63" s="60">
        <f t="shared" si="4"/>
        <v>1446</v>
      </c>
      <c r="H63" s="60">
        <f t="shared" ref="H63:I63" si="12">H64</f>
        <v>1446</v>
      </c>
      <c r="I63" s="60">
        <f t="shared" si="12"/>
        <v>0</v>
      </c>
    </row>
    <row r="64" spans="1:9" x14ac:dyDescent="0.25">
      <c r="A64" s="13"/>
      <c r="B64" s="14"/>
      <c r="C64" s="23">
        <v>4210</v>
      </c>
      <c r="D64" s="3">
        <v>0</v>
      </c>
      <c r="E64" s="58">
        <v>1446</v>
      </c>
      <c r="F64" s="58"/>
      <c r="G64" s="4">
        <f t="shared" si="4"/>
        <v>1446</v>
      </c>
      <c r="H64" s="4">
        <f t="shared" ref="H64" si="13">G64</f>
        <v>1446</v>
      </c>
      <c r="I64" s="4">
        <v>0</v>
      </c>
    </row>
    <row r="65" spans="1:9" s="47" customFormat="1" x14ac:dyDescent="0.25">
      <c r="A65" s="143" t="s">
        <v>10</v>
      </c>
      <c r="B65" s="143"/>
      <c r="C65" s="143"/>
      <c r="D65" s="7">
        <f>D60+D58+D46+D44+D42+D38+D33+D27</f>
        <v>2332998.38</v>
      </c>
      <c r="E65" s="59">
        <f>E60+E58+E46+E44+E42+E38+E33+E27+E63</f>
        <v>1446</v>
      </c>
      <c r="F65" s="59">
        <f t="shared" ref="F65:I65" si="14">F60+F58+F46+F44+F42+F38+F33+F27</f>
        <v>0</v>
      </c>
      <c r="G65" s="7">
        <f t="shared" si="4"/>
        <v>2334444.38</v>
      </c>
      <c r="H65" s="7">
        <f t="shared" si="14"/>
        <v>2332998.38</v>
      </c>
      <c r="I65" s="7">
        <f t="shared" si="14"/>
        <v>0</v>
      </c>
    </row>
    <row r="68" spans="1:9" x14ac:dyDescent="0.25">
      <c r="A68"/>
      <c r="B68"/>
      <c r="C68" t="s">
        <v>30</v>
      </c>
      <c r="D68" s="53">
        <f>D20-D65</f>
        <v>0</v>
      </c>
      <c r="G68" s="53"/>
    </row>
    <row r="69" spans="1:9" x14ac:dyDescent="0.25">
      <c r="A69"/>
      <c r="B69"/>
      <c r="C69" t="s">
        <v>31</v>
      </c>
      <c r="D69" s="53">
        <f>G20-G65</f>
        <v>0</v>
      </c>
    </row>
    <row r="70" spans="1:9" x14ac:dyDescent="0.25">
      <c r="C70" s="18" t="s">
        <v>32</v>
      </c>
      <c r="D70" s="53">
        <f>(G65-D65+G20-D20)/2</f>
        <v>1446</v>
      </c>
    </row>
  </sheetData>
  <autoFilter ref="A10:I65"/>
  <mergeCells count="26">
    <mergeCell ref="A4:I4"/>
    <mergeCell ref="A6:A9"/>
    <mergeCell ref="B6:B9"/>
    <mergeCell ref="C6:C9"/>
    <mergeCell ref="D6:I6"/>
    <mergeCell ref="D7:D9"/>
    <mergeCell ref="E7:E9"/>
    <mergeCell ref="F7:F9"/>
    <mergeCell ref="G7:G9"/>
    <mergeCell ref="H7:I7"/>
    <mergeCell ref="A65:C65"/>
    <mergeCell ref="H8:H9"/>
    <mergeCell ref="I8:I9"/>
    <mergeCell ref="A20:C20"/>
    <mergeCell ref="A21:I21"/>
    <mergeCell ref="A22:A25"/>
    <mergeCell ref="B22:B25"/>
    <mergeCell ref="C22:C25"/>
    <mergeCell ref="D22:I22"/>
    <mergeCell ref="D23:D25"/>
    <mergeCell ref="E23:E25"/>
    <mergeCell ref="F23:F25"/>
    <mergeCell ref="G23:G25"/>
    <mergeCell ref="H23:I23"/>
    <mergeCell ref="H24:H25"/>
    <mergeCell ref="I24:I25"/>
  </mergeCells>
  <pageMargins left="0.7" right="0.7" top="0.75" bottom="0.75" header="0.3" footer="0.3"/>
  <pageSetup paperSize="9" scale="73" fitToHeight="0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topLeftCell="A5" workbookViewId="0">
      <selection activeCell="A5" sqref="A1:XFD1048576"/>
    </sheetView>
  </sheetViews>
  <sheetFormatPr defaultRowHeight="15" x14ac:dyDescent="0.25"/>
  <cols>
    <col min="1" max="1" width="6.42578125" style="72" customWidth="1"/>
    <col min="2" max="2" width="8.5703125" style="72" customWidth="1"/>
    <col min="3" max="3" width="9.28515625" style="72" customWidth="1"/>
    <col min="4" max="4" width="15.85546875" style="73" customWidth="1"/>
    <col min="5" max="6" width="15.85546875" style="88" customWidth="1"/>
    <col min="7" max="9" width="15.85546875" style="73" customWidth="1"/>
    <col min="10" max="13" width="14.85546875" style="73" customWidth="1"/>
    <col min="14" max="262" width="9.140625" style="73"/>
    <col min="263" max="263" width="10.140625" style="73" customWidth="1"/>
    <col min="264" max="264" width="11.28515625" style="73" customWidth="1"/>
    <col min="265" max="265" width="10.7109375" style="73" customWidth="1"/>
    <col min="266" max="266" width="13.85546875" style="73" customWidth="1"/>
    <col min="267" max="267" width="11.7109375" style="73" customWidth="1"/>
    <col min="268" max="268" width="14.140625" style="73" customWidth="1"/>
    <col min="269" max="269" width="11.7109375" style="73" customWidth="1"/>
    <col min="270" max="518" width="9.140625" style="73"/>
    <col min="519" max="519" width="10.140625" style="73" customWidth="1"/>
    <col min="520" max="520" width="11.28515625" style="73" customWidth="1"/>
    <col min="521" max="521" width="10.7109375" style="73" customWidth="1"/>
    <col min="522" max="522" width="13.85546875" style="73" customWidth="1"/>
    <col min="523" max="523" width="11.7109375" style="73" customWidth="1"/>
    <col min="524" max="524" width="14.140625" style="73" customWidth="1"/>
    <col min="525" max="525" width="11.7109375" style="73" customWidth="1"/>
    <col min="526" max="774" width="9.140625" style="73"/>
    <col min="775" max="775" width="10.140625" style="73" customWidth="1"/>
    <col min="776" max="776" width="11.28515625" style="73" customWidth="1"/>
    <col min="777" max="777" width="10.7109375" style="73" customWidth="1"/>
    <col min="778" max="778" width="13.85546875" style="73" customWidth="1"/>
    <col min="779" max="779" width="11.7109375" style="73" customWidth="1"/>
    <col min="780" max="780" width="14.140625" style="73" customWidth="1"/>
    <col min="781" max="781" width="11.7109375" style="73" customWidth="1"/>
    <col min="782" max="1030" width="9.140625" style="73"/>
    <col min="1031" max="1031" width="10.140625" style="73" customWidth="1"/>
    <col min="1032" max="1032" width="11.28515625" style="73" customWidth="1"/>
    <col min="1033" max="1033" width="10.7109375" style="73" customWidth="1"/>
    <col min="1034" max="1034" width="13.85546875" style="73" customWidth="1"/>
    <col min="1035" max="1035" width="11.7109375" style="73" customWidth="1"/>
    <col min="1036" max="1036" width="14.140625" style="73" customWidth="1"/>
    <col min="1037" max="1037" width="11.7109375" style="73" customWidth="1"/>
    <col min="1038" max="1286" width="9.140625" style="73"/>
    <col min="1287" max="1287" width="10.140625" style="73" customWidth="1"/>
    <col min="1288" max="1288" width="11.28515625" style="73" customWidth="1"/>
    <col min="1289" max="1289" width="10.7109375" style="73" customWidth="1"/>
    <col min="1290" max="1290" width="13.85546875" style="73" customWidth="1"/>
    <col min="1291" max="1291" width="11.7109375" style="73" customWidth="1"/>
    <col min="1292" max="1292" width="14.140625" style="73" customWidth="1"/>
    <col min="1293" max="1293" width="11.7109375" style="73" customWidth="1"/>
    <col min="1294" max="1542" width="9.140625" style="73"/>
    <col min="1543" max="1543" width="10.140625" style="73" customWidth="1"/>
    <col min="1544" max="1544" width="11.28515625" style="73" customWidth="1"/>
    <col min="1545" max="1545" width="10.7109375" style="73" customWidth="1"/>
    <col min="1546" max="1546" width="13.85546875" style="73" customWidth="1"/>
    <col min="1547" max="1547" width="11.7109375" style="73" customWidth="1"/>
    <col min="1548" max="1548" width="14.140625" style="73" customWidth="1"/>
    <col min="1549" max="1549" width="11.7109375" style="73" customWidth="1"/>
    <col min="1550" max="1798" width="9.140625" style="73"/>
    <col min="1799" max="1799" width="10.140625" style="73" customWidth="1"/>
    <col min="1800" max="1800" width="11.28515625" style="73" customWidth="1"/>
    <col min="1801" max="1801" width="10.7109375" style="73" customWidth="1"/>
    <col min="1802" max="1802" width="13.85546875" style="73" customWidth="1"/>
    <col min="1803" max="1803" width="11.7109375" style="73" customWidth="1"/>
    <col min="1804" max="1804" width="14.140625" style="73" customWidth="1"/>
    <col min="1805" max="1805" width="11.7109375" style="73" customWidth="1"/>
    <col min="1806" max="2054" width="9.140625" style="73"/>
    <col min="2055" max="2055" width="10.140625" style="73" customWidth="1"/>
    <col min="2056" max="2056" width="11.28515625" style="73" customWidth="1"/>
    <col min="2057" max="2057" width="10.7109375" style="73" customWidth="1"/>
    <col min="2058" max="2058" width="13.85546875" style="73" customWidth="1"/>
    <col min="2059" max="2059" width="11.7109375" style="73" customWidth="1"/>
    <col min="2060" max="2060" width="14.140625" style="73" customWidth="1"/>
    <col min="2061" max="2061" width="11.7109375" style="73" customWidth="1"/>
    <col min="2062" max="2310" width="9.140625" style="73"/>
    <col min="2311" max="2311" width="10.140625" style="73" customWidth="1"/>
    <col min="2312" max="2312" width="11.28515625" style="73" customWidth="1"/>
    <col min="2313" max="2313" width="10.7109375" style="73" customWidth="1"/>
    <col min="2314" max="2314" width="13.85546875" style="73" customWidth="1"/>
    <col min="2315" max="2315" width="11.7109375" style="73" customWidth="1"/>
    <col min="2316" max="2316" width="14.140625" style="73" customWidth="1"/>
    <col min="2317" max="2317" width="11.7109375" style="73" customWidth="1"/>
    <col min="2318" max="2566" width="9.140625" style="73"/>
    <col min="2567" max="2567" width="10.140625" style="73" customWidth="1"/>
    <col min="2568" max="2568" width="11.28515625" style="73" customWidth="1"/>
    <col min="2569" max="2569" width="10.7109375" style="73" customWidth="1"/>
    <col min="2570" max="2570" width="13.85546875" style="73" customWidth="1"/>
    <col min="2571" max="2571" width="11.7109375" style="73" customWidth="1"/>
    <col min="2572" max="2572" width="14.140625" style="73" customWidth="1"/>
    <col min="2573" max="2573" width="11.7109375" style="73" customWidth="1"/>
    <col min="2574" max="2822" width="9.140625" style="73"/>
    <col min="2823" max="2823" width="10.140625" style="73" customWidth="1"/>
    <col min="2824" max="2824" width="11.28515625" style="73" customWidth="1"/>
    <col min="2825" max="2825" width="10.7109375" style="73" customWidth="1"/>
    <col min="2826" max="2826" width="13.85546875" style="73" customWidth="1"/>
    <col min="2827" max="2827" width="11.7109375" style="73" customWidth="1"/>
    <col min="2828" max="2828" width="14.140625" style="73" customWidth="1"/>
    <col min="2829" max="2829" width="11.7109375" style="73" customWidth="1"/>
    <col min="2830" max="3078" width="9.140625" style="73"/>
    <col min="3079" max="3079" width="10.140625" style="73" customWidth="1"/>
    <col min="3080" max="3080" width="11.28515625" style="73" customWidth="1"/>
    <col min="3081" max="3081" width="10.7109375" style="73" customWidth="1"/>
    <col min="3082" max="3082" width="13.85546875" style="73" customWidth="1"/>
    <col min="3083" max="3083" width="11.7109375" style="73" customWidth="1"/>
    <col min="3084" max="3084" width="14.140625" style="73" customWidth="1"/>
    <col min="3085" max="3085" width="11.7109375" style="73" customWidth="1"/>
    <col min="3086" max="3334" width="9.140625" style="73"/>
    <col min="3335" max="3335" width="10.140625" style="73" customWidth="1"/>
    <col min="3336" max="3336" width="11.28515625" style="73" customWidth="1"/>
    <col min="3337" max="3337" width="10.7109375" style="73" customWidth="1"/>
    <col min="3338" max="3338" width="13.85546875" style="73" customWidth="1"/>
    <col min="3339" max="3339" width="11.7109375" style="73" customWidth="1"/>
    <col min="3340" max="3340" width="14.140625" style="73" customWidth="1"/>
    <col min="3341" max="3341" width="11.7109375" style="73" customWidth="1"/>
    <col min="3342" max="3590" width="9.140625" style="73"/>
    <col min="3591" max="3591" width="10.140625" style="73" customWidth="1"/>
    <col min="3592" max="3592" width="11.28515625" style="73" customWidth="1"/>
    <col min="3593" max="3593" width="10.7109375" style="73" customWidth="1"/>
    <col min="3594" max="3594" width="13.85546875" style="73" customWidth="1"/>
    <col min="3595" max="3595" width="11.7109375" style="73" customWidth="1"/>
    <col min="3596" max="3596" width="14.140625" style="73" customWidth="1"/>
    <col min="3597" max="3597" width="11.7109375" style="73" customWidth="1"/>
    <col min="3598" max="3846" width="9.140625" style="73"/>
    <col min="3847" max="3847" width="10.140625" style="73" customWidth="1"/>
    <col min="3848" max="3848" width="11.28515625" style="73" customWidth="1"/>
    <col min="3849" max="3849" width="10.7109375" style="73" customWidth="1"/>
    <col min="3850" max="3850" width="13.85546875" style="73" customWidth="1"/>
    <col min="3851" max="3851" width="11.7109375" style="73" customWidth="1"/>
    <col min="3852" max="3852" width="14.140625" style="73" customWidth="1"/>
    <col min="3853" max="3853" width="11.7109375" style="73" customWidth="1"/>
    <col min="3854" max="4102" width="9.140625" style="73"/>
    <col min="4103" max="4103" width="10.140625" style="73" customWidth="1"/>
    <col min="4104" max="4104" width="11.28515625" style="73" customWidth="1"/>
    <col min="4105" max="4105" width="10.7109375" style="73" customWidth="1"/>
    <col min="4106" max="4106" width="13.85546875" style="73" customWidth="1"/>
    <col min="4107" max="4107" width="11.7109375" style="73" customWidth="1"/>
    <col min="4108" max="4108" width="14.140625" style="73" customWidth="1"/>
    <col min="4109" max="4109" width="11.7109375" style="73" customWidth="1"/>
    <col min="4110" max="4358" width="9.140625" style="73"/>
    <col min="4359" max="4359" width="10.140625" style="73" customWidth="1"/>
    <col min="4360" max="4360" width="11.28515625" style="73" customWidth="1"/>
    <col min="4361" max="4361" width="10.7109375" style="73" customWidth="1"/>
    <col min="4362" max="4362" width="13.85546875" style="73" customWidth="1"/>
    <col min="4363" max="4363" width="11.7109375" style="73" customWidth="1"/>
    <col min="4364" max="4364" width="14.140625" style="73" customWidth="1"/>
    <col min="4365" max="4365" width="11.7109375" style="73" customWidth="1"/>
    <col min="4366" max="4614" width="9.140625" style="73"/>
    <col min="4615" max="4615" width="10.140625" style="73" customWidth="1"/>
    <col min="4616" max="4616" width="11.28515625" style="73" customWidth="1"/>
    <col min="4617" max="4617" width="10.7109375" style="73" customWidth="1"/>
    <col min="4618" max="4618" width="13.85546875" style="73" customWidth="1"/>
    <col min="4619" max="4619" width="11.7109375" style="73" customWidth="1"/>
    <col min="4620" max="4620" width="14.140625" style="73" customWidth="1"/>
    <col min="4621" max="4621" width="11.7109375" style="73" customWidth="1"/>
    <col min="4622" max="4870" width="9.140625" style="73"/>
    <col min="4871" max="4871" width="10.140625" style="73" customWidth="1"/>
    <col min="4872" max="4872" width="11.28515625" style="73" customWidth="1"/>
    <col min="4873" max="4873" width="10.7109375" style="73" customWidth="1"/>
    <col min="4874" max="4874" width="13.85546875" style="73" customWidth="1"/>
    <col min="4875" max="4875" width="11.7109375" style="73" customWidth="1"/>
    <col min="4876" max="4876" width="14.140625" style="73" customWidth="1"/>
    <col min="4877" max="4877" width="11.7109375" style="73" customWidth="1"/>
    <col min="4878" max="5126" width="9.140625" style="73"/>
    <col min="5127" max="5127" width="10.140625" style="73" customWidth="1"/>
    <col min="5128" max="5128" width="11.28515625" style="73" customWidth="1"/>
    <col min="5129" max="5129" width="10.7109375" style="73" customWidth="1"/>
    <col min="5130" max="5130" width="13.85546875" style="73" customWidth="1"/>
    <col min="5131" max="5131" width="11.7109375" style="73" customWidth="1"/>
    <col min="5132" max="5132" width="14.140625" style="73" customWidth="1"/>
    <col min="5133" max="5133" width="11.7109375" style="73" customWidth="1"/>
    <col min="5134" max="5382" width="9.140625" style="73"/>
    <col min="5383" max="5383" width="10.140625" style="73" customWidth="1"/>
    <col min="5384" max="5384" width="11.28515625" style="73" customWidth="1"/>
    <col min="5385" max="5385" width="10.7109375" style="73" customWidth="1"/>
    <col min="5386" max="5386" width="13.85546875" style="73" customWidth="1"/>
    <col min="5387" max="5387" width="11.7109375" style="73" customWidth="1"/>
    <col min="5388" max="5388" width="14.140625" style="73" customWidth="1"/>
    <col min="5389" max="5389" width="11.7109375" style="73" customWidth="1"/>
    <col min="5390" max="5638" width="9.140625" style="73"/>
    <col min="5639" max="5639" width="10.140625" style="73" customWidth="1"/>
    <col min="5640" max="5640" width="11.28515625" style="73" customWidth="1"/>
    <col min="5641" max="5641" width="10.7109375" style="73" customWidth="1"/>
    <col min="5642" max="5642" width="13.85546875" style="73" customWidth="1"/>
    <col min="5643" max="5643" width="11.7109375" style="73" customWidth="1"/>
    <col min="5644" max="5644" width="14.140625" style="73" customWidth="1"/>
    <col min="5645" max="5645" width="11.7109375" style="73" customWidth="1"/>
    <col min="5646" max="5894" width="9.140625" style="73"/>
    <col min="5895" max="5895" width="10.140625" style="73" customWidth="1"/>
    <col min="5896" max="5896" width="11.28515625" style="73" customWidth="1"/>
    <col min="5897" max="5897" width="10.7109375" style="73" customWidth="1"/>
    <col min="5898" max="5898" width="13.85546875" style="73" customWidth="1"/>
    <col min="5899" max="5899" width="11.7109375" style="73" customWidth="1"/>
    <col min="5900" max="5900" width="14.140625" style="73" customWidth="1"/>
    <col min="5901" max="5901" width="11.7109375" style="73" customWidth="1"/>
    <col min="5902" max="6150" width="9.140625" style="73"/>
    <col min="6151" max="6151" width="10.140625" style="73" customWidth="1"/>
    <col min="6152" max="6152" width="11.28515625" style="73" customWidth="1"/>
    <col min="6153" max="6153" width="10.7109375" style="73" customWidth="1"/>
    <col min="6154" max="6154" width="13.85546875" style="73" customWidth="1"/>
    <col min="6155" max="6155" width="11.7109375" style="73" customWidth="1"/>
    <col min="6156" max="6156" width="14.140625" style="73" customWidth="1"/>
    <col min="6157" max="6157" width="11.7109375" style="73" customWidth="1"/>
    <col min="6158" max="6406" width="9.140625" style="73"/>
    <col min="6407" max="6407" width="10.140625" style="73" customWidth="1"/>
    <col min="6408" max="6408" width="11.28515625" style="73" customWidth="1"/>
    <col min="6409" max="6409" width="10.7109375" style="73" customWidth="1"/>
    <col min="6410" max="6410" width="13.85546875" style="73" customWidth="1"/>
    <col min="6411" max="6411" width="11.7109375" style="73" customWidth="1"/>
    <col min="6412" max="6412" width="14.140625" style="73" customWidth="1"/>
    <col min="6413" max="6413" width="11.7109375" style="73" customWidth="1"/>
    <col min="6414" max="6662" width="9.140625" style="73"/>
    <col min="6663" max="6663" width="10.140625" style="73" customWidth="1"/>
    <col min="6664" max="6664" width="11.28515625" style="73" customWidth="1"/>
    <col min="6665" max="6665" width="10.7109375" style="73" customWidth="1"/>
    <col min="6666" max="6666" width="13.85546875" style="73" customWidth="1"/>
    <col min="6667" max="6667" width="11.7109375" style="73" customWidth="1"/>
    <col min="6668" max="6668" width="14.140625" style="73" customWidth="1"/>
    <col min="6669" max="6669" width="11.7109375" style="73" customWidth="1"/>
    <col min="6670" max="6918" width="9.140625" style="73"/>
    <col min="6919" max="6919" width="10.140625" style="73" customWidth="1"/>
    <col min="6920" max="6920" width="11.28515625" style="73" customWidth="1"/>
    <col min="6921" max="6921" width="10.7109375" style="73" customWidth="1"/>
    <col min="6922" max="6922" width="13.85546875" style="73" customWidth="1"/>
    <col min="6923" max="6923" width="11.7109375" style="73" customWidth="1"/>
    <col min="6924" max="6924" width="14.140625" style="73" customWidth="1"/>
    <col min="6925" max="6925" width="11.7109375" style="73" customWidth="1"/>
    <col min="6926" max="7174" width="9.140625" style="73"/>
    <col min="7175" max="7175" width="10.140625" style="73" customWidth="1"/>
    <col min="7176" max="7176" width="11.28515625" style="73" customWidth="1"/>
    <col min="7177" max="7177" width="10.7109375" style="73" customWidth="1"/>
    <col min="7178" max="7178" width="13.85546875" style="73" customWidth="1"/>
    <col min="7179" max="7179" width="11.7109375" style="73" customWidth="1"/>
    <col min="7180" max="7180" width="14.140625" style="73" customWidth="1"/>
    <col min="7181" max="7181" width="11.7109375" style="73" customWidth="1"/>
    <col min="7182" max="7430" width="9.140625" style="73"/>
    <col min="7431" max="7431" width="10.140625" style="73" customWidth="1"/>
    <col min="7432" max="7432" width="11.28515625" style="73" customWidth="1"/>
    <col min="7433" max="7433" width="10.7109375" style="73" customWidth="1"/>
    <col min="7434" max="7434" width="13.85546875" style="73" customWidth="1"/>
    <col min="7435" max="7435" width="11.7109375" style="73" customWidth="1"/>
    <col min="7436" max="7436" width="14.140625" style="73" customWidth="1"/>
    <col min="7437" max="7437" width="11.7109375" style="73" customWidth="1"/>
    <col min="7438" max="7686" width="9.140625" style="73"/>
    <col min="7687" max="7687" width="10.140625" style="73" customWidth="1"/>
    <col min="7688" max="7688" width="11.28515625" style="73" customWidth="1"/>
    <col min="7689" max="7689" width="10.7109375" style="73" customWidth="1"/>
    <col min="7690" max="7690" width="13.85546875" style="73" customWidth="1"/>
    <col min="7691" max="7691" width="11.7109375" style="73" customWidth="1"/>
    <col min="7692" max="7692" width="14.140625" style="73" customWidth="1"/>
    <col min="7693" max="7693" width="11.7109375" style="73" customWidth="1"/>
    <col min="7694" max="7942" width="9.140625" style="73"/>
    <col min="7943" max="7943" width="10.140625" style="73" customWidth="1"/>
    <col min="7944" max="7944" width="11.28515625" style="73" customWidth="1"/>
    <col min="7945" max="7945" width="10.7109375" style="73" customWidth="1"/>
    <col min="7946" max="7946" width="13.85546875" style="73" customWidth="1"/>
    <col min="7947" max="7947" width="11.7109375" style="73" customWidth="1"/>
    <col min="7948" max="7948" width="14.140625" style="73" customWidth="1"/>
    <col min="7949" max="7949" width="11.7109375" style="73" customWidth="1"/>
    <col min="7950" max="8198" width="9.140625" style="73"/>
    <col min="8199" max="8199" width="10.140625" style="73" customWidth="1"/>
    <col min="8200" max="8200" width="11.28515625" style="73" customWidth="1"/>
    <col min="8201" max="8201" width="10.7109375" style="73" customWidth="1"/>
    <col min="8202" max="8202" width="13.85546875" style="73" customWidth="1"/>
    <col min="8203" max="8203" width="11.7109375" style="73" customWidth="1"/>
    <col min="8204" max="8204" width="14.140625" style="73" customWidth="1"/>
    <col min="8205" max="8205" width="11.7109375" style="73" customWidth="1"/>
    <col min="8206" max="8454" width="9.140625" style="73"/>
    <col min="8455" max="8455" width="10.140625" style="73" customWidth="1"/>
    <col min="8456" max="8456" width="11.28515625" style="73" customWidth="1"/>
    <col min="8457" max="8457" width="10.7109375" style="73" customWidth="1"/>
    <col min="8458" max="8458" width="13.85546875" style="73" customWidth="1"/>
    <col min="8459" max="8459" width="11.7109375" style="73" customWidth="1"/>
    <col min="8460" max="8460" width="14.140625" style="73" customWidth="1"/>
    <col min="8461" max="8461" width="11.7109375" style="73" customWidth="1"/>
    <col min="8462" max="8710" width="9.140625" style="73"/>
    <col min="8711" max="8711" width="10.140625" style="73" customWidth="1"/>
    <col min="8712" max="8712" width="11.28515625" style="73" customWidth="1"/>
    <col min="8713" max="8713" width="10.7109375" style="73" customWidth="1"/>
    <col min="8714" max="8714" width="13.85546875" style="73" customWidth="1"/>
    <col min="8715" max="8715" width="11.7109375" style="73" customWidth="1"/>
    <col min="8716" max="8716" width="14.140625" style="73" customWidth="1"/>
    <col min="8717" max="8717" width="11.7109375" style="73" customWidth="1"/>
    <col min="8718" max="8966" width="9.140625" style="73"/>
    <col min="8967" max="8967" width="10.140625" style="73" customWidth="1"/>
    <col min="8968" max="8968" width="11.28515625" style="73" customWidth="1"/>
    <col min="8969" max="8969" width="10.7109375" style="73" customWidth="1"/>
    <col min="8970" max="8970" width="13.85546875" style="73" customWidth="1"/>
    <col min="8971" max="8971" width="11.7109375" style="73" customWidth="1"/>
    <col min="8972" max="8972" width="14.140625" style="73" customWidth="1"/>
    <col min="8973" max="8973" width="11.7109375" style="73" customWidth="1"/>
    <col min="8974" max="9222" width="9.140625" style="73"/>
    <col min="9223" max="9223" width="10.140625" style="73" customWidth="1"/>
    <col min="9224" max="9224" width="11.28515625" style="73" customWidth="1"/>
    <col min="9225" max="9225" width="10.7109375" style="73" customWidth="1"/>
    <col min="9226" max="9226" width="13.85546875" style="73" customWidth="1"/>
    <col min="9227" max="9227" width="11.7109375" style="73" customWidth="1"/>
    <col min="9228" max="9228" width="14.140625" style="73" customWidth="1"/>
    <col min="9229" max="9229" width="11.7109375" style="73" customWidth="1"/>
    <col min="9230" max="9478" width="9.140625" style="73"/>
    <col min="9479" max="9479" width="10.140625" style="73" customWidth="1"/>
    <col min="9480" max="9480" width="11.28515625" style="73" customWidth="1"/>
    <col min="9481" max="9481" width="10.7109375" style="73" customWidth="1"/>
    <col min="9482" max="9482" width="13.85546875" style="73" customWidth="1"/>
    <col min="9483" max="9483" width="11.7109375" style="73" customWidth="1"/>
    <col min="9484" max="9484" width="14.140625" style="73" customWidth="1"/>
    <col min="9485" max="9485" width="11.7109375" style="73" customWidth="1"/>
    <col min="9486" max="9734" width="9.140625" style="73"/>
    <col min="9735" max="9735" width="10.140625" style="73" customWidth="1"/>
    <col min="9736" max="9736" width="11.28515625" style="73" customWidth="1"/>
    <col min="9737" max="9737" width="10.7109375" style="73" customWidth="1"/>
    <col min="9738" max="9738" width="13.85546875" style="73" customWidth="1"/>
    <col min="9739" max="9739" width="11.7109375" style="73" customWidth="1"/>
    <col min="9740" max="9740" width="14.140625" style="73" customWidth="1"/>
    <col min="9741" max="9741" width="11.7109375" style="73" customWidth="1"/>
    <col min="9742" max="9990" width="9.140625" style="73"/>
    <col min="9991" max="9991" width="10.140625" style="73" customWidth="1"/>
    <col min="9992" max="9992" width="11.28515625" style="73" customWidth="1"/>
    <col min="9993" max="9993" width="10.7109375" style="73" customWidth="1"/>
    <col min="9994" max="9994" width="13.85546875" style="73" customWidth="1"/>
    <col min="9995" max="9995" width="11.7109375" style="73" customWidth="1"/>
    <col min="9996" max="9996" width="14.140625" style="73" customWidth="1"/>
    <col min="9997" max="9997" width="11.7109375" style="73" customWidth="1"/>
    <col min="9998" max="10246" width="9.140625" style="73"/>
    <col min="10247" max="10247" width="10.140625" style="73" customWidth="1"/>
    <col min="10248" max="10248" width="11.28515625" style="73" customWidth="1"/>
    <col min="10249" max="10249" width="10.7109375" style="73" customWidth="1"/>
    <col min="10250" max="10250" width="13.85546875" style="73" customWidth="1"/>
    <col min="10251" max="10251" width="11.7109375" style="73" customWidth="1"/>
    <col min="10252" max="10252" width="14.140625" style="73" customWidth="1"/>
    <col min="10253" max="10253" width="11.7109375" style="73" customWidth="1"/>
    <col min="10254" max="10502" width="9.140625" style="73"/>
    <col min="10503" max="10503" width="10.140625" style="73" customWidth="1"/>
    <col min="10504" max="10504" width="11.28515625" style="73" customWidth="1"/>
    <col min="10505" max="10505" width="10.7109375" style="73" customWidth="1"/>
    <col min="10506" max="10506" width="13.85546875" style="73" customWidth="1"/>
    <col min="10507" max="10507" width="11.7109375" style="73" customWidth="1"/>
    <col min="10508" max="10508" width="14.140625" style="73" customWidth="1"/>
    <col min="10509" max="10509" width="11.7109375" style="73" customWidth="1"/>
    <col min="10510" max="10758" width="9.140625" style="73"/>
    <col min="10759" max="10759" width="10.140625" style="73" customWidth="1"/>
    <col min="10760" max="10760" width="11.28515625" style="73" customWidth="1"/>
    <col min="10761" max="10761" width="10.7109375" style="73" customWidth="1"/>
    <col min="10762" max="10762" width="13.85546875" style="73" customWidth="1"/>
    <col min="10763" max="10763" width="11.7109375" style="73" customWidth="1"/>
    <col min="10764" max="10764" width="14.140625" style="73" customWidth="1"/>
    <col min="10765" max="10765" width="11.7109375" style="73" customWidth="1"/>
    <col min="10766" max="11014" width="9.140625" style="73"/>
    <col min="11015" max="11015" width="10.140625" style="73" customWidth="1"/>
    <col min="11016" max="11016" width="11.28515625" style="73" customWidth="1"/>
    <col min="11017" max="11017" width="10.7109375" style="73" customWidth="1"/>
    <col min="11018" max="11018" width="13.85546875" style="73" customWidth="1"/>
    <col min="11019" max="11019" width="11.7109375" style="73" customWidth="1"/>
    <col min="11020" max="11020" width="14.140625" style="73" customWidth="1"/>
    <col min="11021" max="11021" width="11.7109375" style="73" customWidth="1"/>
    <col min="11022" max="11270" width="9.140625" style="73"/>
    <col min="11271" max="11271" width="10.140625" style="73" customWidth="1"/>
    <col min="11272" max="11272" width="11.28515625" style="73" customWidth="1"/>
    <col min="11273" max="11273" width="10.7109375" style="73" customWidth="1"/>
    <col min="11274" max="11274" width="13.85546875" style="73" customWidth="1"/>
    <col min="11275" max="11275" width="11.7109375" style="73" customWidth="1"/>
    <col min="11276" max="11276" width="14.140625" style="73" customWidth="1"/>
    <col min="11277" max="11277" width="11.7109375" style="73" customWidth="1"/>
    <col min="11278" max="11526" width="9.140625" style="73"/>
    <col min="11527" max="11527" width="10.140625" style="73" customWidth="1"/>
    <col min="11528" max="11528" width="11.28515625" style="73" customWidth="1"/>
    <col min="11529" max="11529" width="10.7109375" style="73" customWidth="1"/>
    <col min="11530" max="11530" width="13.85546875" style="73" customWidth="1"/>
    <col min="11531" max="11531" width="11.7109375" style="73" customWidth="1"/>
    <col min="11532" max="11532" width="14.140625" style="73" customWidth="1"/>
    <col min="11533" max="11533" width="11.7109375" style="73" customWidth="1"/>
    <col min="11534" max="11782" width="9.140625" style="73"/>
    <col min="11783" max="11783" width="10.140625" style="73" customWidth="1"/>
    <col min="11784" max="11784" width="11.28515625" style="73" customWidth="1"/>
    <col min="11785" max="11785" width="10.7109375" style="73" customWidth="1"/>
    <col min="11786" max="11786" width="13.85546875" style="73" customWidth="1"/>
    <col min="11787" max="11787" width="11.7109375" style="73" customWidth="1"/>
    <col min="11788" max="11788" width="14.140625" style="73" customWidth="1"/>
    <col min="11789" max="11789" width="11.7109375" style="73" customWidth="1"/>
    <col min="11790" max="12038" width="9.140625" style="73"/>
    <col min="12039" max="12039" width="10.140625" style="73" customWidth="1"/>
    <col min="12040" max="12040" width="11.28515625" style="73" customWidth="1"/>
    <col min="12041" max="12041" width="10.7109375" style="73" customWidth="1"/>
    <col min="12042" max="12042" width="13.85546875" style="73" customWidth="1"/>
    <col min="12043" max="12043" width="11.7109375" style="73" customWidth="1"/>
    <col min="12044" max="12044" width="14.140625" style="73" customWidth="1"/>
    <col min="12045" max="12045" width="11.7109375" style="73" customWidth="1"/>
    <col min="12046" max="12294" width="9.140625" style="73"/>
    <col min="12295" max="12295" width="10.140625" style="73" customWidth="1"/>
    <col min="12296" max="12296" width="11.28515625" style="73" customWidth="1"/>
    <col min="12297" max="12297" width="10.7109375" style="73" customWidth="1"/>
    <col min="12298" max="12298" width="13.85546875" style="73" customWidth="1"/>
    <col min="12299" max="12299" width="11.7109375" style="73" customWidth="1"/>
    <col min="12300" max="12300" width="14.140625" style="73" customWidth="1"/>
    <col min="12301" max="12301" width="11.7109375" style="73" customWidth="1"/>
    <col min="12302" max="12550" width="9.140625" style="73"/>
    <col min="12551" max="12551" width="10.140625" style="73" customWidth="1"/>
    <col min="12552" max="12552" width="11.28515625" style="73" customWidth="1"/>
    <col min="12553" max="12553" width="10.7109375" style="73" customWidth="1"/>
    <col min="12554" max="12554" width="13.85546875" style="73" customWidth="1"/>
    <col min="12555" max="12555" width="11.7109375" style="73" customWidth="1"/>
    <col min="12556" max="12556" width="14.140625" style="73" customWidth="1"/>
    <col min="12557" max="12557" width="11.7109375" style="73" customWidth="1"/>
    <col min="12558" max="12806" width="9.140625" style="73"/>
    <col min="12807" max="12807" width="10.140625" style="73" customWidth="1"/>
    <col min="12808" max="12808" width="11.28515625" style="73" customWidth="1"/>
    <col min="12809" max="12809" width="10.7109375" style="73" customWidth="1"/>
    <col min="12810" max="12810" width="13.85546875" style="73" customWidth="1"/>
    <col min="12811" max="12811" width="11.7109375" style="73" customWidth="1"/>
    <col min="12812" max="12812" width="14.140625" style="73" customWidth="1"/>
    <col min="12813" max="12813" width="11.7109375" style="73" customWidth="1"/>
    <col min="12814" max="13062" width="9.140625" style="73"/>
    <col min="13063" max="13063" width="10.140625" style="73" customWidth="1"/>
    <col min="13064" max="13064" width="11.28515625" style="73" customWidth="1"/>
    <col min="13065" max="13065" width="10.7109375" style="73" customWidth="1"/>
    <col min="13066" max="13066" width="13.85546875" style="73" customWidth="1"/>
    <col min="13067" max="13067" width="11.7109375" style="73" customWidth="1"/>
    <col min="13068" max="13068" width="14.140625" style="73" customWidth="1"/>
    <col min="13069" max="13069" width="11.7109375" style="73" customWidth="1"/>
    <col min="13070" max="13318" width="9.140625" style="73"/>
    <col min="13319" max="13319" width="10.140625" style="73" customWidth="1"/>
    <col min="13320" max="13320" width="11.28515625" style="73" customWidth="1"/>
    <col min="13321" max="13321" width="10.7109375" style="73" customWidth="1"/>
    <col min="13322" max="13322" width="13.85546875" style="73" customWidth="1"/>
    <col min="13323" max="13323" width="11.7109375" style="73" customWidth="1"/>
    <col min="13324" max="13324" width="14.140625" style="73" customWidth="1"/>
    <col min="13325" max="13325" width="11.7109375" style="73" customWidth="1"/>
    <col min="13326" max="13574" width="9.140625" style="73"/>
    <col min="13575" max="13575" width="10.140625" style="73" customWidth="1"/>
    <col min="13576" max="13576" width="11.28515625" style="73" customWidth="1"/>
    <col min="13577" max="13577" width="10.7109375" style="73" customWidth="1"/>
    <col min="13578" max="13578" width="13.85546875" style="73" customWidth="1"/>
    <col min="13579" max="13579" width="11.7109375" style="73" customWidth="1"/>
    <col min="13580" max="13580" width="14.140625" style="73" customWidth="1"/>
    <col min="13581" max="13581" width="11.7109375" style="73" customWidth="1"/>
    <col min="13582" max="13830" width="9.140625" style="73"/>
    <col min="13831" max="13831" width="10.140625" style="73" customWidth="1"/>
    <col min="13832" max="13832" width="11.28515625" style="73" customWidth="1"/>
    <col min="13833" max="13833" width="10.7109375" style="73" customWidth="1"/>
    <col min="13834" max="13834" width="13.85546875" style="73" customWidth="1"/>
    <col min="13835" max="13835" width="11.7109375" style="73" customWidth="1"/>
    <col min="13836" max="13836" width="14.140625" style="73" customWidth="1"/>
    <col min="13837" max="13837" width="11.7109375" style="73" customWidth="1"/>
    <col min="13838" max="14086" width="9.140625" style="73"/>
    <col min="14087" max="14087" width="10.140625" style="73" customWidth="1"/>
    <col min="14088" max="14088" width="11.28515625" style="73" customWidth="1"/>
    <col min="14089" max="14089" width="10.7109375" style="73" customWidth="1"/>
    <col min="14090" max="14090" width="13.85546875" style="73" customWidth="1"/>
    <col min="14091" max="14091" width="11.7109375" style="73" customWidth="1"/>
    <col min="14092" max="14092" width="14.140625" style="73" customWidth="1"/>
    <col min="14093" max="14093" width="11.7109375" style="73" customWidth="1"/>
    <col min="14094" max="14342" width="9.140625" style="73"/>
    <col min="14343" max="14343" width="10.140625" style="73" customWidth="1"/>
    <col min="14344" max="14344" width="11.28515625" style="73" customWidth="1"/>
    <col min="14345" max="14345" width="10.7109375" style="73" customWidth="1"/>
    <col min="14346" max="14346" width="13.85546875" style="73" customWidth="1"/>
    <col min="14347" max="14347" width="11.7109375" style="73" customWidth="1"/>
    <col min="14348" max="14348" width="14.140625" style="73" customWidth="1"/>
    <col min="14349" max="14349" width="11.7109375" style="73" customWidth="1"/>
    <col min="14350" max="14598" width="9.140625" style="73"/>
    <col min="14599" max="14599" width="10.140625" style="73" customWidth="1"/>
    <col min="14600" max="14600" width="11.28515625" style="73" customWidth="1"/>
    <col min="14601" max="14601" width="10.7109375" style="73" customWidth="1"/>
    <col min="14602" max="14602" width="13.85546875" style="73" customWidth="1"/>
    <col min="14603" max="14603" width="11.7109375" style="73" customWidth="1"/>
    <col min="14604" max="14604" width="14.140625" style="73" customWidth="1"/>
    <col min="14605" max="14605" width="11.7109375" style="73" customWidth="1"/>
    <col min="14606" max="14854" width="9.140625" style="73"/>
    <col min="14855" max="14855" width="10.140625" style="73" customWidth="1"/>
    <col min="14856" max="14856" width="11.28515625" style="73" customWidth="1"/>
    <col min="14857" max="14857" width="10.7109375" style="73" customWidth="1"/>
    <col min="14858" max="14858" width="13.85546875" style="73" customWidth="1"/>
    <col min="14859" max="14859" width="11.7109375" style="73" customWidth="1"/>
    <col min="14860" max="14860" width="14.140625" style="73" customWidth="1"/>
    <col min="14861" max="14861" width="11.7109375" style="73" customWidth="1"/>
    <col min="14862" max="15110" width="9.140625" style="73"/>
    <col min="15111" max="15111" width="10.140625" style="73" customWidth="1"/>
    <col min="15112" max="15112" width="11.28515625" style="73" customWidth="1"/>
    <col min="15113" max="15113" width="10.7109375" style="73" customWidth="1"/>
    <col min="15114" max="15114" width="13.85546875" style="73" customWidth="1"/>
    <col min="15115" max="15115" width="11.7109375" style="73" customWidth="1"/>
    <col min="15116" max="15116" width="14.140625" style="73" customWidth="1"/>
    <col min="15117" max="15117" width="11.7109375" style="73" customWidth="1"/>
    <col min="15118" max="15366" width="9.140625" style="73"/>
    <col min="15367" max="15367" width="10.140625" style="73" customWidth="1"/>
    <col min="15368" max="15368" width="11.28515625" style="73" customWidth="1"/>
    <col min="15369" max="15369" width="10.7109375" style="73" customWidth="1"/>
    <col min="15370" max="15370" width="13.85546875" style="73" customWidth="1"/>
    <col min="15371" max="15371" width="11.7109375" style="73" customWidth="1"/>
    <col min="15372" max="15372" width="14.140625" style="73" customWidth="1"/>
    <col min="15373" max="15373" width="11.7109375" style="73" customWidth="1"/>
    <col min="15374" max="15622" width="9.140625" style="73"/>
    <col min="15623" max="15623" width="10.140625" style="73" customWidth="1"/>
    <col min="15624" max="15624" width="11.28515625" style="73" customWidth="1"/>
    <col min="15625" max="15625" width="10.7109375" style="73" customWidth="1"/>
    <col min="15626" max="15626" width="13.85546875" style="73" customWidth="1"/>
    <col min="15627" max="15627" width="11.7109375" style="73" customWidth="1"/>
    <col min="15628" max="15628" width="14.140625" style="73" customWidth="1"/>
    <col min="15629" max="15629" width="11.7109375" style="73" customWidth="1"/>
    <col min="15630" max="15878" width="9.140625" style="73"/>
    <col min="15879" max="15879" width="10.140625" style="73" customWidth="1"/>
    <col min="15880" max="15880" width="11.28515625" style="73" customWidth="1"/>
    <col min="15881" max="15881" width="10.7109375" style="73" customWidth="1"/>
    <col min="15882" max="15882" width="13.85546875" style="73" customWidth="1"/>
    <col min="15883" max="15883" width="11.7109375" style="73" customWidth="1"/>
    <col min="15884" max="15884" width="14.140625" style="73" customWidth="1"/>
    <col min="15885" max="15885" width="11.7109375" style="73" customWidth="1"/>
    <col min="15886" max="16134" width="9.140625" style="73"/>
    <col min="16135" max="16135" width="10.140625" style="73" customWidth="1"/>
    <col min="16136" max="16136" width="11.28515625" style="73" customWidth="1"/>
    <col min="16137" max="16137" width="10.7109375" style="73" customWidth="1"/>
    <col min="16138" max="16138" width="13.85546875" style="73" customWidth="1"/>
    <col min="16139" max="16139" width="11.7109375" style="73" customWidth="1"/>
    <col min="16140" max="16140" width="14.140625" style="73" customWidth="1"/>
    <col min="16141" max="16141" width="11.7109375" style="73" customWidth="1"/>
    <col min="16142" max="16384" width="9.140625" style="73"/>
  </cols>
  <sheetData>
    <row r="1" spans="1:13" ht="17.25" customHeight="1" x14ac:dyDescent="0.25">
      <c r="B1" s="89"/>
      <c r="C1" s="89"/>
      <c r="D1" s="89"/>
      <c r="E1" s="90"/>
      <c r="F1" s="90"/>
      <c r="G1" s="89"/>
      <c r="H1" s="89"/>
      <c r="I1" s="90" t="s">
        <v>35</v>
      </c>
      <c r="J1" s="89"/>
      <c r="K1" s="89"/>
      <c r="L1" s="89"/>
      <c r="M1" s="89"/>
    </row>
    <row r="2" spans="1:13" ht="17.25" customHeight="1" x14ac:dyDescent="0.25">
      <c r="B2" s="89"/>
      <c r="C2" s="89"/>
      <c r="D2" s="89"/>
      <c r="E2" s="90"/>
      <c r="F2" s="90"/>
      <c r="G2" s="89"/>
      <c r="H2" s="89"/>
      <c r="I2" s="90" t="s">
        <v>26</v>
      </c>
      <c r="J2" s="89"/>
      <c r="K2" s="89"/>
      <c r="L2" s="89"/>
      <c r="M2" s="89"/>
    </row>
    <row r="3" spans="1:13" x14ac:dyDescent="0.25">
      <c r="A3" s="74"/>
      <c r="B3" s="74"/>
      <c r="C3" s="74"/>
      <c r="D3" s="75"/>
      <c r="E3" s="76"/>
      <c r="F3" s="76"/>
      <c r="G3" s="75"/>
      <c r="H3" s="75"/>
      <c r="I3" s="75"/>
      <c r="J3" s="75"/>
      <c r="K3" s="75"/>
      <c r="L3" s="75"/>
      <c r="M3" s="75"/>
    </row>
    <row r="4" spans="1:13" ht="49.5" customHeight="1" x14ac:dyDescent="0.25">
      <c r="A4" s="157" t="s">
        <v>0</v>
      </c>
      <c r="B4" s="157"/>
      <c r="C4" s="157"/>
      <c r="D4" s="157"/>
      <c r="E4" s="157"/>
      <c r="F4" s="157"/>
      <c r="G4" s="157"/>
      <c r="H4" s="157"/>
      <c r="I4" s="157"/>
      <c r="J4" s="91"/>
      <c r="K4" s="91"/>
      <c r="L4" s="91"/>
      <c r="M4" s="91"/>
    </row>
    <row r="5" spans="1:13" ht="21.75" customHeight="1" x14ac:dyDescent="0.25">
      <c r="A5" s="92"/>
      <c r="B5" s="92"/>
      <c r="C5" s="92"/>
      <c r="D5" s="92"/>
      <c r="E5" s="93"/>
      <c r="F5" s="93"/>
      <c r="G5" s="92"/>
      <c r="H5" s="92"/>
      <c r="I5" s="94" t="s">
        <v>1</v>
      </c>
      <c r="J5" s="92"/>
      <c r="K5" s="92"/>
      <c r="L5" s="92"/>
    </row>
    <row r="6" spans="1:13" x14ac:dyDescent="0.25">
      <c r="A6" s="154" t="s">
        <v>28</v>
      </c>
      <c r="B6" s="154" t="s">
        <v>3</v>
      </c>
      <c r="C6" s="154" t="s">
        <v>4</v>
      </c>
      <c r="D6" s="155" t="s">
        <v>13</v>
      </c>
      <c r="E6" s="155"/>
      <c r="F6" s="155"/>
      <c r="G6" s="155"/>
      <c r="H6" s="155"/>
      <c r="I6" s="155"/>
    </row>
    <row r="7" spans="1:13" ht="18.75" customHeight="1" x14ac:dyDescent="0.25">
      <c r="A7" s="154"/>
      <c r="B7" s="154"/>
      <c r="C7" s="154"/>
      <c r="D7" s="151" t="s">
        <v>15</v>
      </c>
      <c r="E7" s="156" t="s">
        <v>11</v>
      </c>
      <c r="F7" s="156" t="s">
        <v>24</v>
      </c>
      <c r="G7" s="151" t="s">
        <v>25</v>
      </c>
      <c r="H7" s="151" t="s">
        <v>5</v>
      </c>
      <c r="I7" s="151"/>
    </row>
    <row r="8" spans="1:13" ht="16.5" customHeight="1" x14ac:dyDescent="0.25">
      <c r="A8" s="154"/>
      <c r="B8" s="154"/>
      <c r="C8" s="154"/>
      <c r="D8" s="151"/>
      <c r="E8" s="156"/>
      <c r="F8" s="156"/>
      <c r="G8" s="151"/>
      <c r="H8" s="151" t="s">
        <v>18</v>
      </c>
      <c r="I8" s="151" t="s">
        <v>19</v>
      </c>
    </row>
    <row r="9" spans="1:13" ht="19.5" customHeight="1" x14ac:dyDescent="0.25">
      <c r="A9" s="154"/>
      <c r="B9" s="154"/>
      <c r="C9" s="154"/>
      <c r="D9" s="151"/>
      <c r="E9" s="156"/>
      <c r="F9" s="156"/>
      <c r="G9" s="151"/>
      <c r="H9" s="151"/>
      <c r="I9" s="151"/>
    </row>
    <row r="10" spans="1:13" ht="11.25" customHeight="1" x14ac:dyDescent="0.25">
      <c r="A10" s="95">
        <v>1</v>
      </c>
      <c r="B10" s="95">
        <v>2</v>
      </c>
      <c r="C10" s="95">
        <v>3</v>
      </c>
      <c r="D10" s="95">
        <v>4</v>
      </c>
      <c r="E10" s="96"/>
      <c r="F10" s="96"/>
      <c r="G10" s="97"/>
      <c r="H10" s="77"/>
      <c r="I10" s="77"/>
    </row>
    <row r="11" spans="1:13" x14ac:dyDescent="0.25">
      <c r="A11" s="98" t="s">
        <v>16</v>
      </c>
      <c r="B11" s="98" t="s">
        <v>34</v>
      </c>
      <c r="C11" s="99">
        <v>2010</v>
      </c>
      <c r="D11" s="100">
        <v>0</v>
      </c>
      <c r="E11" s="101">
        <v>396942.77</v>
      </c>
      <c r="F11" s="101"/>
      <c r="G11" s="102">
        <f>D11+E11+F11</f>
        <v>396942.77</v>
      </c>
      <c r="H11" s="78">
        <f>G11</f>
        <v>396942.77</v>
      </c>
      <c r="I11" s="78">
        <v>0</v>
      </c>
    </row>
    <row r="12" spans="1:13" x14ac:dyDescent="0.25">
      <c r="A12" s="103">
        <v>750</v>
      </c>
      <c r="B12" s="103">
        <v>75011</v>
      </c>
      <c r="C12" s="103">
        <v>2010</v>
      </c>
      <c r="D12" s="100">
        <v>46259</v>
      </c>
      <c r="E12" s="104"/>
      <c r="F12" s="101"/>
      <c r="G12" s="102">
        <f t="shared" ref="G12:G19" si="0">D12+E12+F12</f>
        <v>46259</v>
      </c>
      <c r="H12" s="78">
        <f t="shared" ref="H12:H19" si="1">G12</f>
        <v>46259</v>
      </c>
      <c r="I12" s="78">
        <v>0</v>
      </c>
    </row>
    <row r="13" spans="1:13" ht="17.25" customHeight="1" x14ac:dyDescent="0.25">
      <c r="A13" s="103">
        <v>751</v>
      </c>
      <c r="B13" s="103">
        <v>75101</v>
      </c>
      <c r="C13" s="103">
        <v>2010</v>
      </c>
      <c r="D13" s="100">
        <f>'01.01.2014'!G13</f>
        <v>1044</v>
      </c>
      <c r="E13" s="104"/>
      <c r="F13" s="101"/>
      <c r="G13" s="102">
        <f t="shared" si="0"/>
        <v>1044</v>
      </c>
      <c r="H13" s="78">
        <f t="shared" si="1"/>
        <v>1044</v>
      </c>
      <c r="I13" s="78">
        <v>0</v>
      </c>
    </row>
    <row r="14" spans="1:13" x14ac:dyDescent="0.25">
      <c r="A14" s="95">
        <v>751</v>
      </c>
      <c r="B14" s="95">
        <v>75107</v>
      </c>
      <c r="C14" s="95">
        <v>2010</v>
      </c>
      <c r="D14" s="100">
        <f>'01.01.2014'!G14</f>
        <v>0</v>
      </c>
      <c r="E14" s="101">
        <v>12157</v>
      </c>
      <c r="F14" s="101"/>
      <c r="G14" s="102">
        <f t="shared" si="0"/>
        <v>12157</v>
      </c>
      <c r="H14" s="78">
        <f t="shared" si="1"/>
        <v>12157</v>
      </c>
      <c r="I14" s="78">
        <v>0</v>
      </c>
    </row>
    <row r="15" spans="1:13" x14ac:dyDescent="0.25">
      <c r="A15" s="99">
        <v>754</v>
      </c>
      <c r="B15" s="99">
        <v>75414</v>
      </c>
      <c r="C15" s="99">
        <v>2010</v>
      </c>
      <c r="D15" s="100">
        <f>'01.01.2014'!G15</f>
        <v>0</v>
      </c>
      <c r="E15" s="101"/>
      <c r="F15" s="101"/>
      <c r="G15" s="102">
        <f t="shared" si="0"/>
        <v>0</v>
      </c>
      <c r="H15" s="78">
        <f t="shared" si="1"/>
        <v>0</v>
      </c>
      <c r="I15" s="78">
        <v>0</v>
      </c>
    </row>
    <row r="16" spans="1:13" x14ac:dyDescent="0.25">
      <c r="A16" s="103">
        <v>852</v>
      </c>
      <c r="B16" s="103">
        <v>85212</v>
      </c>
      <c r="C16" s="103">
        <v>2010</v>
      </c>
      <c r="D16" s="100">
        <v>2279000</v>
      </c>
      <c r="E16" s="101"/>
      <c r="F16" s="101"/>
      <c r="G16" s="102">
        <f t="shared" si="0"/>
        <v>2279000</v>
      </c>
      <c r="H16" s="78">
        <f t="shared" si="1"/>
        <v>2279000</v>
      </c>
      <c r="I16" s="78">
        <v>0</v>
      </c>
    </row>
    <row r="17" spans="1:13" x14ac:dyDescent="0.25">
      <c r="A17" s="105">
        <v>852</v>
      </c>
      <c r="B17" s="105">
        <v>85213</v>
      </c>
      <c r="C17" s="105">
        <v>2010</v>
      </c>
      <c r="D17" s="106">
        <v>6400</v>
      </c>
      <c r="E17" s="107"/>
      <c r="F17" s="107"/>
      <c r="G17" s="108">
        <f t="shared" si="0"/>
        <v>6400</v>
      </c>
      <c r="H17" s="79">
        <f t="shared" si="1"/>
        <v>6400</v>
      </c>
      <c r="I17" s="79">
        <v>0</v>
      </c>
    </row>
    <row r="18" spans="1:13" x14ac:dyDescent="0.25">
      <c r="A18" s="103">
        <v>852</v>
      </c>
      <c r="B18" s="103">
        <v>85215</v>
      </c>
      <c r="C18" s="103">
        <v>2010</v>
      </c>
      <c r="D18" s="109">
        <v>295.38</v>
      </c>
      <c r="E18" s="110"/>
      <c r="F18" s="110"/>
      <c r="G18" s="109">
        <f t="shared" si="0"/>
        <v>295.38</v>
      </c>
      <c r="H18" s="78">
        <f t="shared" si="1"/>
        <v>295.38</v>
      </c>
      <c r="I18" s="78">
        <v>0</v>
      </c>
    </row>
    <row r="19" spans="1:13" x14ac:dyDescent="0.25">
      <c r="A19" s="103">
        <v>8552</v>
      </c>
      <c r="B19" s="103">
        <v>85295</v>
      </c>
      <c r="C19" s="103">
        <v>2010</v>
      </c>
      <c r="D19" s="109">
        <v>1446</v>
      </c>
      <c r="E19" s="110"/>
      <c r="F19" s="110"/>
      <c r="G19" s="109">
        <f t="shared" si="0"/>
        <v>1446</v>
      </c>
      <c r="H19" s="78">
        <f t="shared" si="1"/>
        <v>1446</v>
      </c>
      <c r="I19" s="78">
        <v>0</v>
      </c>
    </row>
    <row r="20" spans="1:13" s="80" customFormat="1" ht="14.25" x14ac:dyDescent="0.2">
      <c r="A20" s="152">
        <v>852</v>
      </c>
      <c r="B20" s="152"/>
      <c r="C20" s="152"/>
      <c r="D20" s="111">
        <f>SUM(D11:D19)</f>
        <v>2334444.38</v>
      </c>
      <c r="E20" s="111">
        <f t="shared" ref="E20:I20" si="2">SUM(E11:E19)</f>
        <v>409099.77</v>
      </c>
      <c r="F20" s="111">
        <f t="shared" si="2"/>
        <v>0</v>
      </c>
      <c r="G20" s="111">
        <f t="shared" si="2"/>
        <v>2743544.15</v>
      </c>
      <c r="H20" s="111">
        <f t="shared" si="2"/>
        <v>2743544.15</v>
      </c>
      <c r="I20" s="111">
        <f t="shared" si="2"/>
        <v>0</v>
      </c>
    </row>
    <row r="21" spans="1:13" x14ac:dyDescent="0.25">
      <c r="A21" s="153" t="s">
        <v>20</v>
      </c>
      <c r="B21" s="153"/>
      <c r="C21" s="153"/>
      <c r="D21" s="153"/>
      <c r="E21" s="153"/>
      <c r="F21" s="153"/>
      <c r="G21" s="153"/>
      <c r="H21" s="153"/>
      <c r="I21" s="153"/>
      <c r="J21" s="112"/>
      <c r="K21" s="112" t="s">
        <v>28</v>
      </c>
      <c r="L21" s="112"/>
      <c r="M21" s="112"/>
    </row>
    <row r="22" spans="1:13" x14ac:dyDescent="0.25">
      <c r="A22" s="154" t="s">
        <v>2</v>
      </c>
      <c r="B22" s="154" t="s">
        <v>3</v>
      </c>
      <c r="C22" s="154" t="s">
        <v>4</v>
      </c>
      <c r="D22" s="155" t="s">
        <v>14</v>
      </c>
      <c r="E22" s="155"/>
      <c r="F22" s="155"/>
      <c r="G22" s="155"/>
      <c r="H22" s="155"/>
      <c r="I22" s="155"/>
    </row>
    <row r="23" spans="1:13" x14ac:dyDescent="0.25">
      <c r="A23" s="154"/>
      <c r="B23" s="154"/>
      <c r="C23" s="154"/>
      <c r="D23" s="151" t="s">
        <v>15</v>
      </c>
      <c r="E23" s="156" t="s">
        <v>11</v>
      </c>
      <c r="F23" s="156" t="s">
        <v>12</v>
      </c>
      <c r="G23" s="151" t="s">
        <v>21</v>
      </c>
      <c r="H23" s="151" t="s">
        <v>5</v>
      </c>
      <c r="I23" s="151"/>
    </row>
    <row r="24" spans="1:13" x14ac:dyDescent="0.25">
      <c r="A24" s="154"/>
      <c r="B24" s="154"/>
      <c r="C24" s="154"/>
      <c r="D24" s="151"/>
      <c r="E24" s="156"/>
      <c r="F24" s="156"/>
      <c r="G24" s="151"/>
      <c r="H24" s="151" t="s">
        <v>6</v>
      </c>
      <c r="I24" s="151" t="s">
        <v>7</v>
      </c>
    </row>
    <row r="25" spans="1:13" x14ac:dyDescent="0.25">
      <c r="A25" s="154"/>
      <c r="B25" s="154"/>
      <c r="C25" s="154"/>
      <c r="D25" s="151"/>
      <c r="E25" s="156"/>
      <c r="F25" s="156"/>
      <c r="G25" s="151"/>
      <c r="H25" s="151"/>
      <c r="I25" s="151"/>
    </row>
    <row r="26" spans="1:13" x14ac:dyDescent="0.25">
      <c r="A26" s="95">
        <v>1</v>
      </c>
      <c r="B26" s="95">
        <v>2</v>
      </c>
      <c r="C26" s="95">
        <v>3</v>
      </c>
      <c r="D26" s="95">
        <v>5</v>
      </c>
      <c r="E26" s="96"/>
      <c r="F26" s="96"/>
      <c r="G26" s="95"/>
      <c r="H26" s="95">
        <v>6</v>
      </c>
      <c r="I26" s="95">
        <v>7</v>
      </c>
    </row>
    <row r="27" spans="1:13" x14ac:dyDescent="0.25">
      <c r="A27" s="113" t="s">
        <v>16</v>
      </c>
      <c r="B27" s="113" t="s">
        <v>34</v>
      </c>
      <c r="C27" s="114"/>
      <c r="D27" s="115">
        <f>SUM(D28:D32)</f>
        <v>0</v>
      </c>
      <c r="E27" s="116">
        <f t="shared" ref="E27:I27" si="3">SUM(E28:E32)</f>
        <v>396942.77</v>
      </c>
      <c r="F27" s="116">
        <f t="shared" si="3"/>
        <v>0</v>
      </c>
      <c r="G27" s="115">
        <f>D27+E27+F27</f>
        <v>396942.77</v>
      </c>
      <c r="H27" s="115">
        <f t="shared" si="3"/>
        <v>396942.77</v>
      </c>
      <c r="I27" s="115">
        <f t="shared" si="3"/>
        <v>0</v>
      </c>
    </row>
    <row r="28" spans="1:13" x14ac:dyDescent="0.25">
      <c r="A28" s="117"/>
      <c r="B28" s="98"/>
      <c r="C28" s="118">
        <v>4010</v>
      </c>
      <c r="D28" s="119">
        <v>0</v>
      </c>
      <c r="E28" s="101"/>
      <c r="F28" s="101"/>
      <c r="G28" s="81">
        <f t="shared" ref="G28:G70" si="4">D28+E28+F28</f>
        <v>0</v>
      </c>
      <c r="H28" s="81">
        <f t="shared" ref="H28:H68" si="5">G28</f>
        <v>0</v>
      </c>
      <c r="I28" s="81">
        <v>0</v>
      </c>
    </row>
    <row r="29" spans="1:13" x14ac:dyDescent="0.25">
      <c r="A29" s="117"/>
      <c r="B29" s="98"/>
      <c r="C29" s="118">
        <v>4110</v>
      </c>
      <c r="D29" s="119">
        <v>0</v>
      </c>
      <c r="E29" s="101"/>
      <c r="F29" s="101"/>
      <c r="G29" s="81">
        <f t="shared" si="4"/>
        <v>0</v>
      </c>
      <c r="H29" s="81">
        <f t="shared" si="5"/>
        <v>0</v>
      </c>
      <c r="I29" s="81">
        <v>0</v>
      </c>
    </row>
    <row r="30" spans="1:13" x14ac:dyDescent="0.25">
      <c r="A30" s="117"/>
      <c r="B30" s="98"/>
      <c r="C30" s="118">
        <v>4120</v>
      </c>
      <c r="D30" s="119">
        <v>0</v>
      </c>
      <c r="E30" s="101"/>
      <c r="F30" s="101"/>
      <c r="G30" s="81">
        <f t="shared" si="4"/>
        <v>0</v>
      </c>
      <c r="H30" s="81">
        <f t="shared" si="5"/>
        <v>0</v>
      </c>
      <c r="I30" s="81">
        <v>0</v>
      </c>
    </row>
    <row r="31" spans="1:13" x14ac:dyDescent="0.25">
      <c r="A31" s="120"/>
      <c r="B31" s="99"/>
      <c r="C31" s="118">
        <v>4210</v>
      </c>
      <c r="D31" s="81">
        <v>0</v>
      </c>
      <c r="E31" s="81">
        <v>7783.19</v>
      </c>
      <c r="F31" s="81"/>
      <c r="G31" s="81">
        <f t="shared" si="4"/>
        <v>7783.19</v>
      </c>
      <c r="H31" s="81">
        <f t="shared" si="5"/>
        <v>7783.19</v>
      </c>
      <c r="I31" s="81">
        <v>0</v>
      </c>
    </row>
    <row r="32" spans="1:13" x14ac:dyDescent="0.25">
      <c r="A32" s="121"/>
      <c r="B32" s="122"/>
      <c r="C32" s="118">
        <v>4430</v>
      </c>
      <c r="D32" s="81">
        <v>0</v>
      </c>
      <c r="E32" s="81">
        <v>389159.58</v>
      </c>
      <c r="F32" s="81"/>
      <c r="G32" s="81">
        <f t="shared" si="4"/>
        <v>389159.58</v>
      </c>
      <c r="H32" s="81">
        <f t="shared" si="5"/>
        <v>389159.58</v>
      </c>
      <c r="I32" s="81">
        <v>0</v>
      </c>
    </row>
    <row r="33" spans="1:9" x14ac:dyDescent="0.25">
      <c r="A33" s="123">
        <v>750</v>
      </c>
      <c r="B33" s="123">
        <v>75011</v>
      </c>
      <c r="C33" s="114"/>
      <c r="D33" s="115">
        <f>SUM(D34:D37)</f>
        <v>46259</v>
      </c>
      <c r="E33" s="116">
        <f t="shared" ref="E33:I33" si="6">SUM(E34:E37)</f>
        <v>0</v>
      </c>
      <c r="F33" s="116">
        <f t="shared" si="6"/>
        <v>0</v>
      </c>
      <c r="G33" s="115">
        <f t="shared" si="4"/>
        <v>46259</v>
      </c>
      <c r="H33" s="115">
        <f t="shared" si="6"/>
        <v>46259</v>
      </c>
      <c r="I33" s="115">
        <f t="shared" si="6"/>
        <v>0</v>
      </c>
    </row>
    <row r="34" spans="1:9" x14ac:dyDescent="0.25">
      <c r="A34" s="120"/>
      <c r="B34" s="99"/>
      <c r="C34" s="118">
        <v>4010</v>
      </c>
      <c r="D34" s="81">
        <v>35505</v>
      </c>
      <c r="E34" s="81"/>
      <c r="F34" s="81"/>
      <c r="G34" s="81">
        <f t="shared" si="4"/>
        <v>35505</v>
      </c>
      <c r="H34" s="81">
        <f t="shared" si="5"/>
        <v>35505</v>
      </c>
      <c r="I34" s="81">
        <v>0</v>
      </c>
    </row>
    <row r="35" spans="1:9" x14ac:dyDescent="0.25">
      <c r="A35" s="121"/>
      <c r="B35" s="122"/>
      <c r="C35" s="118">
        <v>4040</v>
      </c>
      <c r="D35" s="81">
        <f>'01.01.2014'!G34</f>
        <v>3160</v>
      </c>
      <c r="E35" s="81"/>
      <c r="F35" s="81"/>
      <c r="G35" s="81">
        <f t="shared" si="4"/>
        <v>3160</v>
      </c>
      <c r="H35" s="81">
        <f t="shared" si="5"/>
        <v>3160</v>
      </c>
      <c r="I35" s="81">
        <v>0</v>
      </c>
    </row>
    <row r="36" spans="1:9" x14ac:dyDescent="0.25">
      <c r="A36" s="121"/>
      <c r="B36" s="122"/>
      <c r="C36" s="118">
        <v>4110</v>
      </c>
      <c r="D36" s="81">
        <v>6647</v>
      </c>
      <c r="E36" s="81"/>
      <c r="F36" s="81"/>
      <c r="G36" s="81">
        <f t="shared" si="4"/>
        <v>6647</v>
      </c>
      <c r="H36" s="81">
        <f t="shared" si="5"/>
        <v>6647</v>
      </c>
      <c r="I36" s="81">
        <v>0</v>
      </c>
    </row>
    <row r="37" spans="1:9" x14ac:dyDescent="0.25">
      <c r="A37" s="97"/>
      <c r="B37" s="95"/>
      <c r="C37" s="118">
        <v>4120</v>
      </c>
      <c r="D37" s="81">
        <v>947</v>
      </c>
      <c r="E37" s="81"/>
      <c r="F37" s="81"/>
      <c r="G37" s="81">
        <f t="shared" si="4"/>
        <v>947</v>
      </c>
      <c r="H37" s="81">
        <f t="shared" si="5"/>
        <v>947</v>
      </c>
      <c r="I37" s="81">
        <v>0</v>
      </c>
    </row>
    <row r="38" spans="1:9" x14ac:dyDescent="0.25">
      <c r="A38" s="124">
        <v>751</v>
      </c>
      <c r="B38" s="124">
        <v>75101</v>
      </c>
      <c r="C38" s="114"/>
      <c r="D38" s="115">
        <f>SUM(D39:D41)</f>
        <v>1044</v>
      </c>
      <c r="E38" s="116">
        <f t="shared" ref="E38:I38" si="7">SUM(E39:E41)</f>
        <v>0</v>
      </c>
      <c r="F38" s="116">
        <f t="shared" si="7"/>
        <v>0</v>
      </c>
      <c r="G38" s="115">
        <f t="shared" si="4"/>
        <v>1044</v>
      </c>
      <c r="H38" s="115">
        <f t="shared" si="7"/>
        <v>1044</v>
      </c>
      <c r="I38" s="115">
        <f t="shared" si="7"/>
        <v>0</v>
      </c>
    </row>
    <row r="39" spans="1:9" x14ac:dyDescent="0.25">
      <c r="A39" s="122"/>
      <c r="B39" s="122"/>
      <c r="C39" s="125">
        <v>4110</v>
      </c>
      <c r="D39" s="82">
        <f>'01.01.2014'!G38</f>
        <v>150</v>
      </c>
      <c r="E39" s="82"/>
      <c r="F39" s="82"/>
      <c r="G39" s="81">
        <f t="shared" si="4"/>
        <v>150</v>
      </c>
      <c r="H39" s="81">
        <f t="shared" si="5"/>
        <v>150</v>
      </c>
      <c r="I39" s="81">
        <v>0</v>
      </c>
    </row>
    <row r="40" spans="1:9" x14ac:dyDescent="0.25">
      <c r="A40" s="122"/>
      <c r="B40" s="122"/>
      <c r="C40" s="125">
        <v>4120</v>
      </c>
      <c r="D40" s="82">
        <f>'01.01.2014'!G39</f>
        <v>21.38</v>
      </c>
      <c r="E40" s="82"/>
      <c r="F40" s="82"/>
      <c r="G40" s="81">
        <f t="shared" si="4"/>
        <v>21.38</v>
      </c>
      <c r="H40" s="81">
        <f t="shared" si="5"/>
        <v>21.38</v>
      </c>
      <c r="I40" s="81">
        <v>0</v>
      </c>
    </row>
    <row r="41" spans="1:9" x14ac:dyDescent="0.25">
      <c r="A41" s="122"/>
      <c r="B41" s="122"/>
      <c r="C41" s="125">
        <v>4170</v>
      </c>
      <c r="D41" s="82">
        <f>'01.01.2014'!G40</f>
        <v>872.62</v>
      </c>
      <c r="E41" s="82"/>
      <c r="F41" s="82"/>
      <c r="G41" s="81">
        <f t="shared" si="4"/>
        <v>872.62</v>
      </c>
      <c r="H41" s="81">
        <f t="shared" si="5"/>
        <v>872.62</v>
      </c>
      <c r="I41" s="81">
        <v>0</v>
      </c>
    </row>
    <row r="42" spans="1:9" x14ac:dyDescent="0.25">
      <c r="A42" s="126"/>
      <c r="B42" s="126">
        <v>75107</v>
      </c>
      <c r="C42" s="114"/>
      <c r="D42" s="115">
        <f>SUM(D43:D47)</f>
        <v>0</v>
      </c>
      <c r="E42" s="116">
        <f>SUM(E43:E47)</f>
        <v>12157</v>
      </c>
      <c r="F42" s="116">
        <f>SUM(F43:F47)</f>
        <v>0</v>
      </c>
      <c r="G42" s="115">
        <f t="shared" ref="G42:G47" si="8">D42+E42+F42</f>
        <v>12157</v>
      </c>
      <c r="H42" s="116">
        <f>SUM(H43:H47)</f>
        <v>12157</v>
      </c>
      <c r="I42" s="116">
        <f>SUM(I43:I47)</f>
        <v>0</v>
      </c>
    </row>
    <row r="43" spans="1:9" x14ac:dyDescent="0.25">
      <c r="A43" s="122"/>
      <c r="B43" s="122"/>
      <c r="C43" s="125">
        <v>4110</v>
      </c>
      <c r="D43" s="82">
        <v>0</v>
      </c>
      <c r="E43" s="71">
        <f>96.99+25.86+135.8+274.3-21.89</f>
        <v>511.06000000000006</v>
      </c>
      <c r="F43" s="82"/>
      <c r="G43" s="81">
        <f t="shared" si="8"/>
        <v>511.06000000000006</v>
      </c>
      <c r="H43" s="81">
        <f t="shared" ref="H43:H47" si="9">G43</f>
        <v>511.06000000000006</v>
      </c>
      <c r="I43" s="81">
        <v>0</v>
      </c>
    </row>
    <row r="44" spans="1:9" x14ac:dyDescent="0.25">
      <c r="A44" s="122"/>
      <c r="B44" s="122"/>
      <c r="C44" s="125">
        <v>4120</v>
      </c>
      <c r="D44" s="82">
        <v>0</v>
      </c>
      <c r="E44" s="71">
        <f>13.82+3.69+19.36+21.89</f>
        <v>58.760000000000005</v>
      </c>
      <c r="F44" s="82"/>
      <c r="G44" s="81">
        <f t="shared" si="8"/>
        <v>58.760000000000005</v>
      </c>
      <c r="H44" s="81">
        <f t="shared" si="9"/>
        <v>58.760000000000005</v>
      </c>
      <c r="I44" s="81">
        <v>0</v>
      </c>
    </row>
    <row r="45" spans="1:9" x14ac:dyDescent="0.25">
      <c r="A45" s="122"/>
      <c r="B45" s="122"/>
      <c r="C45" s="125">
        <v>4170</v>
      </c>
      <c r="D45" s="82">
        <v>0</v>
      </c>
      <c r="E45" s="127">
        <f>1710+564.19+150.45+790+1595.7</f>
        <v>4810.34</v>
      </c>
      <c r="F45" s="82"/>
      <c r="G45" s="81">
        <f t="shared" si="8"/>
        <v>4810.34</v>
      </c>
      <c r="H45" s="81">
        <f t="shared" si="9"/>
        <v>4810.34</v>
      </c>
      <c r="I45" s="81">
        <v>0</v>
      </c>
    </row>
    <row r="46" spans="1:9" x14ac:dyDescent="0.25">
      <c r="A46" s="122"/>
      <c r="B46" s="122"/>
      <c r="C46" s="125">
        <v>4210</v>
      </c>
      <c r="D46" s="82">
        <v>0</v>
      </c>
      <c r="E46" s="127">
        <v>4526.84</v>
      </c>
      <c r="F46" s="82"/>
      <c r="G46" s="81">
        <f t="shared" si="8"/>
        <v>4526.84</v>
      </c>
      <c r="H46" s="81">
        <f t="shared" si="9"/>
        <v>4526.84</v>
      </c>
      <c r="I46" s="81">
        <v>0</v>
      </c>
    </row>
    <row r="47" spans="1:9" x14ac:dyDescent="0.25">
      <c r="A47" s="122"/>
      <c r="B47" s="122"/>
      <c r="C47" s="125">
        <v>4300</v>
      </c>
      <c r="D47" s="82">
        <v>0</v>
      </c>
      <c r="E47" s="127">
        <v>2250</v>
      </c>
      <c r="F47" s="82"/>
      <c r="G47" s="81">
        <f t="shared" si="8"/>
        <v>2250</v>
      </c>
      <c r="H47" s="81">
        <f t="shared" si="9"/>
        <v>2250</v>
      </c>
      <c r="I47" s="81">
        <v>0</v>
      </c>
    </row>
    <row r="48" spans="1:9" x14ac:dyDescent="0.25">
      <c r="A48" s="114">
        <v>752</v>
      </c>
      <c r="B48" s="114">
        <v>75212</v>
      </c>
      <c r="C48" s="114"/>
      <c r="D48" s="83">
        <f>SUM(D49)</f>
        <v>0</v>
      </c>
      <c r="E48" s="83">
        <f t="shared" ref="E48:I48" si="10">SUM(E49)</f>
        <v>0</v>
      </c>
      <c r="F48" s="83">
        <f t="shared" si="10"/>
        <v>0</v>
      </c>
      <c r="G48" s="83">
        <f t="shared" si="4"/>
        <v>0</v>
      </c>
      <c r="H48" s="83">
        <f t="shared" si="10"/>
        <v>0</v>
      </c>
      <c r="I48" s="83">
        <f t="shared" si="10"/>
        <v>0</v>
      </c>
    </row>
    <row r="49" spans="1:9" x14ac:dyDescent="0.25">
      <c r="A49" s="122"/>
      <c r="B49" s="122"/>
      <c r="C49" s="125">
        <v>4300</v>
      </c>
      <c r="D49" s="82">
        <f>'01.01.2014'!G42</f>
        <v>0</v>
      </c>
      <c r="E49" s="82"/>
      <c r="F49" s="82"/>
      <c r="G49" s="81">
        <f t="shared" si="4"/>
        <v>0</v>
      </c>
      <c r="H49" s="81">
        <f t="shared" si="5"/>
        <v>0</v>
      </c>
      <c r="I49" s="81">
        <v>0</v>
      </c>
    </row>
    <row r="50" spans="1:9" x14ac:dyDescent="0.25">
      <c r="A50" s="114">
        <v>754</v>
      </c>
      <c r="B50" s="114">
        <v>75414</v>
      </c>
      <c r="C50" s="114"/>
      <c r="D50" s="115">
        <f>'01.01.2014'!G43</f>
        <v>0</v>
      </c>
      <c r="E50" s="116">
        <f t="shared" ref="E50:I50" si="11">SUM(E51)</f>
        <v>0</v>
      </c>
      <c r="F50" s="116">
        <f t="shared" si="11"/>
        <v>0</v>
      </c>
      <c r="G50" s="115">
        <f t="shared" si="4"/>
        <v>0</v>
      </c>
      <c r="H50" s="115">
        <f t="shared" si="11"/>
        <v>0</v>
      </c>
      <c r="I50" s="115">
        <f t="shared" si="11"/>
        <v>0</v>
      </c>
    </row>
    <row r="51" spans="1:9" x14ac:dyDescent="0.25">
      <c r="A51" s="122"/>
      <c r="B51" s="122"/>
      <c r="C51" s="125">
        <v>4300</v>
      </c>
      <c r="D51" s="119">
        <f>'01.01.2014'!G44</f>
        <v>0</v>
      </c>
      <c r="E51" s="101"/>
      <c r="F51" s="101"/>
      <c r="G51" s="81">
        <f t="shared" si="4"/>
        <v>0</v>
      </c>
      <c r="H51" s="81">
        <f t="shared" si="5"/>
        <v>0</v>
      </c>
      <c r="I51" s="81">
        <v>0</v>
      </c>
    </row>
    <row r="52" spans="1:9" x14ac:dyDescent="0.25">
      <c r="A52" s="123">
        <v>852</v>
      </c>
      <c r="B52" s="123">
        <v>85212</v>
      </c>
      <c r="C52" s="114"/>
      <c r="D52" s="115">
        <f>SUM(D53:D63)</f>
        <v>2279000</v>
      </c>
      <c r="E52" s="116">
        <f t="shared" ref="E52:I52" si="12">SUM(E53:E63)</f>
        <v>2000</v>
      </c>
      <c r="F52" s="116">
        <f t="shared" si="12"/>
        <v>-2000</v>
      </c>
      <c r="G52" s="115">
        <f t="shared" si="4"/>
        <v>2279000</v>
      </c>
      <c r="H52" s="115">
        <f t="shared" si="12"/>
        <v>2279000</v>
      </c>
      <c r="I52" s="115">
        <f t="shared" si="12"/>
        <v>0</v>
      </c>
    </row>
    <row r="53" spans="1:9" x14ac:dyDescent="0.25">
      <c r="A53" s="99"/>
      <c r="B53" s="99"/>
      <c r="C53" s="84">
        <v>3110</v>
      </c>
      <c r="D53" s="82">
        <v>2140630</v>
      </c>
      <c r="E53" s="82"/>
      <c r="F53" s="82"/>
      <c r="G53" s="81">
        <f t="shared" si="4"/>
        <v>2140630</v>
      </c>
      <c r="H53" s="81">
        <f t="shared" si="5"/>
        <v>2140630</v>
      </c>
      <c r="I53" s="81">
        <v>0</v>
      </c>
    </row>
    <row r="54" spans="1:9" x14ac:dyDescent="0.25">
      <c r="A54" s="122"/>
      <c r="B54" s="122"/>
      <c r="C54" s="85">
        <v>4010</v>
      </c>
      <c r="D54" s="82">
        <v>52070</v>
      </c>
      <c r="E54" s="82"/>
      <c r="F54" s="82">
        <v>-1757.8</v>
      </c>
      <c r="G54" s="81">
        <f t="shared" si="4"/>
        <v>50312.2</v>
      </c>
      <c r="H54" s="81">
        <f t="shared" si="5"/>
        <v>50312.2</v>
      </c>
      <c r="I54" s="81">
        <v>0</v>
      </c>
    </row>
    <row r="55" spans="1:9" x14ac:dyDescent="0.25">
      <c r="A55" s="122"/>
      <c r="B55" s="122"/>
      <c r="C55" s="85">
        <v>4040</v>
      </c>
      <c r="D55" s="82">
        <f>'01.01.2014'!G48</f>
        <v>4500</v>
      </c>
      <c r="E55" s="82"/>
      <c r="F55" s="82">
        <v>-242.2</v>
      </c>
      <c r="G55" s="81">
        <f t="shared" si="4"/>
        <v>4257.8</v>
      </c>
      <c r="H55" s="81">
        <f t="shared" si="5"/>
        <v>4257.8</v>
      </c>
      <c r="I55" s="81">
        <v>0</v>
      </c>
    </row>
    <row r="56" spans="1:9" x14ac:dyDescent="0.25">
      <c r="A56" s="122"/>
      <c r="B56" s="122"/>
      <c r="C56" s="85">
        <v>4110</v>
      </c>
      <c r="D56" s="82">
        <f>'01.01.2014'!G49</f>
        <v>80300</v>
      </c>
      <c r="E56" s="82"/>
      <c r="F56" s="82"/>
      <c r="G56" s="81">
        <f t="shared" si="4"/>
        <v>80300</v>
      </c>
      <c r="H56" s="81">
        <f t="shared" si="5"/>
        <v>80300</v>
      </c>
      <c r="I56" s="81">
        <v>0</v>
      </c>
    </row>
    <row r="57" spans="1:9" x14ac:dyDescent="0.25">
      <c r="A57" s="122"/>
      <c r="B57" s="122"/>
      <c r="C57" s="85">
        <v>4120</v>
      </c>
      <c r="D57" s="82">
        <f>'01.01.2014'!G50</f>
        <v>1500</v>
      </c>
      <c r="E57" s="82"/>
      <c r="F57" s="82"/>
      <c r="G57" s="81">
        <f t="shared" si="4"/>
        <v>1500</v>
      </c>
      <c r="H57" s="81">
        <f t="shared" si="5"/>
        <v>1500</v>
      </c>
      <c r="I57" s="81">
        <v>0</v>
      </c>
    </row>
    <row r="58" spans="1:9" x14ac:dyDescent="0.25">
      <c r="A58" s="122"/>
      <c r="B58" s="122"/>
      <c r="C58" s="85">
        <v>4210</v>
      </c>
      <c r="D58" s="82">
        <f>'01.01.2014'!G51</f>
        <v>0</v>
      </c>
      <c r="E58" s="82">
        <v>500</v>
      </c>
      <c r="F58" s="82"/>
      <c r="G58" s="81">
        <f t="shared" si="4"/>
        <v>500</v>
      </c>
      <c r="H58" s="81">
        <f t="shared" si="5"/>
        <v>500</v>
      </c>
      <c r="I58" s="81">
        <v>0</v>
      </c>
    </row>
    <row r="59" spans="1:9" x14ac:dyDescent="0.25">
      <c r="A59" s="122"/>
      <c r="B59" s="122"/>
      <c r="C59" s="85">
        <v>4300</v>
      </c>
      <c r="D59" s="82">
        <f>'01.01.2014'!G52</f>
        <v>0</v>
      </c>
      <c r="E59" s="82">
        <v>1500</v>
      </c>
      <c r="F59" s="82"/>
      <c r="G59" s="81">
        <f t="shared" si="4"/>
        <v>1500</v>
      </c>
      <c r="H59" s="81">
        <f t="shared" si="5"/>
        <v>1500</v>
      </c>
      <c r="I59" s="81">
        <v>0</v>
      </c>
    </row>
    <row r="60" spans="1:9" x14ac:dyDescent="0.25">
      <c r="A60" s="122"/>
      <c r="B60" s="122"/>
      <c r="C60" s="85" t="s">
        <v>8</v>
      </c>
      <c r="D60" s="82">
        <f>'01.01.2014'!G53</f>
        <v>0</v>
      </c>
      <c r="E60" s="82"/>
      <c r="F60" s="82"/>
      <c r="G60" s="81">
        <f t="shared" si="4"/>
        <v>0</v>
      </c>
      <c r="H60" s="81">
        <f t="shared" si="5"/>
        <v>0</v>
      </c>
      <c r="I60" s="81">
        <v>0</v>
      </c>
    </row>
    <row r="61" spans="1:9" x14ac:dyDescent="0.25">
      <c r="A61" s="122"/>
      <c r="B61" s="122"/>
      <c r="C61" s="85">
        <v>4410</v>
      </c>
      <c r="D61" s="82">
        <f>'01.01.2014'!G54</f>
        <v>0</v>
      </c>
      <c r="E61" s="82"/>
      <c r="F61" s="82"/>
      <c r="G61" s="81">
        <f t="shared" si="4"/>
        <v>0</v>
      </c>
      <c r="H61" s="81">
        <f t="shared" si="5"/>
        <v>0</v>
      </c>
      <c r="I61" s="81">
        <v>0</v>
      </c>
    </row>
    <row r="62" spans="1:9" x14ac:dyDescent="0.25">
      <c r="A62" s="122"/>
      <c r="B62" s="122"/>
      <c r="C62" s="86">
        <v>4440</v>
      </c>
      <c r="D62" s="82">
        <f>'01.01.2014'!G55</f>
        <v>0</v>
      </c>
      <c r="E62" s="82"/>
      <c r="F62" s="82"/>
      <c r="G62" s="81">
        <f t="shared" si="4"/>
        <v>0</v>
      </c>
      <c r="H62" s="81">
        <f t="shared" si="5"/>
        <v>0</v>
      </c>
      <c r="I62" s="81">
        <v>0</v>
      </c>
    </row>
    <row r="63" spans="1:9" x14ac:dyDescent="0.25">
      <c r="A63" s="122"/>
      <c r="B63" s="95"/>
      <c r="C63" s="86" t="s">
        <v>9</v>
      </c>
      <c r="D63" s="82">
        <f>'01.01.2014'!G56</f>
        <v>0</v>
      </c>
      <c r="E63" s="82"/>
      <c r="F63" s="82"/>
      <c r="G63" s="81">
        <f t="shared" si="4"/>
        <v>0</v>
      </c>
      <c r="H63" s="81">
        <f t="shared" si="5"/>
        <v>0</v>
      </c>
      <c r="I63" s="81">
        <v>0</v>
      </c>
    </row>
    <row r="64" spans="1:9" x14ac:dyDescent="0.25">
      <c r="A64" s="128"/>
      <c r="B64" s="129">
        <v>85213</v>
      </c>
      <c r="C64" s="114"/>
      <c r="D64" s="115">
        <f>D65</f>
        <v>6400</v>
      </c>
      <c r="E64" s="116">
        <f t="shared" ref="E64:I64" si="13">SUM(E65)</f>
        <v>0</v>
      </c>
      <c r="F64" s="116">
        <f t="shared" si="13"/>
        <v>0</v>
      </c>
      <c r="G64" s="115">
        <f t="shared" si="4"/>
        <v>6400</v>
      </c>
      <c r="H64" s="115">
        <f t="shared" si="13"/>
        <v>6400</v>
      </c>
      <c r="I64" s="115">
        <f t="shared" si="13"/>
        <v>0</v>
      </c>
    </row>
    <row r="65" spans="1:9" x14ac:dyDescent="0.25">
      <c r="A65" s="121"/>
      <c r="B65" s="99"/>
      <c r="C65" s="130">
        <v>4130</v>
      </c>
      <c r="D65" s="119">
        <v>6400</v>
      </c>
      <c r="E65" s="101"/>
      <c r="F65" s="101"/>
      <c r="G65" s="81">
        <f t="shared" si="4"/>
        <v>6400</v>
      </c>
      <c r="H65" s="81">
        <f t="shared" si="5"/>
        <v>6400</v>
      </c>
      <c r="I65" s="81">
        <v>0</v>
      </c>
    </row>
    <row r="66" spans="1:9" x14ac:dyDescent="0.25">
      <c r="A66" s="131"/>
      <c r="B66" s="128">
        <v>85215</v>
      </c>
      <c r="C66" s="132"/>
      <c r="D66" s="115">
        <f>SUM(D67:D68)</f>
        <v>295.38</v>
      </c>
      <c r="E66" s="116">
        <f>SUM(E67:E68)</f>
        <v>0</v>
      </c>
      <c r="F66" s="116">
        <f>SUM(F67:F68)</f>
        <v>0</v>
      </c>
      <c r="G66" s="115">
        <f t="shared" si="4"/>
        <v>295.38</v>
      </c>
      <c r="H66" s="115">
        <f>SUM(H67:H68)</f>
        <v>295.38</v>
      </c>
      <c r="I66" s="115">
        <f>SUM(I67:I68)</f>
        <v>0</v>
      </c>
    </row>
    <row r="67" spans="1:9" x14ac:dyDescent="0.25">
      <c r="A67" s="121"/>
      <c r="B67" s="122"/>
      <c r="C67" s="130">
        <v>3110</v>
      </c>
      <c r="D67" s="119">
        <v>289.58999999999997</v>
      </c>
      <c r="E67" s="101"/>
      <c r="F67" s="101"/>
      <c r="G67" s="81">
        <f t="shared" si="4"/>
        <v>289.58999999999997</v>
      </c>
      <c r="H67" s="81">
        <f t="shared" si="5"/>
        <v>289.58999999999997</v>
      </c>
      <c r="I67" s="81">
        <v>0</v>
      </c>
    </row>
    <row r="68" spans="1:9" x14ac:dyDescent="0.25">
      <c r="A68" s="121"/>
      <c r="B68" s="122"/>
      <c r="C68" s="130">
        <v>4210</v>
      </c>
      <c r="D68" s="133">
        <v>5.79</v>
      </c>
      <c r="E68" s="134"/>
      <c r="F68" s="134"/>
      <c r="G68" s="81">
        <f t="shared" si="4"/>
        <v>5.79</v>
      </c>
      <c r="H68" s="81">
        <f t="shared" si="5"/>
        <v>5.79</v>
      </c>
      <c r="I68" s="81">
        <v>0</v>
      </c>
    </row>
    <row r="69" spans="1:9" x14ac:dyDescent="0.25">
      <c r="A69" s="131"/>
      <c r="B69" s="128">
        <v>85295</v>
      </c>
      <c r="C69" s="132"/>
      <c r="D69" s="115">
        <f>D70</f>
        <v>1446</v>
      </c>
      <c r="E69" s="116">
        <f>E70</f>
        <v>0</v>
      </c>
      <c r="F69" s="116">
        <f>F70</f>
        <v>0</v>
      </c>
      <c r="G69" s="116">
        <f t="shared" si="4"/>
        <v>1446</v>
      </c>
      <c r="H69" s="116">
        <f t="shared" ref="H69:I69" si="14">H70</f>
        <v>1446</v>
      </c>
      <c r="I69" s="116">
        <f t="shared" si="14"/>
        <v>0</v>
      </c>
    </row>
    <row r="70" spans="1:9" x14ac:dyDescent="0.25">
      <c r="A70" s="121"/>
      <c r="B70" s="122"/>
      <c r="C70" s="130">
        <v>4210</v>
      </c>
      <c r="D70" s="119">
        <v>1446</v>
      </c>
      <c r="E70" s="101"/>
      <c r="F70" s="101"/>
      <c r="G70" s="81">
        <f t="shared" si="4"/>
        <v>1446</v>
      </c>
      <c r="H70" s="81">
        <f t="shared" ref="H70" si="15">G70</f>
        <v>1446</v>
      </c>
      <c r="I70" s="81">
        <v>0</v>
      </c>
    </row>
    <row r="71" spans="1:9" s="80" customFormat="1" ht="14.25" x14ac:dyDescent="0.2">
      <c r="A71" s="150" t="s">
        <v>10</v>
      </c>
      <c r="B71" s="150"/>
      <c r="C71" s="150"/>
      <c r="D71" s="111">
        <f>D66+D64+D52+D50+D48+D38+D33+D27+D69+D42</f>
        <v>2334444.38</v>
      </c>
      <c r="E71" s="111">
        <f t="shared" ref="E71:I71" si="16">E66+E64+E52+E50+E48+E38+E33+E27+E69+E42</f>
        <v>411099.77</v>
      </c>
      <c r="F71" s="111">
        <f t="shared" si="16"/>
        <v>-2000</v>
      </c>
      <c r="G71" s="111">
        <f t="shared" si="16"/>
        <v>2743544.15</v>
      </c>
      <c r="H71" s="111">
        <f t="shared" si="16"/>
        <v>2743544.15</v>
      </c>
      <c r="I71" s="111">
        <f t="shared" si="16"/>
        <v>0</v>
      </c>
    </row>
    <row r="74" spans="1:9" x14ac:dyDescent="0.25">
      <c r="A74" s="73"/>
      <c r="B74" s="73"/>
      <c r="C74" s="73" t="s">
        <v>30</v>
      </c>
      <c r="D74" s="87">
        <f>D20-D71</f>
        <v>0</v>
      </c>
      <c r="G74" s="87"/>
    </row>
    <row r="75" spans="1:9" x14ac:dyDescent="0.25">
      <c r="A75" s="73"/>
      <c r="B75" s="73"/>
      <c r="C75" s="73" t="s">
        <v>31</v>
      </c>
      <c r="D75" s="87">
        <f>G20-G71</f>
        <v>0</v>
      </c>
    </row>
    <row r="76" spans="1:9" x14ac:dyDescent="0.25">
      <c r="C76" s="72" t="s">
        <v>32</v>
      </c>
      <c r="D76" s="87">
        <f>(G71-D71+G20-D20)/2</f>
        <v>409099.77</v>
      </c>
    </row>
  </sheetData>
  <autoFilter ref="A10:I71"/>
  <mergeCells count="26">
    <mergeCell ref="A4:I4"/>
    <mergeCell ref="A6:A9"/>
    <mergeCell ref="B6:B9"/>
    <mergeCell ref="C6:C9"/>
    <mergeCell ref="D6:I6"/>
    <mergeCell ref="D7:D9"/>
    <mergeCell ref="E7:E9"/>
    <mergeCell ref="F7:F9"/>
    <mergeCell ref="G7:G9"/>
    <mergeCell ref="H7:I7"/>
    <mergeCell ref="A71:C71"/>
    <mergeCell ref="H8:H9"/>
    <mergeCell ref="I8:I9"/>
    <mergeCell ref="A20:C20"/>
    <mergeCell ref="A21:I21"/>
    <mergeCell ref="A22:A25"/>
    <mergeCell ref="B22:B25"/>
    <mergeCell ref="C22:C25"/>
    <mergeCell ref="D22:I22"/>
    <mergeCell ref="D23:D25"/>
    <mergeCell ref="E23:E25"/>
    <mergeCell ref="F23:F25"/>
    <mergeCell ref="G23:G25"/>
    <mergeCell ref="H23:I23"/>
    <mergeCell ref="H24:H25"/>
    <mergeCell ref="I24:I25"/>
  </mergeCells>
  <pageMargins left="0.7" right="0.7" top="0.75" bottom="0.75" header="0.3" footer="0.3"/>
  <pageSetup paperSize="9" scale="73" fitToHeight="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topLeftCell="A49" workbookViewId="0">
      <selection activeCell="E66" sqref="E66"/>
    </sheetView>
  </sheetViews>
  <sheetFormatPr defaultRowHeight="15" x14ac:dyDescent="0.25"/>
  <cols>
    <col min="1" max="1" width="6.42578125" style="72" customWidth="1"/>
    <col min="2" max="2" width="8.5703125" style="72" customWidth="1"/>
    <col min="3" max="3" width="9.28515625" style="72" customWidth="1"/>
    <col min="4" max="4" width="15.85546875" style="73" customWidth="1"/>
    <col min="5" max="6" width="15.85546875" style="88" customWidth="1"/>
    <col min="7" max="9" width="15.85546875" style="73" customWidth="1"/>
    <col min="10" max="13" width="14.85546875" style="73" customWidth="1"/>
    <col min="14" max="262" width="9.140625" style="73"/>
    <col min="263" max="263" width="10.140625" style="73" customWidth="1"/>
    <col min="264" max="264" width="11.28515625" style="73" customWidth="1"/>
    <col min="265" max="265" width="10.7109375" style="73" customWidth="1"/>
    <col min="266" max="266" width="13.85546875" style="73" customWidth="1"/>
    <col min="267" max="267" width="11.7109375" style="73" customWidth="1"/>
    <col min="268" max="268" width="14.140625" style="73" customWidth="1"/>
    <col min="269" max="269" width="11.7109375" style="73" customWidth="1"/>
    <col min="270" max="518" width="9.140625" style="73"/>
    <col min="519" max="519" width="10.140625" style="73" customWidth="1"/>
    <col min="520" max="520" width="11.28515625" style="73" customWidth="1"/>
    <col min="521" max="521" width="10.7109375" style="73" customWidth="1"/>
    <col min="522" max="522" width="13.85546875" style="73" customWidth="1"/>
    <col min="523" max="523" width="11.7109375" style="73" customWidth="1"/>
    <col min="524" max="524" width="14.140625" style="73" customWidth="1"/>
    <col min="525" max="525" width="11.7109375" style="73" customWidth="1"/>
    <col min="526" max="774" width="9.140625" style="73"/>
    <col min="775" max="775" width="10.140625" style="73" customWidth="1"/>
    <col min="776" max="776" width="11.28515625" style="73" customWidth="1"/>
    <col min="777" max="777" width="10.7109375" style="73" customWidth="1"/>
    <col min="778" max="778" width="13.85546875" style="73" customWidth="1"/>
    <col min="779" max="779" width="11.7109375" style="73" customWidth="1"/>
    <col min="780" max="780" width="14.140625" style="73" customWidth="1"/>
    <col min="781" max="781" width="11.7109375" style="73" customWidth="1"/>
    <col min="782" max="1030" width="9.140625" style="73"/>
    <col min="1031" max="1031" width="10.140625" style="73" customWidth="1"/>
    <col min="1032" max="1032" width="11.28515625" style="73" customWidth="1"/>
    <col min="1033" max="1033" width="10.7109375" style="73" customWidth="1"/>
    <col min="1034" max="1034" width="13.85546875" style="73" customWidth="1"/>
    <col min="1035" max="1035" width="11.7109375" style="73" customWidth="1"/>
    <col min="1036" max="1036" width="14.140625" style="73" customWidth="1"/>
    <col min="1037" max="1037" width="11.7109375" style="73" customWidth="1"/>
    <col min="1038" max="1286" width="9.140625" style="73"/>
    <col min="1287" max="1287" width="10.140625" style="73" customWidth="1"/>
    <col min="1288" max="1288" width="11.28515625" style="73" customWidth="1"/>
    <col min="1289" max="1289" width="10.7109375" style="73" customWidth="1"/>
    <col min="1290" max="1290" width="13.85546875" style="73" customWidth="1"/>
    <col min="1291" max="1291" width="11.7109375" style="73" customWidth="1"/>
    <col min="1292" max="1292" width="14.140625" style="73" customWidth="1"/>
    <col min="1293" max="1293" width="11.7109375" style="73" customWidth="1"/>
    <col min="1294" max="1542" width="9.140625" style="73"/>
    <col min="1543" max="1543" width="10.140625" style="73" customWidth="1"/>
    <col min="1544" max="1544" width="11.28515625" style="73" customWidth="1"/>
    <col min="1545" max="1545" width="10.7109375" style="73" customWidth="1"/>
    <col min="1546" max="1546" width="13.85546875" style="73" customWidth="1"/>
    <col min="1547" max="1547" width="11.7109375" style="73" customWidth="1"/>
    <col min="1548" max="1548" width="14.140625" style="73" customWidth="1"/>
    <col min="1549" max="1549" width="11.7109375" style="73" customWidth="1"/>
    <col min="1550" max="1798" width="9.140625" style="73"/>
    <col min="1799" max="1799" width="10.140625" style="73" customWidth="1"/>
    <col min="1800" max="1800" width="11.28515625" style="73" customWidth="1"/>
    <col min="1801" max="1801" width="10.7109375" style="73" customWidth="1"/>
    <col min="1802" max="1802" width="13.85546875" style="73" customWidth="1"/>
    <col min="1803" max="1803" width="11.7109375" style="73" customWidth="1"/>
    <col min="1804" max="1804" width="14.140625" style="73" customWidth="1"/>
    <col min="1805" max="1805" width="11.7109375" style="73" customWidth="1"/>
    <col min="1806" max="2054" width="9.140625" style="73"/>
    <col min="2055" max="2055" width="10.140625" style="73" customWidth="1"/>
    <col min="2056" max="2056" width="11.28515625" style="73" customWidth="1"/>
    <col min="2057" max="2057" width="10.7109375" style="73" customWidth="1"/>
    <col min="2058" max="2058" width="13.85546875" style="73" customWidth="1"/>
    <col min="2059" max="2059" width="11.7109375" style="73" customWidth="1"/>
    <col min="2060" max="2060" width="14.140625" style="73" customWidth="1"/>
    <col min="2061" max="2061" width="11.7109375" style="73" customWidth="1"/>
    <col min="2062" max="2310" width="9.140625" style="73"/>
    <col min="2311" max="2311" width="10.140625" style="73" customWidth="1"/>
    <col min="2312" max="2312" width="11.28515625" style="73" customWidth="1"/>
    <col min="2313" max="2313" width="10.7109375" style="73" customWidth="1"/>
    <col min="2314" max="2314" width="13.85546875" style="73" customWidth="1"/>
    <col min="2315" max="2315" width="11.7109375" style="73" customWidth="1"/>
    <col min="2316" max="2316" width="14.140625" style="73" customWidth="1"/>
    <col min="2317" max="2317" width="11.7109375" style="73" customWidth="1"/>
    <col min="2318" max="2566" width="9.140625" style="73"/>
    <col min="2567" max="2567" width="10.140625" style="73" customWidth="1"/>
    <col min="2568" max="2568" width="11.28515625" style="73" customWidth="1"/>
    <col min="2569" max="2569" width="10.7109375" style="73" customWidth="1"/>
    <col min="2570" max="2570" width="13.85546875" style="73" customWidth="1"/>
    <col min="2571" max="2571" width="11.7109375" style="73" customWidth="1"/>
    <col min="2572" max="2572" width="14.140625" style="73" customWidth="1"/>
    <col min="2573" max="2573" width="11.7109375" style="73" customWidth="1"/>
    <col min="2574" max="2822" width="9.140625" style="73"/>
    <col min="2823" max="2823" width="10.140625" style="73" customWidth="1"/>
    <col min="2824" max="2824" width="11.28515625" style="73" customWidth="1"/>
    <col min="2825" max="2825" width="10.7109375" style="73" customWidth="1"/>
    <col min="2826" max="2826" width="13.85546875" style="73" customWidth="1"/>
    <col min="2827" max="2827" width="11.7109375" style="73" customWidth="1"/>
    <col min="2828" max="2828" width="14.140625" style="73" customWidth="1"/>
    <col min="2829" max="2829" width="11.7109375" style="73" customWidth="1"/>
    <col min="2830" max="3078" width="9.140625" style="73"/>
    <col min="3079" max="3079" width="10.140625" style="73" customWidth="1"/>
    <col min="3080" max="3080" width="11.28515625" style="73" customWidth="1"/>
    <col min="3081" max="3081" width="10.7109375" style="73" customWidth="1"/>
    <col min="3082" max="3082" width="13.85546875" style="73" customWidth="1"/>
    <col min="3083" max="3083" width="11.7109375" style="73" customWidth="1"/>
    <col min="3084" max="3084" width="14.140625" style="73" customWidth="1"/>
    <col min="3085" max="3085" width="11.7109375" style="73" customWidth="1"/>
    <col min="3086" max="3334" width="9.140625" style="73"/>
    <col min="3335" max="3335" width="10.140625" style="73" customWidth="1"/>
    <col min="3336" max="3336" width="11.28515625" style="73" customWidth="1"/>
    <col min="3337" max="3337" width="10.7109375" style="73" customWidth="1"/>
    <col min="3338" max="3338" width="13.85546875" style="73" customWidth="1"/>
    <col min="3339" max="3339" width="11.7109375" style="73" customWidth="1"/>
    <col min="3340" max="3340" width="14.140625" style="73" customWidth="1"/>
    <col min="3341" max="3341" width="11.7109375" style="73" customWidth="1"/>
    <col min="3342" max="3590" width="9.140625" style="73"/>
    <col min="3591" max="3591" width="10.140625" style="73" customWidth="1"/>
    <col min="3592" max="3592" width="11.28515625" style="73" customWidth="1"/>
    <col min="3593" max="3593" width="10.7109375" style="73" customWidth="1"/>
    <col min="3594" max="3594" width="13.85546875" style="73" customWidth="1"/>
    <col min="3595" max="3595" width="11.7109375" style="73" customWidth="1"/>
    <col min="3596" max="3596" width="14.140625" style="73" customWidth="1"/>
    <col min="3597" max="3597" width="11.7109375" style="73" customWidth="1"/>
    <col min="3598" max="3846" width="9.140625" style="73"/>
    <col min="3847" max="3847" width="10.140625" style="73" customWidth="1"/>
    <col min="3848" max="3848" width="11.28515625" style="73" customWidth="1"/>
    <col min="3849" max="3849" width="10.7109375" style="73" customWidth="1"/>
    <col min="3850" max="3850" width="13.85546875" style="73" customWidth="1"/>
    <col min="3851" max="3851" width="11.7109375" style="73" customWidth="1"/>
    <col min="3852" max="3852" width="14.140625" style="73" customWidth="1"/>
    <col min="3853" max="3853" width="11.7109375" style="73" customWidth="1"/>
    <col min="3854" max="4102" width="9.140625" style="73"/>
    <col min="4103" max="4103" width="10.140625" style="73" customWidth="1"/>
    <col min="4104" max="4104" width="11.28515625" style="73" customWidth="1"/>
    <col min="4105" max="4105" width="10.7109375" style="73" customWidth="1"/>
    <col min="4106" max="4106" width="13.85546875" style="73" customWidth="1"/>
    <col min="4107" max="4107" width="11.7109375" style="73" customWidth="1"/>
    <col min="4108" max="4108" width="14.140625" style="73" customWidth="1"/>
    <col min="4109" max="4109" width="11.7109375" style="73" customWidth="1"/>
    <col min="4110" max="4358" width="9.140625" style="73"/>
    <col min="4359" max="4359" width="10.140625" style="73" customWidth="1"/>
    <col min="4360" max="4360" width="11.28515625" style="73" customWidth="1"/>
    <col min="4361" max="4361" width="10.7109375" style="73" customWidth="1"/>
    <col min="4362" max="4362" width="13.85546875" style="73" customWidth="1"/>
    <col min="4363" max="4363" width="11.7109375" style="73" customWidth="1"/>
    <col min="4364" max="4364" width="14.140625" style="73" customWidth="1"/>
    <col min="4365" max="4365" width="11.7109375" style="73" customWidth="1"/>
    <col min="4366" max="4614" width="9.140625" style="73"/>
    <col min="4615" max="4615" width="10.140625" style="73" customWidth="1"/>
    <col min="4616" max="4616" width="11.28515625" style="73" customWidth="1"/>
    <col min="4617" max="4617" width="10.7109375" style="73" customWidth="1"/>
    <col min="4618" max="4618" width="13.85546875" style="73" customWidth="1"/>
    <col min="4619" max="4619" width="11.7109375" style="73" customWidth="1"/>
    <col min="4620" max="4620" width="14.140625" style="73" customWidth="1"/>
    <col min="4621" max="4621" width="11.7109375" style="73" customWidth="1"/>
    <col min="4622" max="4870" width="9.140625" style="73"/>
    <col min="4871" max="4871" width="10.140625" style="73" customWidth="1"/>
    <col min="4872" max="4872" width="11.28515625" style="73" customWidth="1"/>
    <col min="4873" max="4873" width="10.7109375" style="73" customWidth="1"/>
    <col min="4874" max="4874" width="13.85546875" style="73" customWidth="1"/>
    <col min="4875" max="4875" width="11.7109375" style="73" customWidth="1"/>
    <col min="4876" max="4876" width="14.140625" style="73" customWidth="1"/>
    <col min="4877" max="4877" width="11.7109375" style="73" customWidth="1"/>
    <col min="4878" max="5126" width="9.140625" style="73"/>
    <col min="5127" max="5127" width="10.140625" style="73" customWidth="1"/>
    <col min="5128" max="5128" width="11.28515625" style="73" customWidth="1"/>
    <col min="5129" max="5129" width="10.7109375" style="73" customWidth="1"/>
    <col min="5130" max="5130" width="13.85546875" style="73" customWidth="1"/>
    <col min="5131" max="5131" width="11.7109375" style="73" customWidth="1"/>
    <col min="5132" max="5132" width="14.140625" style="73" customWidth="1"/>
    <col min="5133" max="5133" width="11.7109375" style="73" customWidth="1"/>
    <col min="5134" max="5382" width="9.140625" style="73"/>
    <col min="5383" max="5383" width="10.140625" style="73" customWidth="1"/>
    <col min="5384" max="5384" width="11.28515625" style="73" customWidth="1"/>
    <col min="5385" max="5385" width="10.7109375" style="73" customWidth="1"/>
    <col min="5386" max="5386" width="13.85546875" style="73" customWidth="1"/>
    <col min="5387" max="5387" width="11.7109375" style="73" customWidth="1"/>
    <col min="5388" max="5388" width="14.140625" style="73" customWidth="1"/>
    <col min="5389" max="5389" width="11.7109375" style="73" customWidth="1"/>
    <col min="5390" max="5638" width="9.140625" style="73"/>
    <col min="5639" max="5639" width="10.140625" style="73" customWidth="1"/>
    <col min="5640" max="5640" width="11.28515625" style="73" customWidth="1"/>
    <col min="5641" max="5641" width="10.7109375" style="73" customWidth="1"/>
    <col min="5642" max="5642" width="13.85546875" style="73" customWidth="1"/>
    <col min="5643" max="5643" width="11.7109375" style="73" customWidth="1"/>
    <col min="5644" max="5644" width="14.140625" style="73" customWidth="1"/>
    <col min="5645" max="5645" width="11.7109375" style="73" customWidth="1"/>
    <col min="5646" max="5894" width="9.140625" style="73"/>
    <col min="5895" max="5895" width="10.140625" style="73" customWidth="1"/>
    <col min="5896" max="5896" width="11.28515625" style="73" customWidth="1"/>
    <col min="5897" max="5897" width="10.7109375" style="73" customWidth="1"/>
    <col min="5898" max="5898" width="13.85546875" style="73" customWidth="1"/>
    <col min="5899" max="5899" width="11.7109375" style="73" customWidth="1"/>
    <col min="5900" max="5900" width="14.140625" style="73" customWidth="1"/>
    <col min="5901" max="5901" width="11.7109375" style="73" customWidth="1"/>
    <col min="5902" max="6150" width="9.140625" style="73"/>
    <col min="6151" max="6151" width="10.140625" style="73" customWidth="1"/>
    <col min="6152" max="6152" width="11.28515625" style="73" customWidth="1"/>
    <col min="6153" max="6153" width="10.7109375" style="73" customWidth="1"/>
    <col min="6154" max="6154" width="13.85546875" style="73" customWidth="1"/>
    <col min="6155" max="6155" width="11.7109375" style="73" customWidth="1"/>
    <col min="6156" max="6156" width="14.140625" style="73" customWidth="1"/>
    <col min="6157" max="6157" width="11.7109375" style="73" customWidth="1"/>
    <col min="6158" max="6406" width="9.140625" style="73"/>
    <col min="6407" max="6407" width="10.140625" style="73" customWidth="1"/>
    <col min="6408" max="6408" width="11.28515625" style="73" customWidth="1"/>
    <col min="6409" max="6409" width="10.7109375" style="73" customWidth="1"/>
    <col min="6410" max="6410" width="13.85546875" style="73" customWidth="1"/>
    <col min="6411" max="6411" width="11.7109375" style="73" customWidth="1"/>
    <col min="6412" max="6412" width="14.140625" style="73" customWidth="1"/>
    <col min="6413" max="6413" width="11.7109375" style="73" customWidth="1"/>
    <col min="6414" max="6662" width="9.140625" style="73"/>
    <col min="6663" max="6663" width="10.140625" style="73" customWidth="1"/>
    <col min="6664" max="6664" width="11.28515625" style="73" customWidth="1"/>
    <col min="6665" max="6665" width="10.7109375" style="73" customWidth="1"/>
    <col min="6666" max="6666" width="13.85546875" style="73" customWidth="1"/>
    <col min="6667" max="6667" width="11.7109375" style="73" customWidth="1"/>
    <col min="6668" max="6668" width="14.140625" style="73" customWidth="1"/>
    <col min="6669" max="6669" width="11.7109375" style="73" customWidth="1"/>
    <col min="6670" max="6918" width="9.140625" style="73"/>
    <col min="6919" max="6919" width="10.140625" style="73" customWidth="1"/>
    <col min="6920" max="6920" width="11.28515625" style="73" customWidth="1"/>
    <col min="6921" max="6921" width="10.7109375" style="73" customWidth="1"/>
    <col min="6922" max="6922" width="13.85546875" style="73" customWidth="1"/>
    <col min="6923" max="6923" width="11.7109375" style="73" customWidth="1"/>
    <col min="6924" max="6924" width="14.140625" style="73" customWidth="1"/>
    <col min="6925" max="6925" width="11.7109375" style="73" customWidth="1"/>
    <col min="6926" max="7174" width="9.140625" style="73"/>
    <col min="7175" max="7175" width="10.140625" style="73" customWidth="1"/>
    <col min="7176" max="7176" width="11.28515625" style="73" customWidth="1"/>
    <col min="7177" max="7177" width="10.7109375" style="73" customWidth="1"/>
    <col min="7178" max="7178" width="13.85546875" style="73" customWidth="1"/>
    <col min="7179" max="7179" width="11.7109375" style="73" customWidth="1"/>
    <col min="7180" max="7180" width="14.140625" style="73" customWidth="1"/>
    <col min="7181" max="7181" width="11.7109375" style="73" customWidth="1"/>
    <col min="7182" max="7430" width="9.140625" style="73"/>
    <col min="7431" max="7431" width="10.140625" style="73" customWidth="1"/>
    <col min="7432" max="7432" width="11.28515625" style="73" customWidth="1"/>
    <col min="7433" max="7433" width="10.7109375" style="73" customWidth="1"/>
    <col min="7434" max="7434" width="13.85546875" style="73" customWidth="1"/>
    <col min="7435" max="7435" width="11.7109375" style="73" customWidth="1"/>
    <col min="7436" max="7436" width="14.140625" style="73" customWidth="1"/>
    <col min="7437" max="7437" width="11.7109375" style="73" customWidth="1"/>
    <col min="7438" max="7686" width="9.140625" style="73"/>
    <col min="7687" max="7687" width="10.140625" style="73" customWidth="1"/>
    <col min="7688" max="7688" width="11.28515625" style="73" customWidth="1"/>
    <col min="7689" max="7689" width="10.7109375" style="73" customWidth="1"/>
    <col min="7690" max="7690" width="13.85546875" style="73" customWidth="1"/>
    <col min="7691" max="7691" width="11.7109375" style="73" customWidth="1"/>
    <col min="7692" max="7692" width="14.140625" style="73" customWidth="1"/>
    <col min="7693" max="7693" width="11.7109375" style="73" customWidth="1"/>
    <col min="7694" max="7942" width="9.140625" style="73"/>
    <col min="7943" max="7943" width="10.140625" style="73" customWidth="1"/>
    <col min="7944" max="7944" width="11.28515625" style="73" customWidth="1"/>
    <col min="7945" max="7945" width="10.7109375" style="73" customWidth="1"/>
    <col min="7946" max="7946" width="13.85546875" style="73" customWidth="1"/>
    <col min="7947" max="7947" width="11.7109375" style="73" customWidth="1"/>
    <col min="7948" max="7948" width="14.140625" style="73" customWidth="1"/>
    <col min="7949" max="7949" width="11.7109375" style="73" customWidth="1"/>
    <col min="7950" max="8198" width="9.140625" style="73"/>
    <col min="8199" max="8199" width="10.140625" style="73" customWidth="1"/>
    <col min="8200" max="8200" width="11.28515625" style="73" customWidth="1"/>
    <col min="8201" max="8201" width="10.7109375" style="73" customWidth="1"/>
    <col min="8202" max="8202" width="13.85546875" style="73" customWidth="1"/>
    <col min="8203" max="8203" width="11.7109375" style="73" customWidth="1"/>
    <col min="8204" max="8204" width="14.140625" style="73" customWidth="1"/>
    <col min="8205" max="8205" width="11.7109375" style="73" customWidth="1"/>
    <col min="8206" max="8454" width="9.140625" style="73"/>
    <col min="8455" max="8455" width="10.140625" style="73" customWidth="1"/>
    <col min="8456" max="8456" width="11.28515625" style="73" customWidth="1"/>
    <col min="8457" max="8457" width="10.7109375" style="73" customWidth="1"/>
    <col min="8458" max="8458" width="13.85546875" style="73" customWidth="1"/>
    <col min="8459" max="8459" width="11.7109375" style="73" customWidth="1"/>
    <col min="8460" max="8460" width="14.140625" style="73" customWidth="1"/>
    <col min="8461" max="8461" width="11.7109375" style="73" customWidth="1"/>
    <col min="8462" max="8710" width="9.140625" style="73"/>
    <col min="8711" max="8711" width="10.140625" style="73" customWidth="1"/>
    <col min="8712" max="8712" width="11.28515625" style="73" customWidth="1"/>
    <col min="8713" max="8713" width="10.7109375" style="73" customWidth="1"/>
    <col min="8714" max="8714" width="13.85546875" style="73" customWidth="1"/>
    <col min="8715" max="8715" width="11.7109375" style="73" customWidth="1"/>
    <col min="8716" max="8716" width="14.140625" style="73" customWidth="1"/>
    <col min="8717" max="8717" width="11.7109375" style="73" customWidth="1"/>
    <col min="8718" max="8966" width="9.140625" style="73"/>
    <col min="8967" max="8967" width="10.140625" style="73" customWidth="1"/>
    <col min="8968" max="8968" width="11.28515625" style="73" customWidth="1"/>
    <col min="8969" max="8969" width="10.7109375" style="73" customWidth="1"/>
    <col min="8970" max="8970" width="13.85546875" style="73" customWidth="1"/>
    <col min="8971" max="8971" width="11.7109375" style="73" customWidth="1"/>
    <col min="8972" max="8972" width="14.140625" style="73" customWidth="1"/>
    <col min="8973" max="8973" width="11.7109375" style="73" customWidth="1"/>
    <col min="8974" max="9222" width="9.140625" style="73"/>
    <col min="9223" max="9223" width="10.140625" style="73" customWidth="1"/>
    <col min="9224" max="9224" width="11.28515625" style="73" customWidth="1"/>
    <col min="9225" max="9225" width="10.7109375" style="73" customWidth="1"/>
    <col min="9226" max="9226" width="13.85546875" style="73" customWidth="1"/>
    <col min="9227" max="9227" width="11.7109375" style="73" customWidth="1"/>
    <col min="9228" max="9228" width="14.140625" style="73" customWidth="1"/>
    <col min="9229" max="9229" width="11.7109375" style="73" customWidth="1"/>
    <col min="9230" max="9478" width="9.140625" style="73"/>
    <col min="9479" max="9479" width="10.140625" style="73" customWidth="1"/>
    <col min="9480" max="9480" width="11.28515625" style="73" customWidth="1"/>
    <col min="9481" max="9481" width="10.7109375" style="73" customWidth="1"/>
    <col min="9482" max="9482" width="13.85546875" style="73" customWidth="1"/>
    <col min="9483" max="9483" width="11.7109375" style="73" customWidth="1"/>
    <col min="9484" max="9484" width="14.140625" style="73" customWidth="1"/>
    <col min="9485" max="9485" width="11.7109375" style="73" customWidth="1"/>
    <col min="9486" max="9734" width="9.140625" style="73"/>
    <col min="9735" max="9735" width="10.140625" style="73" customWidth="1"/>
    <col min="9736" max="9736" width="11.28515625" style="73" customWidth="1"/>
    <col min="9737" max="9737" width="10.7109375" style="73" customWidth="1"/>
    <col min="9738" max="9738" width="13.85546875" style="73" customWidth="1"/>
    <col min="9739" max="9739" width="11.7109375" style="73" customWidth="1"/>
    <col min="9740" max="9740" width="14.140625" style="73" customWidth="1"/>
    <col min="9741" max="9741" width="11.7109375" style="73" customWidth="1"/>
    <col min="9742" max="9990" width="9.140625" style="73"/>
    <col min="9991" max="9991" width="10.140625" style="73" customWidth="1"/>
    <col min="9992" max="9992" width="11.28515625" style="73" customWidth="1"/>
    <col min="9993" max="9993" width="10.7109375" style="73" customWidth="1"/>
    <col min="9994" max="9994" width="13.85546875" style="73" customWidth="1"/>
    <col min="9995" max="9995" width="11.7109375" style="73" customWidth="1"/>
    <col min="9996" max="9996" width="14.140625" style="73" customWidth="1"/>
    <col min="9997" max="9997" width="11.7109375" style="73" customWidth="1"/>
    <col min="9998" max="10246" width="9.140625" style="73"/>
    <col min="10247" max="10247" width="10.140625" style="73" customWidth="1"/>
    <col min="10248" max="10248" width="11.28515625" style="73" customWidth="1"/>
    <col min="10249" max="10249" width="10.7109375" style="73" customWidth="1"/>
    <col min="10250" max="10250" width="13.85546875" style="73" customWidth="1"/>
    <col min="10251" max="10251" width="11.7109375" style="73" customWidth="1"/>
    <col min="10252" max="10252" width="14.140625" style="73" customWidth="1"/>
    <col min="10253" max="10253" width="11.7109375" style="73" customWidth="1"/>
    <col min="10254" max="10502" width="9.140625" style="73"/>
    <col min="10503" max="10503" width="10.140625" style="73" customWidth="1"/>
    <col min="10504" max="10504" width="11.28515625" style="73" customWidth="1"/>
    <col min="10505" max="10505" width="10.7109375" style="73" customWidth="1"/>
    <col min="10506" max="10506" width="13.85546875" style="73" customWidth="1"/>
    <col min="10507" max="10507" width="11.7109375" style="73" customWidth="1"/>
    <col min="10508" max="10508" width="14.140625" style="73" customWidth="1"/>
    <col min="10509" max="10509" width="11.7109375" style="73" customWidth="1"/>
    <col min="10510" max="10758" width="9.140625" style="73"/>
    <col min="10759" max="10759" width="10.140625" style="73" customWidth="1"/>
    <col min="10760" max="10760" width="11.28515625" style="73" customWidth="1"/>
    <col min="10761" max="10761" width="10.7109375" style="73" customWidth="1"/>
    <col min="10762" max="10762" width="13.85546875" style="73" customWidth="1"/>
    <col min="10763" max="10763" width="11.7109375" style="73" customWidth="1"/>
    <col min="10764" max="10764" width="14.140625" style="73" customWidth="1"/>
    <col min="10765" max="10765" width="11.7109375" style="73" customWidth="1"/>
    <col min="10766" max="11014" width="9.140625" style="73"/>
    <col min="11015" max="11015" width="10.140625" style="73" customWidth="1"/>
    <col min="11016" max="11016" width="11.28515625" style="73" customWidth="1"/>
    <col min="11017" max="11017" width="10.7109375" style="73" customWidth="1"/>
    <col min="11018" max="11018" width="13.85546875" style="73" customWidth="1"/>
    <col min="11019" max="11019" width="11.7109375" style="73" customWidth="1"/>
    <col min="11020" max="11020" width="14.140625" style="73" customWidth="1"/>
    <col min="11021" max="11021" width="11.7109375" style="73" customWidth="1"/>
    <col min="11022" max="11270" width="9.140625" style="73"/>
    <col min="11271" max="11271" width="10.140625" style="73" customWidth="1"/>
    <col min="11272" max="11272" width="11.28515625" style="73" customWidth="1"/>
    <col min="11273" max="11273" width="10.7109375" style="73" customWidth="1"/>
    <col min="11274" max="11274" width="13.85546875" style="73" customWidth="1"/>
    <col min="11275" max="11275" width="11.7109375" style="73" customWidth="1"/>
    <col min="11276" max="11276" width="14.140625" style="73" customWidth="1"/>
    <col min="11277" max="11277" width="11.7109375" style="73" customWidth="1"/>
    <col min="11278" max="11526" width="9.140625" style="73"/>
    <col min="11527" max="11527" width="10.140625" style="73" customWidth="1"/>
    <col min="11528" max="11528" width="11.28515625" style="73" customWidth="1"/>
    <col min="11529" max="11529" width="10.7109375" style="73" customWidth="1"/>
    <col min="11530" max="11530" width="13.85546875" style="73" customWidth="1"/>
    <col min="11531" max="11531" width="11.7109375" style="73" customWidth="1"/>
    <col min="11532" max="11532" width="14.140625" style="73" customWidth="1"/>
    <col min="11533" max="11533" width="11.7109375" style="73" customWidth="1"/>
    <col min="11534" max="11782" width="9.140625" style="73"/>
    <col min="11783" max="11783" width="10.140625" style="73" customWidth="1"/>
    <col min="11784" max="11784" width="11.28515625" style="73" customWidth="1"/>
    <col min="11785" max="11785" width="10.7109375" style="73" customWidth="1"/>
    <col min="11786" max="11786" width="13.85546875" style="73" customWidth="1"/>
    <col min="11787" max="11787" width="11.7109375" style="73" customWidth="1"/>
    <col min="11788" max="11788" width="14.140625" style="73" customWidth="1"/>
    <col min="11789" max="11789" width="11.7109375" style="73" customWidth="1"/>
    <col min="11790" max="12038" width="9.140625" style="73"/>
    <col min="12039" max="12039" width="10.140625" style="73" customWidth="1"/>
    <col min="12040" max="12040" width="11.28515625" style="73" customWidth="1"/>
    <col min="12041" max="12041" width="10.7109375" style="73" customWidth="1"/>
    <col min="12042" max="12042" width="13.85546875" style="73" customWidth="1"/>
    <col min="12043" max="12043" width="11.7109375" style="73" customWidth="1"/>
    <col min="12044" max="12044" width="14.140625" style="73" customWidth="1"/>
    <col min="12045" max="12045" width="11.7109375" style="73" customWidth="1"/>
    <col min="12046" max="12294" width="9.140625" style="73"/>
    <col min="12295" max="12295" width="10.140625" style="73" customWidth="1"/>
    <col min="12296" max="12296" width="11.28515625" style="73" customWidth="1"/>
    <col min="12297" max="12297" width="10.7109375" style="73" customWidth="1"/>
    <col min="12298" max="12298" width="13.85546875" style="73" customWidth="1"/>
    <col min="12299" max="12299" width="11.7109375" style="73" customWidth="1"/>
    <col min="12300" max="12300" width="14.140625" style="73" customWidth="1"/>
    <col min="12301" max="12301" width="11.7109375" style="73" customWidth="1"/>
    <col min="12302" max="12550" width="9.140625" style="73"/>
    <col min="12551" max="12551" width="10.140625" style="73" customWidth="1"/>
    <col min="12552" max="12552" width="11.28515625" style="73" customWidth="1"/>
    <col min="12553" max="12553" width="10.7109375" style="73" customWidth="1"/>
    <col min="12554" max="12554" width="13.85546875" style="73" customWidth="1"/>
    <col min="12555" max="12555" width="11.7109375" style="73" customWidth="1"/>
    <col min="12556" max="12556" width="14.140625" style="73" customWidth="1"/>
    <col min="12557" max="12557" width="11.7109375" style="73" customWidth="1"/>
    <col min="12558" max="12806" width="9.140625" style="73"/>
    <col min="12807" max="12807" width="10.140625" style="73" customWidth="1"/>
    <col min="12808" max="12808" width="11.28515625" style="73" customWidth="1"/>
    <col min="12809" max="12809" width="10.7109375" style="73" customWidth="1"/>
    <col min="12810" max="12810" width="13.85546875" style="73" customWidth="1"/>
    <col min="12811" max="12811" width="11.7109375" style="73" customWidth="1"/>
    <col min="12812" max="12812" width="14.140625" style="73" customWidth="1"/>
    <col min="12813" max="12813" width="11.7109375" style="73" customWidth="1"/>
    <col min="12814" max="13062" width="9.140625" style="73"/>
    <col min="13063" max="13063" width="10.140625" style="73" customWidth="1"/>
    <col min="13064" max="13064" width="11.28515625" style="73" customWidth="1"/>
    <col min="13065" max="13065" width="10.7109375" style="73" customWidth="1"/>
    <col min="13066" max="13066" width="13.85546875" style="73" customWidth="1"/>
    <col min="13067" max="13067" width="11.7109375" style="73" customWidth="1"/>
    <col min="13068" max="13068" width="14.140625" style="73" customWidth="1"/>
    <col min="13069" max="13069" width="11.7109375" style="73" customWidth="1"/>
    <col min="13070" max="13318" width="9.140625" style="73"/>
    <col min="13319" max="13319" width="10.140625" style="73" customWidth="1"/>
    <col min="13320" max="13320" width="11.28515625" style="73" customWidth="1"/>
    <col min="13321" max="13321" width="10.7109375" style="73" customWidth="1"/>
    <col min="13322" max="13322" width="13.85546875" style="73" customWidth="1"/>
    <col min="13323" max="13323" width="11.7109375" style="73" customWidth="1"/>
    <col min="13324" max="13324" width="14.140625" style="73" customWidth="1"/>
    <col min="13325" max="13325" width="11.7109375" style="73" customWidth="1"/>
    <col min="13326" max="13574" width="9.140625" style="73"/>
    <col min="13575" max="13575" width="10.140625" style="73" customWidth="1"/>
    <col min="13576" max="13576" width="11.28515625" style="73" customWidth="1"/>
    <col min="13577" max="13577" width="10.7109375" style="73" customWidth="1"/>
    <col min="13578" max="13578" width="13.85546875" style="73" customWidth="1"/>
    <col min="13579" max="13579" width="11.7109375" style="73" customWidth="1"/>
    <col min="13580" max="13580" width="14.140625" style="73" customWidth="1"/>
    <col min="13581" max="13581" width="11.7109375" style="73" customWidth="1"/>
    <col min="13582" max="13830" width="9.140625" style="73"/>
    <col min="13831" max="13831" width="10.140625" style="73" customWidth="1"/>
    <col min="13832" max="13832" width="11.28515625" style="73" customWidth="1"/>
    <col min="13833" max="13833" width="10.7109375" style="73" customWidth="1"/>
    <col min="13834" max="13834" width="13.85546875" style="73" customWidth="1"/>
    <col min="13835" max="13835" width="11.7109375" style="73" customWidth="1"/>
    <col min="13836" max="13836" width="14.140625" style="73" customWidth="1"/>
    <col min="13837" max="13837" width="11.7109375" style="73" customWidth="1"/>
    <col min="13838" max="14086" width="9.140625" style="73"/>
    <col min="14087" max="14087" width="10.140625" style="73" customWidth="1"/>
    <col min="14088" max="14088" width="11.28515625" style="73" customWidth="1"/>
    <col min="14089" max="14089" width="10.7109375" style="73" customWidth="1"/>
    <col min="14090" max="14090" width="13.85546875" style="73" customWidth="1"/>
    <col min="14091" max="14091" width="11.7109375" style="73" customWidth="1"/>
    <col min="14092" max="14092" width="14.140625" style="73" customWidth="1"/>
    <col min="14093" max="14093" width="11.7109375" style="73" customWidth="1"/>
    <col min="14094" max="14342" width="9.140625" style="73"/>
    <col min="14343" max="14343" width="10.140625" style="73" customWidth="1"/>
    <col min="14344" max="14344" width="11.28515625" style="73" customWidth="1"/>
    <col min="14345" max="14345" width="10.7109375" style="73" customWidth="1"/>
    <col min="14346" max="14346" width="13.85546875" style="73" customWidth="1"/>
    <col min="14347" max="14347" width="11.7109375" style="73" customWidth="1"/>
    <col min="14348" max="14348" width="14.140625" style="73" customWidth="1"/>
    <col min="14349" max="14349" width="11.7109375" style="73" customWidth="1"/>
    <col min="14350" max="14598" width="9.140625" style="73"/>
    <col min="14599" max="14599" width="10.140625" style="73" customWidth="1"/>
    <col min="14600" max="14600" width="11.28515625" style="73" customWidth="1"/>
    <col min="14601" max="14601" width="10.7109375" style="73" customWidth="1"/>
    <col min="14602" max="14602" width="13.85546875" style="73" customWidth="1"/>
    <col min="14603" max="14603" width="11.7109375" style="73" customWidth="1"/>
    <col min="14604" max="14604" width="14.140625" style="73" customWidth="1"/>
    <col min="14605" max="14605" width="11.7109375" style="73" customWidth="1"/>
    <col min="14606" max="14854" width="9.140625" style="73"/>
    <col min="14855" max="14855" width="10.140625" style="73" customWidth="1"/>
    <col min="14856" max="14856" width="11.28515625" style="73" customWidth="1"/>
    <col min="14857" max="14857" width="10.7109375" style="73" customWidth="1"/>
    <col min="14858" max="14858" width="13.85546875" style="73" customWidth="1"/>
    <col min="14859" max="14859" width="11.7109375" style="73" customWidth="1"/>
    <col min="14860" max="14860" width="14.140625" style="73" customWidth="1"/>
    <col min="14861" max="14861" width="11.7109375" style="73" customWidth="1"/>
    <col min="14862" max="15110" width="9.140625" style="73"/>
    <col min="15111" max="15111" width="10.140625" style="73" customWidth="1"/>
    <col min="15112" max="15112" width="11.28515625" style="73" customWidth="1"/>
    <col min="15113" max="15113" width="10.7109375" style="73" customWidth="1"/>
    <col min="15114" max="15114" width="13.85546875" style="73" customWidth="1"/>
    <col min="15115" max="15115" width="11.7109375" style="73" customWidth="1"/>
    <col min="15116" max="15116" width="14.140625" style="73" customWidth="1"/>
    <col min="15117" max="15117" width="11.7109375" style="73" customWidth="1"/>
    <col min="15118" max="15366" width="9.140625" style="73"/>
    <col min="15367" max="15367" width="10.140625" style="73" customWidth="1"/>
    <col min="15368" max="15368" width="11.28515625" style="73" customWidth="1"/>
    <col min="15369" max="15369" width="10.7109375" style="73" customWidth="1"/>
    <col min="15370" max="15370" width="13.85546875" style="73" customWidth="1"/>
    <col min="15371" max="15371" width="11.7109375" style="73" customWidth="1"/>
    <col min="15372" max="15372" width="14.140625" style="73" customWidth="1"/>
    <col min="15373" max="15373" width="11.7109375" style="73" customWidth="1"/>
    <col min="15374" max="15622" width="9.140625" style="73"/>
    <col min="15623" max="15623" width="10.140625" style="73" customWidth="1"/>
    <col min="15624" max="15624" width="11.28515625" style="73" customWidth="1"/>
    <col min="15625" max="15625" width="10.7109375" style="73" customWidth="1"/>
    <col min="15626" max="15626" width="13.85546875" style="73" customWidth="1"/>
    <col min="15627" max="15627" width="11.7109375" style="73" customWidth="1"/>
    <col min="15628" max="15628" width="14.140625" style="73" customWidth="1"/>
    <col min="15629" max="15629" width="11.7109375" style="73" customWidth="1"/>
    <col min="15630" max="15878" width="9.140625" style="73"/>
    <col min="15879" max="15879" width="10.140625" style="73" customWidth="1"/>
    <col min="15880" max="15880" width="11.28515625" style="73" customWidth="1"/>
    <col min="15881" max="15881" width="10.7109375" style="73" customWidth="1"/>
    <col min="15882" max="15882" width="13.85546875" style="73" customWidth="1"/>
    <col min="15883" max="15883" width="11.7109375" style="73" customWidth="1"/>
    <col min="15884" max="15884" width="14.140625" style="73" customWidth="1"/>
    <col min="15885" max="15885" width="11.7109375" style="73" customWidth="1"/>
    <col min="15886" max="16134" width="9.140625" style="73"/>
    <col min="16135" max="16135" width="10.140625" style="73" customWidth="1"/>
    <col min="16136" max="16136" width="11.28515625" style="73" customWidth="1"/>
    <col min="16137" max="16137" width="10.7109375" style="73" customWidth="1"/>
    <col min="16138" max="16138" width="13.85546875" style="73" customWidth="1"/>
    <col min="16139" max="16139" width="11.7109375" style="73" customWidth="1"/>
    <col min="16140" max="16140" width="14.140625" style="73" customWidth="1"/>
    <col min="16141" max="16141" width="11.7109375" style="73" customWidth="1"/>
    <col min="16142" max="16384" width="9.140625" style="73"/>
  </cols>
  <sheetData>
    <row r="1" spans="1:13" ht="17.25" customHeight="1" x14ac:dyDescent="0.25">
      <c r="B1" s="89"/>
      <c r="C1" s="89"/>
      <c r="D1" s="89"/>
      <c r="E1" s="90"/>
      <c r="F1" s="90"/>
      <c r="G1" s="89"/>
      <c r="H1" s="89"/>
      <c r="I1" s="90" t="s">
        <v>36</v>
      </c>
      <c r="J1" s="89"/>
      <c r="K1" s="89"/>
      <c r="L1" s="89"/>
      <c r="M1" s="89"/>
    </row>
    <row r="2" spans="1:13" ht="17.25" customHeight="1" x14ac:dyDescent="0.25">
      <c r="B2" s="89"/>
      <c r="C2" s="89"/>
      <c r="D2" s="89"/>
      <c r="E2" s="90"/>
      <c r="F2" s="90"/>
      <c r="G2" s="89"/>
      <c r="H2" s="89"/>
      <c r="I2" s="90" t="s">
        <v>26</v>
      </c>
      <c r="J2" s="89"/>
      <c r="K2" s="89"/>
      <c r="L2" s="89"/>
      <c r="M2" s="89"/>
    </row>
    <row r="3" spans="1:13" x14ac:dyDescent="0.25">
      <c r="A3" s="74"/>
      <c r="B3" s="74"/>
      <c r="C3" s="74"/>
      <c r="D3" s="75"/>
      <c r="E3" s="76"/>
      <c r="F3" s="76"/>
      <c r="G3" s="75"/>
      <c r="H3" s="75"/>
      <c r="I3" s="75"/>
      <c r="J3" s="75"/>
      <c r="K3" s="75"/>
      <c r="L3" s="75"/>
      <c r="M3" s="75"/>
    </row>
    <row r="4" spans="1:13" ht="49.5" customHeight="1" x14ac:dyDescent="0.25">
      <c r="A4" s="157" t="s">
        <v>0</v>
      </c>
      <c r="B4" s="157"/>
      <c r="C4" s="157"/>
      <c r="D4" s="157"/>
      <c r="E4" s="157"/>
      <c r="F4" s="157"/>
      <c r="G4" s="157"/>
      <c r="H4" s="157"/>
      <c r="I4" s="157"/>
      <c r="J4" s="91"/>
      <c r="K4" s="91"/>
      <c r="L4" s="91"/>
      <c r="M4" s="91"/>
    </row>
    <row r="5" spans="1:13" ht="21.75" customHeight="1" x14ac:dyDescent="0.25">
      <c r="A5" s="92"/>
      <c r="B5" s="92"/>
      <c r="C5" s="92"/>
      <c r="D5" s="92"/>
      <c r="E5" s="93"/>
      <c r="F5" s="93"/>
      <c r="G5" s="92"/>
      <c r="H5" s="92"/>
      <c r="I5" s="94" t="s">
        <v>1</v>
      </c>
      <c r="J5" s="92"/>
      <c r="K5" s="92"/>
      <c r="L5" s="92"/>
    </row>
    <row r="6" spans="1:13" x14ac:dyDescent="0.25">
      <c r="A6" s="154" t="s">
        <v>28</v>
      </c>
      <c r="B6" s="154" t="s">
        <v>3</v>
      </c>
      <c r="C6" s="154" t="s">
        <v>4</v>
      </c>
      <c r="D6" s="155" t="s">
        <v>13</v>
      </c>
      <c r="E6" s="155"/>
      <c r="F6" s="155"/>
      <c r="G6" s="155"/>
      <c r="H6" s="155"/>
      <c r="I6" s="155"/>
    </row>
    <row r="7" spans="1:13" ht="18.75" customHeight="1" x14ac:dyDescent="0.25">
      <c r="A7" s="154"/>
      <c r="B7" s="154"/>
      <c r="C7" s="154"/>
      <c r="D7" s="151" t="s">
        <v>15</v>
      </c>
      <c r="E7" s="156" t="s">
        <v>11</v>
      </c>
      <c r="F7" s="156" t="s">
        <v>24</v>
      </c>
      <c r="G7" s="151" t="s">
        <v>25</v>
      </c>
      <c r="H7" s="151" t="s">
        <v>5</v>
      </c>
      <c r="I7" s="151"/>
    </row>
    <row r="8" spans="1:13" ht="16.5" customHeight="1" x14ac:dyDescent="0.25">
      <c r="A8" s="154"/>
      <c r="B8" s="154"/>
      <c r="C8" s="154"/>
      <c r="D8" s="151"/>
      <c r="E8" s="156"/>
      <c r="F8" s="156"/>
      <c r="G8" s="151"/>
      <c r="H8" s="151" t="s">
        <v>18</v>
      </c>
      <c r="I8" s="151" t="s">
        <v>19</v>
      </c>
    </row>
    <row r="9" spans="1:13" ht="19.5" customHeight="1" x14ac:dyDescent="0.25">
      <c r="A9" s="154"/>
      <c r="B9" s="154"/>
      <c r="C9" s="154"/>
      <c r="D9" s="151"/>
      <c r="E9" s="156"/>
      <c r="F9" s="156"/>
      <c r="G9" s="151"/>
      <c r="H9" s="151"/>
      <c r="I9" s="151"/>
    </row>
    <row r="10" spans="1:13" ht="11.25" customHeight="1" x14ac:dyDescent="0.25">
      <c r="A10" s="95">
        <v>1</v>
      </c>
      <c r="B10" s="95">
        <v>2</v>
      </c>
      <c r="C10" s="95">
        <v>3</v>
      </c>
      <c r="D10" s="95">
        <v>4</v>
      </c>
      <c r="E10" s="96"/>
      <c r="F10" s="96"/>
      <c r="G10" s="97"/>
      <c r="H10" s="77"/>
      <c r="I10" s="77"/>
    </row>
    <row r="11" spans="1:13" x14ac:dyDescent="0.25">
      <c r="A11" s="98" t="s">
        <v>16</v>
      </c>
      <c r="B11" s="98" t="s">
        <v>34</v>
      </c>
      <c r="C11" s="99">
        <v>2010</v>
      </c>
      <c r="D11" s="100">
        <v>396942.77</v>
      </c>
      <c r="E11" s="101"/>
      <c r="F11" s="101"/>
      <c r="G11" s="102">
        <f>D11+E11+F11</f>
        <v>396942.77</v>
      </c>
      <c r="H11" s="78">
        <f>G11</f>
        <v>396942.77</v>
      </c>
      <c r="I11" s="78">
        <v>0</v>
      </c>
    </row>
    <row r="12" spans="1:13" x14ac:dyDescent="0.25">
      <c r="A12" s="103">
        <v>750</v>
      </c>
      <c r="B12" s="103">
        <v>75011</v>
      </c>
      <c r="C12" s="103">
        <v>2010</v>
      </c>
      <c r="D12" s="100">
        <v>46259</v>
      </c>
      <c r="E12" s="104"/>
      <c r="F12" s="101"/>
      <c r="G12" s="102">
        <f t="shared" ref="G12:G19" si="0">D12+E12+F12</f>
        <v>46259</v>
      </c>
      <c r="H12" s="78">
        <f t="shared" ref="H12:H19" si="1">G12</f>
        <v>46259</v>
      </c>
      <c r="I12" s="78">
        <v>0</v>
      </c>
    </row>
    <row r="13" spans="1:13" ht="17.25" customHeight="1" x14ac:dyDescent="0.25">
      <c r="A13" s="103">
        <v>751</v>
      </c>
      <c r="B13" s="103">
        <v>75101</v>
      </c>
      <c r="C13" s="103">
        <v>2010</v>
      </c>
      <c r="D13" s="100">
        <f>'01.01.2014'!G13</f>
        <v>1044</v>
      </c>
      <c r="E13" s="104"/>
      <c r="F13" s="101"/>
      <c r="G13" s="102">
        <f t="shared" si="0"/>
        <v>1044</v>
      </c>
      <c r="H13" s="78">
        <f t="shared" si="1"/>
        <v>1044</v>
      </c>
      <c r="I13" s="78">
        <v>0</v>
      </c>
    </row>
    <row r="14" spans="1:13" x14ac:dyDescent="0.25">
      <c r="A14" s="95">
        <v>751</v>
      </c>
      <c r="B14" s="95">
        <v>75107</v>
      </c>
      <c r="C14" s="95">
        <v>2010</v>
      </c>
      <c r="D14" s="100">
        <v>12157</v>
      </c>
      <c r="E14" s="101">
        <v>8200</v>
      </c>
      <c r="F14" s="101"/>
      <c r="G14" s="102">
        <f t="shared" si="0"/>
        <v>20357</v>
      </c>
      <c r="H14" s="78">
        <f t="shared" si="1"/>
        <v>20357</v>
      </c>
      <c r="I14" s="78">
        <v>0</v>
      </c>
    </row>
    <row r="15" spans="1:13" x14ac:dyDescent="0.25">
      <c r="A15" s="99">
        <v>754</v>
      </c>
      <c r="B15" s="99">
        <v>75414</v>
      </c>
      <c r="C15" s="99">
        <v>2010</v>
      </c>
      <c r="D15" s="100">
        <f>'01.01.2014'!G15</f>
        <v>0</v>
      </c>
      <c r="E15" s="101"/>
      <c r="F15" s="101"/>
      <c r="G15" s="102">
        <f t="shared" si="0"/>
        <v>0</v>
      </c>
      <c r="H15" s="78">
        <f t="shared" si="1"/>
        <v>0</v>
      </c>
      <c r="I15" s="78">
        <v>0</v>
      </c>
    </row>
    <row r="16" spans="1:13" x14ac:dyDescent="0.25">
      <c r="A16" s="103">
        <v>852</v>
      </c>
      <c r="B16" s="103">
        <v>85212</v>
      </c>
      <c r="C16" s="103">
        <v>2010</v>
      </c>
      <c r="D16" s="100">
        <v>2279000</v>
      </c>
      <c r="E16" s="101"/>
      <c r="F16" s="101"/>
      <c r="G16" s="102">
        <f t="shared" si="0"/>
        <v>2279000</v>
      </c>
      <c r="H16" s="78">
        <f t="shared" si="1"/>
        <v>2279000</v>
      </c>
      <c r="I16" s="78">
        <v>0</v>
      </c>
    </row>
    <row r="17" spans="1:13" x14ac:dyDescent="0.25">
      <c r="A17" s="105">
        <v>852</v>
      </c>
      <c r="B17" s="105">
        <v>85213</v>
      </c>
      <c r="C17" s="105">
        <v>2010</v>
      </c>
      <c r="D17" s="106">
        <v>6400</v>
      </c>
      <c r="E17" s="107"/>
      <c r="F17" s="107"/>
      <c r="G17" s="108">
        <f t="shared" si="0"/>
        <v>6400</v>
      </c>
      <c r="H17" s="79">
        <f t="shared" si="1"/>
        <v>6400</v>
      </c>
      <c r="I17" s="79">
        <v>0</v>
      </c>
    </row>
    <row r="18" spans="1:13" x14ac:dyDescent="0.25">
      <c r="A18" s="103">
        <v>852</v>
      </c>
      <c r="B18" s="103">
        <v>85215</v>
      </c>
      <c r="C18" s="103">
        <v>2010</v>
      </c>
      <c r="D18" s="109">
        <v>295.38</v>
      </c>
      <c r="E18" s="110"/>
      <c r="F18" s="110"/>
      <c r="G18" s="109">
        <f t="shared" si="0"/>
        <v>295.38</v>
      </c>
      <c r="H18" s="78">
        <f t="shared" si="1"/>
        <v>295.38</v>
      </c>
      <c r="I18" s="78">
        <v>0</v>
      </c>
    </row>
    <row r="19" spans="1:13" x14ac:dyDescent="0.25">
      <c r="A19" s="103">
        <v>8552</v>
      </c>
      <c r="B19" s="103">
        <v>85295</v>
      </c>
      <c r="C19" s="103">
        <v>2010</v>
      </c>
      <c r="D19" s="109">
        <v>1446</v>
      </c>
      <c r="E19" s="110"/>
      <c r="F19" s="110"/>
      <c r="G19" s="109">
        <f t="shared" si="0"/>
        <v>1446</v>
      </c>
      <c r="H19" s="78">
        <f t="shared" si="1"/>
        <v>1446</v>
      </c>
      <c r="I19" s="78">
        <v>0</v>
      </c>
    </row>
    <row r="20" spans="1:13" s="80" customFormat="1" ht="14.25" x14ac:dyDescent="0.2">
      <c r="A20" s="152">
        <v>852</v>
      </c>
      <c r="B20" s="152"/>
      <c r="C20" s="152"/>
      <c r="D20" s="111">
        <f>SUM(D11:D19)</f>
        <v>2743544.15</v>
      </c>
      <c r="E20" s="111">
        <f t="shared" ref="E20:I20" si="2">SUM(E11:E19)</f>
        <v>8200</v>
      </c>
      <c r="F20" s="111">
        <f t="shared" si="2"/>
        <v>0</v>
      </c>
      <c r="G20" s="111">
        <f t="shared" si="2"/>
        <v>2751744.15</v>
      </c>
      <c r="H20" s="111">
        <f t="shared" si="2"/>
        <v>2751744.15</v>
      </c>
      <c r="I20" s="111">
        <f t="shared" si="2"/>
        <v>0</v>
      </c>
    </row>
    <row r="21" spans="1:13" x14ac:dyDescent="0.25">
      <c r="A21" s="153" t="s">
        <v>20</v>
      </c>
      <c r="B21" s="153"/>
      <c r="C21" s="153"/>
      <c r="D21" s="153"/>
      <c r="E21" s="153"/>
      <c r="F21" s="153"/>
      <c r="G21" s="153"/>
      <c r="H21" s="153"/>
      <c r="I21" s="153"/>
      <c r="J21" s="112"/>
      <c r="K21" s="112" t="s">
        <v>28</v>
      </c>
      <c r="L21" s="112"/>
      <c r="M21" s="112"/>
    </row>
    <row r="22" spans="1:13" x14ac:dyDescent="0.25">
      <c r="A22" s="154" t="s">
        <v>2</v>
      </c>
      <c r="B22" s="154" t="s">
        <v>3</v>
      </c>
      <c r="C22" s="154" t="s">
        <v>4</v>
      </c>
      <c r="D22" s="155" t="s">
        <v>14</v>
      </c>
      <c r="E22" s="155"/>
      <c r="F22" s="155"/>
      <c r="G22" s="155"/>
      <c r="H22" s="155"/>
      <c r="I22" s="155"/>
    </row>
    <row r="23" spans="1:13" x14ac:dyDescent="0.25">
      <c r="A23" s="154"/>
      <c r="B23" s="154"/>
      <c r="C23" s="154"/>
      <c r="D23" s="151" t="s">
        <v>15</v>
      </c>
      <c r="E23" s="156" t="s">
        <v>11</v>
      </c>
      <c r="F23" s="156" t="s">
        <v>12</v>
      </c>
      <c r="G23" s="151" t="s">
        <v>21</v>
      </c>
      <c r="H23" s="151" t="s">
        <v>5</v>
      </c>
      <c r="I23" s="151"/>
    </row>
    <row r="24" spans="1:13" x14ac:dyDescent="0.25">
      <c r="A24" s="154"/>
      <c r="B24" s="154"/>
      <c r="C24" s="154"/>
      <c r="D24" s="151"/>
      <c r="E24" s="156"/>
      <c r="F24" s="156"/>
      <c r="G24" s="151"/>
      <c r="H24" s="151" t="s">
        <v>6</v>
      </c>
      <c r="I24" s="151" t="s">
        <v>7</v>
      </c>
    </row>
    <row r="25" spans="1:13" x14ac:dyDescent="0.25">
      <c r="A25" s="154"/>
      <c r="B25" s="154"/>
      <c r="C25" s="154"/>
      <c r="D25" s="151"/>
      <c r="E25" s="156"/>
      <c r="F25" s="156"/>
      <c r="G25" s="151"/>
      <c r="H25" s="151"/>
      <c r="I25" s="151"/>
    </row>
    <row r="26" spans="1:13" x14ac:dyDescent="0.25">
      <c r="A26" s="95">
        <v>1</v>
      </c>
      <c r="B26" s="95">
        <v>2</v>
      </c>
      <c r="C26" s="95">
        <v>3</v>
      </c>
      <c r="D26" s="95">
        <v>5</v>
      </c>
      <c r="E26" s="96"/>
      <c r="F26" s="96"/>
      <c r="G26" s="95"/>
      <c r="H26" s="95">
        <v>6</v>
      </c>
      <c r="I26" s="95">
        <v>7</v>
      </c>
    </row>
    <row r="27" spans="1:13" x14ac:dyDescent="0.25">
      <c r="A27" s="113" t="s">
        <v>16</v>
      </c>
      <c r="B27" s="113" t="s">
        <v>34</v>
      </c>
      <c r="C27" s="114"/>
      <c r="D27" s="115">
        <f>SUM(D28:D32)</f>
        <v>396942.77</v>
      </c>
      <c r="E27" s="116">
        <f t="shared" ref="E27:I27" si="3">SUM(E28:E32)</f>
        <v>0</v>
      </c>
      <c r="F27" s="116">
        <f t="shared" si="3"/>
        <v>0</v>
      </c>
      <c r="G27" s="115">
        <f>D27+E27+F27</f>
        <v>396942.77</v>
      </c>
      <c r="H27" s="115">
        <f t="shared" si="3"/>
        <v>396942.77</v>
      </c>
      <c r="I27" s="115">
        <f t="shared" si="3"/>
        <v>0</v>
      </c>
    </row>
    <row r="28" spans="1:13" x14ac:dyDescent="0.25">
      <c r="A28" s="117"/>
      <c r="B28" s="98"/>
      <c r="C28" s="118">
        <v>4010</v>
      </c>
      <c r="D28" s="119">
        <v>0</v>
      </c>
      <c r="E28" s="101"/>
      <c r="F28" s="101"/>
      <c r="G28" s="81">
        <f t="shared" ref="G28:G71" si="4">D28+E28+F28</f>
        <v>0</v>
      </c>
      <c r="H28" s="81">
        <f t="shared" ref="H28:H69" si="5">G28</f>
        <v>0</v>
      </c>
      <c r="I28" s="81">
        <v>0</v>
      </c>
    </row>
    <row r="29" spans="1:13" x14ac:dyDescent="0.25">
      <c r="A29" s="117"/>
      <c r="B29" s="98"/>
      <c r="C29" s="118">
        <v>4110</v>
      </c>
      <c r="D29" s="119">
        <v>0</v>
      </c>
      <c r="E29" s="101"/>
      <c r="F29" s="101"/>
      <c r="G29" s="81">
        <f t="shared" si="4"/>
        <v>0</v>
      </c>
      <c r="H29" s="81">
        <f t="shared" si="5"/>
        <v>0</v>
      </c>
      <c r="I29" s="81">
        <v>0</v>
      </c>
    </row>
    <row r="30" spans="1:13" x14ac:dyDescent="0.25">
      <c r="A30" s="117"/>
      <c r="B30" s="98"/>
      <c r="C30" s="118">
        <v>4120</v>
      </c>
      <c r="D30" s="119">
        <v>0</v>
      </c>
      <c r="E30" s="101"/>
      <c r="F30" s="101"/>
      <c r="G30" s="81">
        <f t="shared" si="4"/>
        <v>0</v>
      </c>
      <c r="H30" s="81">
        <f t="shared" si="5"/>
        <v>0</v>
      </c>
      <c r="I30" s="81">
        <v>0</v>
      </c>
    </row>
    <row r="31" spans="1:13" x14ac:dyDescent="0.25">
      <c r="A31" s="120"/>
      <c r="B31" s="99"/>
      <c r="C31" s="118">
        <v>4210</v>
      </c>
      <c r="D31" s="81">
        <v>7783.19</v>
      </c>
      <c r="E31" s="81"/>
      <c r="F31" s="81"/>
      <c r="G31" s="81">
        <f t="shared" si="4"/>
        <v>7783.19</v>
      </c>
      <c r="H31" s="81">
        <f t="shared" si="5"/>
        <v>7783.19</v>
      </c>
      <c r="I31" s="81">
        <v>0</v>
      </c>
    </row>
    <row r="32" spans="1:13" x14ac:dyDescent="0.25">
      <c r="A32" s="121"/>
      <c r="B32" s="122"/>
      <c r="C32" s="118">
        <v>4430</v>
      </c>
      <c r="D32" s="81">
        <v>389159.58</v>
      </c>
      <c r="E32" s="81"/>
      <c r="F32" s="81"/>
      <c r="G32" s="81">
        <f t="shared" si="4"/>
        <v>389159.58</v>
      </c>
      <c r="H32" s="81">
        <f t="shared" si="5"/>
        <v>389159.58</v>
      </c>
      <c r="I32" s="81">
        <v>0</v>
      </c>
    </row>
    <row r="33" spans="1:9" x14ac:dyDescent="0.25">
      <c r="A33" s="123">
        <v>750</v>
      </c>
      <c r="B33" s="123">
        <v>75011</v>
      </c>
      <c r="C33" s="114"/>
      <c r="D33" s="115">
        <f>SUM(D34:D37)</f>
        <v>46259</v>
      </c>
      <c r="E33" s="116">
        <f t="shared" ref="E33:I33" si="6">SUM(E34:E37)</f>
        <v>0</v>
      </c>
      <c r="F33" s="116">
        <f t="shared" si="6"/>
        <v>0</v>
      </c>
      <c r="G33" s="115">
        <f t="shared" si="4"/>
        <v>46259</v>
      </c>
      <c r="H33" s="115">
        <f t="shared" si="6"/>
        <v>46259</v>
      </c>
      <c r="I33" s="115">
        <f t="shared" si="6"/>
        <v>0</v>
      </c>
    </row>
    <row r="34" spans="1:9" x14ac:dyDescent="0.25">
      <c r="A34" s="120"/>
      <c r="B34" s="99"/>
      <c r="C34" s="118">
        <v>4010</v>
      </c>
      <c r="D34" s="81">
        <v>35505</v>
      </c>
      <c r="E34" s="81"/>
      <c r="F34" s="81"/>
      <c r="G34" s="81">
        <f t="shared" si="4"/>
        <v>35505</v>
      </c>
      <c r="H34" s="81">
        <f t="shared" si="5"/>
        <v>35505</v>
      </c>
      <c r="I34" s="81">
        <v>0</v>
      </c>
    </row>
    <row r="35" spans="1:9" x14ac:dyDescent="0.25">
      <c r="A35" s="121"/>
      <c r="B35" s="122"/>
      <c r="C35" s="118">
        <v>4040</v>
      </c>
      <c r="D35" s="81">
        <f>'01.01.2014'!G34</f>
        <v>3160</v>
      </c>
      <c r="E35" s="81"/>
      <c r="F35" s="81"/>
      <c r="G35" s="81">
        <f t="shared" si="4"/>
        <v>3160</v>
      </c>
      <c r="H35" s="81">
        <f t="shared" si="5"/>
        <v>3160</v>
      </c>
      <c r="I35" s="81">
        <v>0</v>
      </c>
    </row>
    <row r="36" spans="1:9" x14ac:dyDescent="0.25">
      <c r="A36" s="121"/>
      <c r="B36" s="122"/>
      <c r="C36" s="118">
        <v>4110</v>
      </c>
      <c r="D36" s="81">
        <v>6647</v>
      </c>
      <c r="E36" s="81"/>
      <c r="F36" s="81"/>
      <c r="G36" s="81">
        <f t="shared" si="4"/>
        <v>6647</v>
      </c>
      <c r="H36" s="81">
        <f t="shared" si="5"/>
        <v>6647</v>
      </c>
      <c r="I36" s="81">
        <v>0</v>
      </c>
    </row>
    <row r="37" spans="1:9" x14ac:dyDescent="0.25">
      <c r="A37" s="97"/>
      <c r="B37" s="95"/>
      <c r="C37" s="118">
        <v>4120</v>
      </c>
      <c r="D37" s="81">
        <v>947</v>
      </c>
      <c r="E37" s="81"/>
      <c r="F37" s="81"/>
      <c r="G37" s="81">
        <f t="shared" si="4"/>
        <v>947</v>
      </c>
      <c r="H37" s="81">
        <f t="shared" si="5"/>
        <v>947</v>
      </c>
      <c r="I37" s="81">
        <v>0</v>
      </c>
    </row>
    <row r="38" spans="1:9" x14ac:dyDescent="0.25">
      <c r="A38" s="124">
        <v>751</v>
      </c>
      <c r="B38" s="124">
        <v>75101</v>
      </c>
      <c r="C38" s="114"/>
      <c r="D38" s="115">
        <f>SUM(D39:D41)</f>
        <v>1044</v>
      </c>
      <c r="E38" s="116">
        <f t="shared" ref="E38:I38" si="7">SUM(E39:E41)</f>
        <v>0</v>
      </c>
      <c r="F38" s="116">
        <f t="shared" si="7"/>
        <v>0</v>
      </c>
      <c r="G38" s="115">
        <f t="shared" si="4"/>
        <v>1044</v>
      </c>
      <c r="H38" s="115">
        <f t="shared" si="7"/>
        <v>1044</v>
      </c>
      <c r="I38" s="115">
        <f t="shared" si="7"/>
        <v>0</v>
      </c>
    </row>
    <row r="39" spans="1:9" x14ac:dyDescent="0.25">
      <c r="A39" s="122"/>
      <c r="B39" s="122"/>
      <c r="C39" s="125">
        <v>4110</v>
      </c>
      <c r="D39" s="82">
        <f>'01.01.2014'!G38</f>
        <v>150</v>
      </c>
      <c r="E39" s="82"/>
      <c r="F39" s="82"/>
      <c r="G39" s="81">
        <f t="shared" si="4"/>
        <v>150</v>
      </c>
      <c r="H39" s="81">
        <f t="shared" si="5"/>
        <v>150</v>
      </c>
      <c r="I39" s="81">
        <v>0</v>
      </c>
    </row>
    <row r="40" spans="1:9" x14ac:dyDescent="0.25">
      <c r="A40" s="122"/>
      <c r="B40" s="122"/>
      <c r="C40" s="125">
        <v>4120</v>
      </c>
      <c r="D40" s="82">
        <f>'01.01.2014'!G39</f>
        <v>21.38</v>
      </c>
      <c r="E40" s="82"/>
      <c r="F40" s="82"/>
      <c r="G40" s="81">
        <f t="shared" si="4"/>
        <v>21.38</v>
      </c>
      <c r="H40" s="81">
        <f t="shared" si="5"/>
        <v>21.38</v>
      </c>
      <c r="I40" s="81">
        <v>0</v>
      </c>
    </row>
    <row r="41" spans="1:9" x14ac:dyDescent="0.25">
      <c r="A41" s="122"/>
      <c r="B41" s="122"/>
      <c r="C41" s="125">
        <v>4170</v>
      </c>
      <c r="D41" s="82">
        <f>'01.01.2014'!G40</f>
        <v>872.62</v>
      </c>
      <c r="E41" s="82"/>
      <c r="F41" s="82"/>
      <c r="G41" s="81">
        <f t="shared" si="4"/>
        <v>872.62</v>
      </c>
      <c r="H41" s="81">
        <f t="shared" si="5"/>
        <v>872.62</v>
      </c>
      <c r="I41" s="81">
        <v>0</v>
      </c>
    </row>
    <row r="42" spans="1:9" x14ac:dyDescent="0.25">
      <c r="A42" s="126"/>
      <c r="B42" s="126">
        <v>75107</v>
      </c>
      <c r="C42" s="114"/>
      <c r="D42" s="115">
        <f>SUM(D44:D48)</f>
        <v>12157</v>
      </c>
      <c r="E42" s="116">
        <f>SUM(E43:E48)</f>
        <v>8200</v>
      </c>
      <c r="F42" s="116">
        <f>SUM(F43:F48)</f>
        <v>0</v>
      </c>
      <c r="G42" s="115">
        <f t="shared" si="4"/>
        <v>20357</v>
      </c>
      <c r="H42" s="116">
        <f>SUM(H43:H48)</f>
        <v>20357</v>
      </c>
      <c r="I42" s="116">
        <f>SUM(I43:I48)</f>
        <v>0</v>
      </c>
    </row>
    <row r="43" spans="1:9" s="75" customFormat="1" x14ac:dyDescent="0.25">
      <c r="A43" s="122"/>
      <c r="B43" s="122"/>
      <c r="C43" s="125">
        <v>3030</v>
      </c>
      <c r="D43" s="119">
        <v>0</v>
      </c>
      <c r="E43" s="135">
        <v>8200</v>
      </c>
      <c r="F43" s="101"/>
      <c r="G43" s="81">
        <f t="shared" ref="G43" si="8">D43+E43+F43</f>
        <v>8200</v>
      </c>
      <c r="H43" s="81">
        <f t="shared" ref="H43" si="9">G43</f>
        <v>8200</v>
      </c>
      <c r="I43" s="81">
        <v>0</v>
      </c>
    </row>
    <row r="44" spans="1:9" x14ac:dyDescent="0.25">
      <c r="A44" s="122"/>
      <c r="B44" s="122"/>
      <c r="C44" s="125">
        <v>4110</v>
      </c>
      <c r="D44" s="82">
        <v>511.06</v>
      </c>
      <c r="E44" s="71"/>
      <c r="F44" s="82"/>
      <c r="G44" s="81">
        <f t="shared" si="4"/>
        <v>511.06</v>
      </c>
      <c r="H44" s="81">
        <f t="shared" ref="H44:H48" si="10">G44</f>
        <v>511.06</v>
      </c>
      <c r="I44" s="81">
        <v>0</v>
      </c>
    </row>
    <row r="45" spans="1:9" x14ac:dyDescent="0.25">
      <c r="A45" s="122"/>
      <c r="B45" s="122"/>
      <c r="C45" s="125">
        <v>4120</v>
      </c>
      <c r="D45" s="82">
        <v>58.76</v>
      </c>
      <c r="E45" s="71"/>
      <c r="F45" s="82"/>
      <c r="G45" s="81">
        <f t="shared" si="4"/>
        <v>58.76</v>
      </c>
      <c r="H45" s="81">
        <f t="shared" si="10"/>
        <v>58.76</v>
      </c>
      <c r="I45" s="81">
        <v>0</v>
      </c>
    </row>
    <row r="46" spans="1:9" x14ac:dyDescent="0.25">
      <c r="A46" s="122"/>
      <c r="B46" s="122"/>
      <c r="C46" s="125">
        <v>4170</v>
      </c>
      <c r="D46" s="82">
        <v>4810.34</v>
      </c>
      <c r="E46" s="127"/>
      <c r="F46" s="82"/>
      <c r="G46" s="81">
        <f t="shared" si="4"/>
        <v>4810.34</v>
      </c>
      <c r="H46" s="81">
        <f t="shared" si="10"/>
        <v>4810.34</v>
      </c>
      <c r="I46" s="81">
        <v>0</v>
      </c>
    </row>
    <row r="47" spans="1:9" x14ac:dyDescent="0.25">
      <c r="A47" s="122"/>
      <c r="B47" s="122"/>
      <c r="C47" s="125">
        <v>4210</v>
      </c>
      <c r="D47" s="82">
        <v>4526.84</v>
      </c>
      <c r="E47" s="127"/>
      <c r="F47" s="82"/>
      <c r="G47" s="81">
        <f t="shared" si="4"/>
        <v>4526.84</v>
      </c>
      <c r="H47" s="81">
        <f t="shared" si="10"/>
        <v>4526.84</v>
      </c>
      <c r="I47" s="81">
        <v>0</v>
      </c>
    </row>
    <row r="48" spans="1:9" x14ac:dyDescent="0.25">
      <c r="A48" s="122"/>
      <c r="B48" s="122"/>
      <c r="C48" s="125">
        <v>4300</v>
      </c>
      <c r="D48" s="82">
        <v>2250</v>
      </c>
      <c r="E48" s="127"/>
      <c r="F48" s="82"/>
      <c r="G48" s="81">
        <f t="shared" si="4"/>
        <v>2250</v>
      </c>
      <c r="H48" s="81">
        <f t="shared" si="10"/>
        <v>2250</v>
      </c>
      <c r="I48" s="81">
        <v>0</v>
      </c>
    </row>
    <row r="49" spans="1:9" x14ac:dyDescent="0.25">
      <c r="A49" s="114">
        <v>752</v>
      </c>
      <c r="B49" s="114">
        <v>75212</v>
      </c>
      <c r="C49" s="114"/>
      <c r="D49" s="83">
        <f>SUM(D50)</f>
        <v>0</v>
      </c>
      <c r="E49" s="83">
        <f t="shared" ref="E49:I49" si="11">SUM(E50)</f>
        <v>0</v>
      </c>
      <c r="F49" s="83">
        <f t="shared" si="11"/>
        <v>0</v>
      </c>
      <c r="G49" s="83">
        <f t="shared" si="4"/>
        <v>0</v>
      </c>
      <c r="H49" s="83">
        <f t="shared" si="11"/>
        <v>0</v>
      </c>
      <c r="I49" s="83">
        <f t="shared" si="11"/>
        <v>0</v>
      </c>
    </row>
    <row r="50" spans="1:9" x14ac:dyDescent="0.25">
      <c r="A50" s="122"/>
      <c r="B50" s="122"/>
      <c r="C50" s="125">
        <v>4300</v>
      </c>
      <c r="D50" s="82">
        <f>'01.01.2014'!G42</f>
        <v>0</v>
      </c>
      <c r="E50" s="82"/>
      <c r="F50" s="82"/>
      <c r="G50" s="81">
        <f t="shared" si="4"/>
        <v>0</v>
      </c>
      <c r="H50" s="81">
        <f t="shared" si="5"/>
        <v>0</v>
      </c>
      <c r="I50" s="81">
        <v>0</v>
      </c>
    </row>
    <row r="51" spans="1:9" x14ac:dyDescent="0.25">
      <c r="A51" s="114">
        <v>754</v>
      </c>
      <c r="B51" s="114">
        <v>75414</v>
      </c>
      <c r="C51" s="114"/>
      <c r="D51" s="115">
        <f>'01.01.2014'!G43</f>
        <v>0</v>
      </c>
      <c r="E51" s="116">
        <f t="shared" ref="E51:I51" si="12">SUM(E52)</f>
        <v>0</v>
      </c>
      <c r="F51" s="116">
        <f t="shared" si="12"/>
        <v>0</v>
      </c>
      <c r="G51" s="115">
        <f t="shared" si="4"/>
        <v>0</v>
      </c>
      <c r="H51" s="115">
        <f t="shared" si="12"/>
        <v>0</v>
      </c>
      <c r="I51" s="115">
        <f t="shared" si="12"/>
        <v>0</v>
      </c>
    </row>
    <row r="52" spans="1:9" x14ac:dyDescent="0.25">
      <c r="A52" s="122"/>
      <c r="B52" s="122"/>
      <c r="C52" s="125">
        <v>4300</v>
      </c>
      <c r="D52" s="119">
        <f>'01.01.2014'!G44</f>
        <v>0</v>
      </c>
      <c r="E52" s="101"/>
      <c r="F52" s="101"/>
      <c r="G52" s="81">
        <f t="shared" si="4"/>
        <v>0</v>
      </c>
      <c r="H52" s="81">
        <f t="shared" si="5"/>
        <v>0</v>
      </c>
      <c r="I52" s="81">
        <v>0</v>
      </c>
    </row>
    <row r="53" spans="1:9" x14ac:dyDescent="0.25">
      <c r="A53" s="123">
        <v>852</v>
      </c>
      <c r="B53" s="123">
        <v>85212</v>
      </c>
      <c r="C53" s="114"/>
      <c r="D53" s="115">
        <f>SUM(D54:D64)</f>
        <v>2279000</v>
      </c>
      <c r="E53" s="116">
        <f t="shared" ref="E53:I53" si="13">SUM(E54:E64)</f>
        <v>0</v>
      </c>
      <c r="F53" s="116">
        <f t="shared" si="13"/>
        <v>0</v>
      </c>
      <c r="G53" s="115">
        <f t="shared" si="4"/>
        <v>2279000</v>
      </c>
      <c r="H53" s="115">
        <f t="shared" si="13"/>
        <v>2279000</v>
      </c>
      <c r="I53" s="115">
        <f t="shared" si="13"/>
        <v>0</v>
      </c>
    </row>
    <row r="54" spans="1:9" x14ac:dyDescent="0.25">
      <c r="A54" s="99"/>
      <c r="B54" s="99"/>
      <c r="C54" s="84">
        <v>3110</v>
      </c>
      <c r="D54" s="82">
        <v>2140630</v>
      </c>
      <c r="E54" s="82"/>
      <c r="F54" s="82"/>
      <c r="G54" s="81">
        <f t="shared" si="4"/>
        <v>2140630</v>
      </c>
      <c r="H54" s="81">
        <f t="shared" si="5"/>
        <v>2140630</v>
      </c>
      <c r="I54" s="81">
        <v>0</v>
      </c>
    </row>
    <row r="55" spans="1:9" x14ac:dyDescent="0.25">
      <c r="A55" s="122"/>
      <c r="B55" s="122"/>
      <c r="C55" s="85">
        <v>4010</v>
      </c>
      <c r="D55" s="82">
        <v>50312.2</v>
      </c>
      <c r="E55" s="82"/>
      <c r="F55" s="82"/>
      <c r="G55" s="81">
        <f t="shared" si="4"/>
        <v>50312.2</v>
      </c>
      <c r="H55" s="81">
        <f t="shared" si="5"/>
        <v>50312.2</v>
      </c>
      <c r="I55" s="81">
        <v>0</v>
      </c>
    </row>
    <row r="56" spans="1:9" x14ac:dyDescent="0.25">
      <c r="A56" s="122"/>
      <c r="B56" s="122"/>
      <c r="C56" s="85">
        <v>4040</v>
      </c>
      <c r="D56" s="82">
        <v>4257.8</v>
      </c>
      <c r="E56" s="82"/>
      <c r="F56" s="82"/>
      <c r="G56" s="81">
        <f t="shared" si="4"/>
        <v>4257.8</v>
      </c>
      <c r="H56" s="81">
        <f t="shared" si="5"/>
        <v>4257.8</v>
      </c>
      <c r="I56" s="81">
        <v>0</v>
      </c>
    </row>
    <row r="57" spans="1:9" x14ac:dyDescent="0.25">
      <c r="A57" s="122"/>
      <c r="B57" s="122"/>
      <c r="C57" s="85">
        <v>4110</v>
      </c>
      <c r="D57" s="82">
        <f>'01.01.2014'!G49</f>
        <v>80300</v>
      </c>
      <c r="E57" s="82"/>
      <c r="F57" s="82"/>
      <c r="G57" s="81">
        <f t="shared" si="4"/>
        <v>80300</v>
      </c>
      <c r="H57" s="81">
        <f t="shared" si="5"/>
        <v>80300</v>
      </c>
      <c r="I57" s="81">
        <v>0</v>
      </c>
    </row>
    <row r="58" spans="1:9" x14ac:dyDescent="0.25">
      <c r="A58" s="122"/>
      <c r="B58" s="122"/>
      <c r="C58" s="85">
        <v>4120</v>
      </c>
      <c r="D58" s="82">
        <f>'01.01.2014'!G50</f>
        <v>1500</v>
      </c>
      <c r="E58" s="82"/>
      <c r="F58" s="82"/>
      <c r="G58" s="81">
        <f t="shared" si="4"/>
        <v>1500</v>
      </c>
      <c r="H58" s="81">
        <f t="shared" si="5"/>
        <v>1500</v>
      </c>
      <c r="I58" s="81">
        <v>0</v>
      </c>
    </row>
    <row r="59" spans="1:9" x14ac:dyDescent="0.25">
      <c r="A59" s="122"/>
      <c r="B59" s="122"/>
      <c r="C59" s="85">
        <v>4210</v>
      </c>
      <c r="D59" s="82">
        <v>500</v>
      </c>
      <c r="E59" s="82"/>
      <c r="F59" s="82"/>
      <c r="G59" s="81">
        <f t="shared" si="4"/>
        <v>500</v>
      </c>
      <c r="H59" s="81">
        <f t="shared" si="5"/>
        <v>500</v>
      </c>
      <c r="I59" s="81">
        <v>0</v>
      </c>
    </row>
    <row r="60" spans="1:9" x14ac:dyDescent="0.25">
      <c r="A60" s="122"/>
      <c r="B60" s="122"/>
      <c r="C60" s="85">
        <v>4300</v>
      </c>
      <c r="D60" s="82">
        <v>1500</v>
      </c>
      <c r="E60" s="82"/>
      <c r="F60" s="82"/>
      <c r="G60" s="81">
        <f t="shared" si="4"/>
        <v>1500</v>
      </c>
      <c r="H60" s="81">
        <f t="shared" si="5"/>
        <v>1500</v>
      </c>
      <c r="I60" s="81">
        <v>0</v>
      </c>
    </row>
    <row r="61" spans="1:9" x14ac:dyDescent="0.25">
      <c r="A61" s="122"/>
      <c r="B61" s="122"/>
      <c r="C61" s="85" t="s">
        <v>8</v>
      </c>
      <c r="D61" s="82">
        <f>'01.01.2014'!G53</f>
        <v>0</v>
      </c>
      <c r="E61" s="82"/>
      <c r="F61" s="82"/>
      <c r="G61" s="81">
        <f t="shared" si="4"/>
        <v>0</v>
      </c>
      <c r="H61" s="81">
        <f t="shared" si="5"/>
        <v>0</v>
      </c>
      <c r="I61" s="81">
        <v>0</v>
      </c>
    </row>
    <row r="62" spans="1:9" x14ac:dyDescent="0.25">
      <c r="A62" s="122"/>
      <c r="B62" s="122"/>
      <c r="C62" s="85">
        <v>4410</v>
      </c>
      <c r="D62" s="82">
        <f>'01.01.2014'!G54</f>
        <v>0</v>
      </c>
      <c r="E62" s="82"/>
      <c r="F62" s="82"/>
      <c r="G62" s="81">
        <f t="shared" si="4"/>
        <v>0</v>
      </c>
      <c r="H62" s="81">
        <f t="shared" si="5"/>
        <v>0</v>
      </c>
      <c r="I62" s="81">
        <v>0</v>
      </c>
    </row>
    <row r="63" spans="1:9" x14ac:dyDescent="0.25">
      <c r="A63" s="122"/>
      <c r="B63" s="122"/>
      <c r="C63" s="86">
        <v>4440</v>
      </c>
      <c r="D63" s="82">
        <f>'01.01.2014'!G55</f>
        <v>0</v>
      </c>
      <c r="E63" s="82"/>
      <c r="F63" s="82"/>
      <c r="G63" s="81">
        <f t="shared" si="4"/>
        <v>0</v>
      </c>
      <c r="H63" s="81">
        <f t="shared" si="5"/>
        <v>0</v>
      </c>
      <c r="I63" s="81">
        <v>0</v>
      </c>
    </row>
    <row r="64" spans="1:9" x14ac:dyDescent="0.25">
      <c r="A64" s="122"/>
      <c r="B64" s="95"/>
      <c r="C64" s="86" t="s">
        <v>9</v>
      </c>
      <c r="D64" s="82">
        <f>'01.01.2014'!G56</f>
        <v>0</v>
      </c>
      <c r="E64" s="82"/>
      <c r="F64" s="82"/>
      <c r="G64" s="81">
        <f t="shared" si="4"/>
        <v>0</v>
      </c>
      <c r="H64" s="81">
        <f t="shared" si="5"/>
        <v>0</v>
      </c>
      <c r="I64" s="81">
        <v>0</v>
      </c>
    </row>
    <row r="65" spans="1:9" x14ac:dyDescent="0.25">
      <c r="A65" s="128"/>
      <c r="B65" s="129">
        <v>85213</v>
      </c>
      <c r="C65" s="114"/>
      <c r="D65" s="115">
        <f>D66</f>
        <v>6400</v>
      </c>
      <c r="E65" s="116">
        <f t="shared" ref="E65:I65" si="14">SUM(E66)</f>
        <v>0</v>
      </c>
      <c r="F65" s="116">
        <f t="shared" si="14"/>
        <v>0</v>
      </c>
      <c r="G65" s="115">
        <f t="shared" si="4"/>
        <v>6400</v>
      </c>
      <c r="H65" s="115">
        <f t="shared" si="14"/>
        <v>6400</v>
      </c>
      <c r="I65" s="115">
        <f t="shared" si="14"/>
        <v>0</v>
      </c>
    </row>
    <row r="66" spans="1:9" x14ac:dyDescent="0.25">
      <c r="A66" s="121"/>
      <c r="B66" s="99"/>
      <c r="C66" s="130">
        <v>4130</v>
      </c>
      <c r="D66" s="119">
        <v>6400</v>
      </c>
      <c r="E66" s="101"/>
      <c r="F66" s="101"/>
      <c r="G66" s="81">
        <f t="shared" si="4"/>
        <v>6400</v>
      </c>
      <c r="H66" s="81">
        <f t="shared" si="5"/>
        <v>6400</v>
      </c>
      <c r="I66" s="81">
        <v>0</v>
      </c>
    </row>
    <row r="67" spans="1:9" x14ac:dyDescent="0.25">
      <c r="A67" s="131"/>
      <c r="B67" s="128">
        <v>85215</v>
      </c>
      <c r="C67" s="132"/>
      <c r="D67" s="115">
        <f>SUM(D68:D69)</f>
        <v>295.38</v>
      </c>
      <c r="E67" s="116">
        <f>SUM(E68:E69)</f>
        <v>0</v>
      </c>
      <c r="F67" s="116">
        <f>SUM(F68:F69)</f>
        <v>0</v>
      </c>
      <c r="G67" s="115">
        <f t="shared" si="4"/>
        <v>295.38</v>
      </c>
      <c r="H67" s="115">
        <f>SUM(H68:H69)</f>
        <v>295.38</v>
      </c>
      <c r="I67" s="115">
        <f>SUM(I68:I69)</f>
        <v>0</v>
      </c>
    </row>
    <row r="68" spans="1:9" x14ac:dyDescent="0.25">
      <c r="A68" s="121"/>
      <c r="B68" s="122"/>
      <c r="C68" s="130">
        <v>3110</v>
      </c>
      <c r="D68" s="119">
        <v>289.58999999999997</v>
      </c>
      <c r="E68" s="101"/>
      <c r="F68" s="101"/>
      <c r="G68" s="81">
        <f t="shared" si="4"/>
        <v>289.58999999999997</v>
      </c>
      <c r="H68" s="81">
        <f t="shared" si="5"/>
        <v>289.58999999999997</v>
      </c>
      <c r="I68" s="81">
        <v>0</v>
      </c>
    </row>
    <row r="69" spans="1:9" x14ac:dyDescent="0.25">
      <c r="A69" s="121"/>
      <c r="B69" s="122"/>
      <c r="C69" s="130">
        <v>4210</v>
      </c>
      <c r="D69" s="133">
        <v>5.79</v>
      </c>
      <c r="E69" s="134"/>
      <c r="F69" s="134"/>
      <c r="G69" s="81">
        <f t="shared" si="4"/>
        <v>5.79</v>
      </c>
      <c r="H69" s="81">
        <f t="shared" si="5"/>
        <v>5.79</v>
      </c>
      <c r="I69" s="81">
        <v>0</v>
      </c>
    </row>
    <row r="70" spans="1:9" x14ac:dyDescent="0.25">
      <c r="A70" s="131"/>
      <c r="B70" s="128">
        <v>85295</v>
      </c>
      <c r="C70" s="132"/>
      <c r="D70" s="115">
        <f>D71</f>
        <v>1446</v>
      </c>
      <c r="E70" s="116">
        <f>E71</f>
        <v>0</v>
      </c>
      <c r="F70" s="116">
        <f>F71</f>
        <v>0</v>
      </c>
      <c r="G70" s="116">
        <f t="shared" si="4"/>
        <v>1446</v>
      </c>
      <c r="H70" s="116">
        <f t="shared" ref="H70:I70" si="15">H71</f>
        <v>1446</v>
      </c>
      <c r="I70" s="116">
        <f t="shared" si="15"/>
        <v>0</v>
      </c>
    </row>
    <row r="71" spans="1:9" x14ac:dyDescent="0.25">
      <c r="A71" s="121"/>
      <c r="B71" s="122"/>
      <c r="C71" s="130">
        <v>4210</v>
      </c>
      <c r="D71" s="119">
        <v>1446</v>
      </c>
      <c r="E71" s="101"/>
      <c r="F71" s="101"/>
      <c r="G71" s="81">
        <f t="shared" si="4"/>
        <v>1446</v>
      </c>
      <c r="H71" s="81">
        <f t="shared" ref="H71" si="16">G71</f>
        <v>1446</v>
      </c>
      <c r="I71" s="81">
        <v>0</v>
      </c>
    </row>
    <row r="72" spans="1:9" s="80" customFormat="1" ht="14.25" x14ac:dyDescent="0.2">
      <c r="A72" s="150" t="s">
        <v>10</v>
      </c>
      <c r="B72" s="150"/>
      <c r="C72" s="150"/>
      <c r="D72" s="111">
        <f>D67+D65+D53+D51+D49+D38+D33+D27+D70+D42</f>
        <v>2743544.15</v>
      </c>
      <c r="E72" s="111">
        <f t="shared" ref="E72:I72" si="17">E67+E65+E53+E51+E49+E38+E33+E27+E70+E42</f>
        <v>8200</v>
      </c>
      <c r="F72" s="111">
        <f t="shared" si="17"/>
        <v>0</v>
      </c>
      <c r="G72" s="111">
        <f t="shared" si="17"/>
        <v>2751744.15</v>
      </c>
      <c r="H72" s="111">
        <f t="shared" si="17"/>
        <v>2751744.15</v>
      </c>
      <c r="I72" s="111">
        <f t="shared" si="17"/>
        <v>0</v>
      </c>
    </row>
    <row r="75" spans="1:9" x14ac:dyDescent="0.25">
      <c r="A75" s="73"/>
      <c r="B75" s="73"/>
      <c r="C75" s="73" t="s">
        <v>30</v>
      </c>
      <c r="D75" s="87">
        <f>D20-D72</f>
        <v>0</v>
      </c>
      <c r="G75" s="87"/>
    </row>
    <row r="76" spans="1:9" x14ac:dyDescent="0.25">
      <c r="A76" s="73"/>
      <c r="B76" s="73"/>
      <c r="C76" s="73" t="s">
        <v>31</v>
      </c>
      <c r="D76" s="87">
        <f>G20-G72</f>
        <v>0</v>
      </c>
    </row>
    <row r="77" spans="1:9" x14ac:dyDescent="0.25">
      <c r="C77" s="72" t="s">
        <v>32</v>
      </c>
      <c r="D77" s="87">
        <f>(G72-D72+G20-D20)/2</f>
        <v>8200</v>
      </c>
    </row>
  </sheetData>
  <autoFilter ref="A10:I72"/>
  <mergeCells count="26">
    <mergeCell ref="A4:I4"/>
    <mergeCell ref="A6:A9"/>
    <mergeCell ref="B6:B9"/>
    <mergeCell ref="C6:C9"/>
    <mergeCell ref="D6:I6"/>
    <mergeCell ref="D7:D9"/>
    <mergeCell ref="E7:E9"/>
    <mergeCell ref="F7:F9"/>
    <mergeCell ref="G7:G9"/>
    <mergeCell ref="H7:I7"/>
    <mergeCell ref="A72:C72"/>
    <mergeCell ref="H8:H9"/>
    <mergeCell ref="I8:I9"/>
    <mergeCell ref="A20:C20"/>
    <mergeCell ref="A21:I21"/>
    <mergeCell ref="A22:A25"/>
    <mergeCell ref="B22:B25"/>
    <mergeCell ref="C22:C25"/>
    <mergeCell ref="D22:I22"/>
    <mergeCell ref="D23:D25"/>
    <mergeCell ref="E23:E25"/>
    <mergeCell ref="F23:F25"/>
    <mergeCell ref="G23:G25"/>
    <mergeCell ref="H23:I23"/>
    <mergeCell ref="H24:H25"/>
    <mergeCell ref="I24:I25"/>
  </mergeCells>
  <pageMargins left="0.7" right="0.7" top="0.75" bottom="0.75" header="0.3" footer="0.3"/>
  <pageSetup paperSize="9" scale="73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opLeftCell="A31" workbookViewId="0">
      <selection activeCell="F49" sqref="F49"/>
    </sheetView>
  </sheetViews>
  <sheetFormatPr defaultRowHeight="15" x14ac:dyDescent="0.25"/>
  <cols>
    <col min="1" max="1" width="6.42578125" style="72" customWidth="1"/>
    <col min="2" max="2" width="8.5703125" style="72" customWidth="1"/>
    <col min="3" max="3" width="9.28515625" style="72" customWidth="1"/>
    <col min="4" max="4" width="15.85546875" style="73" customWidth="1"/>
    <col min="5" max="6" width="15.85546875" style="88" customWidth="1"/>
    <col min="7" max="9" width="15.85546875" style="73" customWidth="1"/>
    <col min="10" max="13" width="14.85546875" style="73" customWidth="1"/>
    <col min="14" max="262" width="9.140625" style="73"/>
    <col min="263" max="263" width="10.140625" style="73" customWidth="1"/>
    <col min="264" max="264" width="11.28515625" style="73" customWidth="1"/>
    <col min="265" max="265" width="10.7109375" style="73" customWidth="1"/>
    <col min="266" max="266" width="13.85546875" style="73" customWidth="1"/>
    <col min="267" max="267" width="11.7109375" style="73" customWidth="1"/>
    <col min="268" max="268" width="14.140625" style="73" customWidth="1"/>
    <col min="269" max="269" width="11.7109375" style="73" customWidth="1"/>
    <col min="270" max="518" width="9.140625" style="73"/>
    <col min="519" max="519" width="10.140625" style="73" customWidth="1"/>
    <col min="520" max="520" width="11.28515625" style="73" customWidth="1"/>
    <col min="521" max="521" width="10.7109375" style="73" customWidth="1"/>
    <col min="522" max="522" width="13.85546875" style="73" customWidth="1"/>
    <col min="523" max="523" width="11.7109375" style="73" customWidth="1"/>
    <col min="524" max="524" width="14.140625" style="73" customWidth="1"/>
    <col min="525" max="525" width="11.7109375" style="73" customWidth="1"/>
    <col min="526" max="774" width="9.140625" style="73"/>
    <col min="775" max="775" width="10.140625" style="73" customWidth="1"/>
    <col min="776" max="776" width="11.28515625" style="73" customWidth="1"/>
    <col min="777" max="777" width="10.7109375" style="73" customWidth="1"/>
    <col min="778" max="778" width="13.85546875" style="73" customWidth="1"/>
    <col min="779" max="779" width="11.7109375" style="73" customWidth="1"/>
    <col min="780" max="780" width="14.140625" style="73" customWidth="1"/>
    <col min="781" max="781" width="11.7109375" style="73" customWidth="1"/>
    <col min="782" max="1030" width="9.140625" style="73"/>
    <col min="1031" max="1031" width="10.140625" style="73" customWidth="1"/>
    <col min="1032" max="1032" width="11.28515625" style="73" customWidth="1"/>
    <col min="1033" max="1033" width="10.7109375" style="73" customWidth="1"/>
    <col min="1034" max="1034" width="13.85546875" style="73" customWidth="1"/>
    <col min="1035" max="1035" width="11.7109375" style="73" customWidth="1"/>
    <col min="1036" max="1036" width="14.140625" style="73" customWidth="1"/>
    <col min="1037" max="1037" width="11.7109375" style="73" customWidth="1"/>
    <col min="1038" max="1286" width="9.140625" style="73"/>
    <col min="1287" max="1287" width="10.140625" style="73" customWidth="1"/>
    <col min="1288" max="1288" width="11.28515625" style="73" customWidth="1"/>
    <col min="1289" max="1289" width="10.7109375" style="73" customWidth="1"/>
    <col min="1290" max="1290" width="13.85546875" style="73" customWidth="1"/>
    <col min="1291" max="1291" width="11.7109375" style="73" customWidth="1"/>
    <col min="1292" max="1292" width="14.140625" style="73" customWidth="1"/>
    <col min="1293" max="1293" width="11.7109375" style="73" customWidth="1"/>
    <col min="1294" max="1542" width="9.140625" style="73"/>
    <col min="1543" max="1543" width="10.140625" style="73" customWidth="1"/>
    <col min="1544" max="1544" width="11.28515625" style="73" customWidth="1"/>
    <col min="1545" max="1545" width="10.7109375" style="73" customWidth="1"/>
    <col min="1546" max="1546" width="13.85546875" style="73" customWidth="1"/>
    <col min="1547" max="1547" width="11.7109375" style="73" customWidth="1"/>
    <col min="1548" max="1548" width="14.140625" style="73" customWidth="1"/>
    <col min="1549" max="1549" width="11.7109375" style="73" customWidth="1"/>
    <col min="1550" max="1798" width="9.140625" style="73"/>
    <col min="1799" max="1799" width="10.140625" style="73" customWidth="1"/>
    <col min="1800" max="1800" width="11.28515625" style="73" customWidth="1"/>
    <col min="1801" max="1801" width="10.7109375" style="73" customWidth="1"/>
    <col min="1802" max="1802" width="13.85546875" style="73" customWidth="1"/>
    <col min="1803" max="1803" width="11.7109375" style="73" customWidth="1"/>
    <col min="1804" max="1804" width="14.140625" style="73" customWidth="1"/>
    <col min="1805" max="1805" width="11.7109375" style="73" customWidth="1"/>
    <col min="1806" max="2054" width="9.140625" style="73"/>
    <col min="2055" max="2055" width="10.140625" style="73" customWidth="1"/>
    <col min="2056" max="2056" width="11.28515625" style="73" customWidth="1"/>
    <col min="2057" max="2057" width="10.7109375" style="73" customWidth="1"/>
    <col min="2058" max="2058" width="13.85546875" style="73" customWidth="1"/>
    <col min="2059" max="2059" width="11.7109375" style="73" customWidth="1"/>
    <col min="2060" max="2060" width="14.140625" style="73" customWidth="1"/>
    <col min="2061" max="2061" width="11.7109375" style="73" customWidth="1"/>
    <col min="2062" max="2310" width="9.140625" style="73"/>
    <col min="2311" max="2311" width="10.140625" style="73" customWidth="1"/>
    <col min="2312" max="2312" width="11.28515625" style="73" customWidth="1"/>
    <col min="2313" max="2313" width="10.7109375" style="73" customWidth="1"/>
    <col min="2314" max="2314" width="13.85546875" style="73" customWidth="1"/>
    <col min="2315" max="2315" width="11.7109375" style="73" customWidth="1"/>
    <col min="2316" max="2316" width="14.140625" style="73" customWidth="1"/>
    <col min="2317" max="2317" width="11.7109375" style="73" customWidth="1"/>
    <col min="2318" max="2566" width="9.140625" style="73"/>
    <col min="2567" max="2567" width="10.140625" style="73" customWidth="1"/>
    <col min="2568" max="2568" width="11.28515625" style="73" customWidth="1"/>
    <col min="2569" max="2569" width="10.7109375" style="73" customWidth="1"/>
    <col min="2570" max="2570" width="13.85546875" style="73" customWidth="1"/>
    <col min="2571" max="2571" width="11.7109375" style="73" customWidth="1"/>
    <col min="2572" max="2572" width="14.140625" style="73" customWidth="1"/>
    <col min="2573" max="2573" width="11.7109375" style="73" customWidth="1"/>
    <col min="2574" max="2822" width="9.140625" style="73"/>
    <col min="2823" max="2823" width="10.140625" style="73" customWidth="1"/>
    <col min="2824" max="2824" width="11.28515625" style="73" customWidth="1"/>
    <col min="2825" max="2825" width="10.7109375" style="73" customWidth="1"/>
    <col min="2826" max="2826" width="13.85546875" style="73" customWidth="1"/>
    <col min="2827" max="2827" width="11.7109375" style="73" customWidth="1"/>
    <col min="2828" max="2828" width="14.140625" style="73" customWidth="1"/>
    <col min="2829" max="2829" width="11.7109375" style="73" customWidth="1"/>
    <col min="2830" max="3078" width="9.140625" style="73"/>
    <col min="3079" max="3079" width="10.140625" style="73" customWidth="1"/>
    <col min="3080" max="3080" width="11.28515625" style="73" customWidth="1"/>
    <col min="3081" max="3081" width="10.7109375" style="73" customWidth="1"/>
    <col min="3082" max="3082" width="13.85546875" style="73" customWidth="1"/>
    <col min="3083" max="3083" width="11.7109375" style="73" customWidth="1"/>
    <col min="3084" max="3084" width="14.140625" style="73" customWidth="1"/>
    <col min="3085" max="3085" width="11.7109375" style="73" customWidth="1"/>
    <col min="3086" max="3334" width="9.140625" style="73"/>
    <col min="3335" max="3335" width="10.140625" style="73" customWidth="1"/>
    <col min="3336" max="3336" width="11.28515625" style="73" customWidth="1"/>
    <col min="3337" max="3337" width="10.7109375" style="73" customWidth="1"/>
    <col min="3338" max="3338" width="13.85546875" style="73" customWidth="1"/>
    <col min="3339" max="3339" width="11.7109375" style="73" customWidth="1"/>
    <col min="3340" max="3340" width="14.140625" style="73" customWidth="1"/>
    <col min="3341" max="3341" width="11.7109375" style="73" customWidth="1"/>
    <col min="3342" max="3590" width="9.140625" style="73"/>
    <col min="3591" max="3591" width="10.140625" style="73" customWidth="1"/>
    <col min="3592" max="3592" width="11.28515625" style="73" customWidth="1"/>
    <col min="3593" max="3593" width="10.7109375" style="73" customWidth="1"/>
    <col min="3594" max="3594" width="13.85546875" style="73" customWidth="1"/>
    <col min="3595" max="3595" width="11.7109375" style="73" customWidth="1"/>
    <col min="3596" max="3596" width="14.140625" style="73" customWidth="1"/>
    <col min="3597" max="3597" width="11.7109375" style="73" customWidth="1"/>
    <col min="3598" max="3846" width="9.140625" style="73"/>
    <col min="3847" max="3847" width="10.140625" style="73" customWidth="1"/>
    <col min="3848" max="3848" width="11.28515625" style="73" customWidth="1"/>
    <col min="3849" max="3849" width="10.7109375" style="73" customWidth="1"/>
    <col min="3850" max="3850" width="13.85546875" style="73" customWidth="1"/>
    <col min="3851" max="3851" width="11.7109375" style="73" customWidth="1"/>
    <col min="3852" max="3852" width="14.140625" style="73" customWidth="1"/>
    <col min="3853" max="3853" width="11.7109375" style="73" customWidth="1"/>
    <col min="3854" max="4102" width="9.140625" style="73"/>
    <col min="4103" max="4103" width="10.140625" style="73" customWidth="1"/>
    <col min="4104" max="4104" width="11.28515625" style="73" customWidth="1"/>
    <col min="4105" max="4105" width="10.7109375" style="73" customWidth="1"/>
    <col min="4106" max="4106" width="13.85546875" style="73" customWidth="1"/>
    <col min="4107" max="4107" width="11.7109375" style="73" customWidth="1"/>
    <col min="4108" max="4108" width="14.140625" style="73" customWidth="1"/>
    <col min="4109" max="4109" width="11.7109375" style="73" customWidth="1"/>
    <col min="4110" max="4358" width="9.140625" style="73"/>
    <col min="4359" max="4359" width="10.140625" style="73" customWidth="1"/>
    <col min="4360" max="4360" width="11.28515625" style="73" customWidth="1"/>
    <col min="4361" max="4361" width="10.7109375" style="73" customWidth="1"/>
    <col min="4362" max="4362" width="13.85546875" style="73" customWidth="1"/>
    <col min="4363" max="4363" width="11.7109375" style="73" customWidth="1"/>
    <col min="4364" max="4364" width="14.140625" style="73" customWidth="1"/>
    <col min="4365" max="4365" width="11.7109375" style="73" customWidth="1"/>
    <col min="4366" max="4614" width="9.140625" style="73"/>
    <col min="4615" max="4615" width="10.140625" style="73" customWidth="1"/>
    <col min="4616" max="4616" width="11.28515625" style="73" customWidth="1"/>
    <col min="4617" max="4617" width="10.7109375" style="73" customWidth="1"/>
    <col min="4618" max="4618" width="13.85546875" style="73" customWidth="1"/>
    <col min="4619" max="4619" width="11.7109375" style="73" customWidth="1"/>
    <col min="4620" max="4620" width="14.140625" style="73" customWidth="1"/>
    <col min="4621" max="4621" width="11.7109375" style="73" customWidth="1"/>
    <col min="4622" max="4870" width="9.140625" style="73"/>
    <col min="4871" max="4871" width="10.140625" style="73" customWidth="1"/>
    <col min="4872" max="4872" width="11.28515625" style="73" customWidth="1"/>
    <col min="4873" max="4873" width="10.7109375" style="73" customWidth="1"/>
    <col min="4874" max="4874" width="13.85546875" style="73" customWidth="1"/>
    <col min="4875" max="4875" width="11.7109375" style="73" customWidth="1"/>
    <col min="4876" max="4876" width="14.140625" style="73" customWidth="1"/>
    <col min="4877" max="4877" width="11.7109375" style="73" customWidth="1"/>
    <col min="4878" max="5126" width="9.140625" style="73"/>
    <col min="5127" max="5127" width="10.140625" style="73" customWidth="1"/>
    <col min="5128" max="5128" width="11.28515625" style="73" customWidth="1"/>
    <col min="5129" max="5129" width="10.7109375" style="73" customWidth="1"/>
    <col min="5130" max="5130" width="13.85546875" style="73" customWidth="1"/>
    <col min="5131" max="5131" width="11.7109375" style="73" customWidth="1"/>
    <col min="5132" max="5132" width="14.140625" style="73" customWidth="1"/>
    <col min="5133" max="5133" width="11.7109375" style="73" customWidth="1"/>
    <col min="5134" max="5382" width="9.140625" style="73"/>
    <col min="5383" max="5383" width="10.140625" style="73" customWidth="1"/>
    <col min="5384" max="5384" width="11.28515625" style="73" customWidth="1"/>
    <col min="5385" max="5385" width="10.7109375" style="73" customWidth="1"/>
    <col min="5386" max="5386" width="13.85546875" style="73" customWidth="1"/>
    <col min="5387" max="5387" width="11.7109375" style="73" customWidth="1"/>
    <col min="5388" max="5388" width="14.140625" style="73" customWidth="1"/>
    <col min="5389" max="5389" width="11.7109375" style="73" customWidth="1"/>
    <col min="5390" max="5638" width="9.140625" style="73"/>
    <col min="5639" max="5639" width="10.140625" style="73" customWidth="1"/>
    <col min="5640" max="5640" width="11.28515625" style="73" customWidth="1"/>
    <col min="5641" max="5641" width="10.7109375" style="73" customWidth="1"/>
    <col min="5642" max="5642" width="13.85546875" style="73" customWidth="1"/>
    <col min="5643" max="5643" width="11.7109375" style="73" customWidth="1"/>
    <col min="5644" max="5644" width="14.140625" style="73" customWidth="1"/>
    <col min="5645" max="5645" width="11.7109375" style="73" customWidth="1"/>
    <col min="5646" max="5894" width="9.140625" style="73"/>
    <col min="5895" max="5895" width="10.140625" style="73" customWidth="1"/>
    <col min="5896" max="5896" width="11.28515625" style="73" customWidth="1"/>
    <col min="5897" max="5897" width="10.7109375" style="73" customWidth="1"/>
    <col min="5898" max="5898" width="13.85546875" style="73" customWidth="1"/>
    <col min="5899" max="5899" width="11.7109375" style="73" customWidth="1"/>
    <col min="5900" max="5900" width="14.140625" style="73" customWidth="1"/>
    <col min="5901" max="5901" width="11.7109375" style="73" customWidth="1"/>
    <col min="5902" max="6150" width="9.140625" style="73"/>
    <col min="6151" max="6151" width="10.140625" style="73" customWidth="1"/>
    <col min="6152" max="6152" width="11.28515625" style="73" customWidth="1"/>
    <col min="6153" max="6153" width="10.7109375" style="73" customWidth="1"/>
    <col min="6154" max="6154" width="13.85546875" style="73" customWidth="1"/>
    <col min="6155" max="6155" width="11.7109375" style="73" customWidth="1"/>
    <col min="6156" max="6156" width="14.140625" style="73" customWidth="1"/>
    <col min="6157" max="6157" width="11.7109375" style="73" customWidth="1"/>
    <col min="6158" max="6406" width="9.140625" style="73"/>
    <col min="6407" max="6407" width="10.140625" style="73" customWidth="1"/>
    <col min="6408" max="6408" width="11.28515625" style="73" customWidth="1"/>
    <col min="6409" max="6409" width="10.7109375" style="73" customWidth="1"/>
    <col min="6410" max="6410" width="13.85546875" style="73" customWidth="1"/>
    <col min="6411" max="6411" width="11.7109375" style="73" customWidth="1"/>
    <col min="6412" max="6412" width="14.140625" style="73" customWidth="1"/>
    <col min="6413" max="6413" width="11.7109375" style="73" customWidth="1"/>
    <col min="6414" max="6662" width="9.140625" style="73"/>
    <col min="6663" max="6663" width="10.140625" style="73" customWidth="1"/>
    <col min="6664" max="6664" width="11.28515625" style="73" customWidth="1"/>
    <col min="6665" max="6665" width="10.7109375" style="73" customWidth="1"/>
    <col min="6666" max="6666" width="13.85546875" style="73" customWidth="1"/>
    <col min="6667" max="6667" width="11.7109375" style="73" customWidth="1"/>
    <col min="6668" max="6668" width="14.140625" style="73" customWidth="1"/>
    <col min="6669" max="6669" width="11.7109375" style="73" customWidth="1"/>
    <col min="6670" max="6918" width="9.140625" style="73"/>
    <col min="6919" max="6919" width="10.140625" style="73" customWidth="1"/>
    <col min="6920" max="6920" width="11.28515625" style="73" customWidth="1"/>
    <col min="6921" max="6921" width="10.7109375" style="73" customWidth="1"/>
    <col min="6922" max="6922" width="13.85546875" style="73" customWidth="1"/>
    <col min="6923" max="6923" width="11.7109375" style="73" customWidth="1"/>
    <col min="6924" max="6924" width="14.140625" style="73" customWidth="1"/>
    <col min="6925" max="6925" width="11.7109375" style="73" customWidth="1"/>
    <col min="6926" max="7174" width="9.140625" style="73"/>
    <col min="7175" max="7175" width="10.140625" style="73" customWidth="1"/>
    <col min="7176" max="7176" width="11.28515625" style="73" customWidth="1"/>
    <col min="7177" max="7177" width="10.7109375" style="73" customWidth="1"/>
    <col min="7178" max="7178" width="13.85546875" style="73" customWidth="1"/>
    <col min="7179" max="7179" width="11.7109375" style="73" customWidth="1"/>
    <col min="7180" max="7180" width="14.140625" style="73" customWidth="1"/>
    <col min="7181" max="7181" width="11.7109375" style="73" customWidth="1"/>
    <col min="7182" max="7430" width="9.140625" style="73"/>
    <col min="7431" max="7431" width="10.140625" style="73" customWidth="1"/>
    <col min="7432" max="7432" width="11.28515625" style="73" customWidth="1"/>
    <col min="7433" max="7433" width="10.7109375" style="73" customWidth="1"/>
    <col min="7434" max="7434" width="13.85546875" style="73" customWidth="1"/>
    <col min="7435" max="7435" width="11.7109375" style="73" customWidth="1"/>
    <col min="7436" max="7436" width="14.140625" style="73" customWidth="1"/>
    <col min="7437" max="7437" width="11.7109375" style="73" customWidth="1"/>
    <col min="7438" max="7686" width="9.140625" style="73"/>
    <col min="7687" max="7687" width="10.140625" style="73" customWidth="1"/>
    <col min="7688" max="7688" width="11.28515625" style="73" customWidth="1"/>
    <col min="7689" max="7689" width="10.7109375" style="73" customWidth="1"/>
    <col min="7690" max="7690" width="13.85546875" style="73" customWidth="1"/>
    <col min="7691" max="7691" width="11.7109375" style="73" customWidth="1"/>
    <col min="7692" max="7692" width="14.140625" style="73" customWidth="1"/>
    <col min="7693" max="7693" width="11.7109375" style="73" customWidth="1"/>
    <col min="7694" max="7942" width="9.140625" style="73"/>
    <col min="7943" max="7943" width="10.140625" style="73" customWidth="1"/>
    <col min="7944" max="7944" width="11.28515625" style="73" customWidth="1"/>
    <col min="7945" max="7945" width="10.7109375" style="73" customWidth="1"/>
    <col min="7946" max="7946" width="13.85546875" style="73" customWidth="1"/>
    <col min="7947" max="7947" width="11.7109375" style="73" customWidth="1"/>
    <col min="7948" max="7948" width="14.140625" style="73" customWidth="1"/>
    <col min="7949" max="7949" width="11.7109375" style="73" customWidth="1"/>
    <col min="7950" max="8198" width="9.140625" style="73"/>
    <col min="8199" max="8199" width="10.140625" style="73" customWidth="1"/>
    <col min="8200" max="8200" width="11.28515625" style="73" customWidth="1"/>
    <col min="8201" max="8201" width="10.7109375" style="73" customWidth="1"/>
    <col min="8202" max="8202" width="13.85546875" style="73" customWidth="1"/>
    <col min="8203" max="8203" width="11.7109375" style="73" customWidth="1"/>
    <col min="8204" max="8204" width="14.140625" style="73" customWidth="1"/>
    <col min="8205" max="8205" width="11.7109375" style="73" customWidth="1"/>
    <col min="8206" max="8454" width="9.140625" style="73"/>
    <col min="8455" max="8455" width="10.140625" style="73" customWidth="1"/>
    <col min="8456" max="8456" width="11.28515625" style="73" customWidth="1"/>
    <col min="8457" max="8457" width="10.7109375" style="73" customWidth="1"/>
    <col min="8458" max="8458" width="13.85546875" style="73" customWidth="1"/>
    <col min="8459" max="8459" width="11.7109375" style="73" customWidth="1"/>
    <col min="8460" max="8460" width="14.140625" style="73" customWidth="1"/>
    <col min="8461" max="8461" width="11.7109375" style="73" customWidth="1"/>
    <col min="8462" max="8710" width="9.140625" style="73"/>
    <col min="8711" max="8711" width="10.140625" style="73" customWidth="1"/>
    <col min="8712" max="8712" width="11.28515625" style="73" customWidth="1"/>
    <col min="8713" max="8713" width="10.7109375" style="73" customWidth="1"/>
    <col min="8714" max="8714" width="13.85546875" style="73" customWidth="1"/>
    <col min="8715" max="8715" width="11.7109375" style="73" customWidth="1"/>
    <col min="8716" max="8716" width="14.140625" style="73" customWidth="1"/>
    <col min="8717" max="8717" width="11.7109375" style="73" customWidth="1"/>
    <col min="8718" max="8966" width="9.140625" style="73"/>
    <col min="8967" max="8967" width="10.140625" style="73" customWidth="1"/>
    <col min="8968" max="8968" width="11.28515625" style="73" customWidth="1"/>
    <col min="8969" max="8969" width="10.7109375" style="73" customWidth="1"/>
    <col min="8970" max="8970" width="13.85546875" style="73" customWidth="1"/>
    <col min="8971" max="8971" width="11.7109375" style="73" customWidth="1"/>
    <col min="8972" max="8972" width="14.140625" style="73" customWidth="1"/>
    <col min="8973" max="8973" width="11.7109375" style="73" customWidth="1"/>
    <col min="8974" max="9222" width="9.140625" style="73"/>
    <col min="9223" max="9223" width="10.140625" style="73" customWidth="1"/>
    <col min="9224" max="9224" width="11.28515625" style="73" customWidth="1"/>
    <col min="9225" max="9225" width="10.7109375" style="73" customWidth="1"/>
    <col min="9226" max="9226" width="13.85546875" style="73" customWidth="1"/>
    <col min="9227" max="9227" width="11.7109375" style="73" customWidth="1"/>
    <col min="9228" max="9228" width="14.140625" style="73" customWidth="1"/>
    <col min="9229" max="9229" width="11.7109375" style="73" customWidth="1"/>
    <col min="9230" max="9478" width="9.140625" style="73"/>
    <col min="9479" max="9479" width="10.140625" style="73" customWidth="1"/>
    <col min="9480" max="9480" width="11.28515625" style="73" customWidth="1"/>
    <col min="9481" max="9481" width="10.7109375" style="73" customWidth="1"/>
    <col min="9482" max="9482" width="13.85546875" style="73" customWidth="1"/>
    <col min="9483" max="9483" width="11.7109375" style="73" customWidth="1"/>
    <col min="9484" max="9484" width="14.140625" style="73" customWidth="1"/>
    <col min="9485" max="9485" width="11.7109375" style="73" customWidth="1"/>
    <col min="9486" max="9734" width="9.140625" style="73"/>
    <col min="9735" max="9735" width="10.140625" style="73" customWidth="1"/>
    <col min="9736" max="9736" width="11.28515625" style="73" customWidth="1"/>
    <col min="9737" max="9737" width="10.7109375" style="73" customWidth="1"/>
    <col min="9738" max="9738" width="13.85546875" style="73" customWidth="1"/>
    <col min="9739" max="9739" width="11.7109375" style="73" customWidth="1"/>
    <col min="9740" max="9740" width="14.140625" style="73" customWidth="1"/>
    <col min="9741" max="9741" width="11.7109375" style="73" customWidth="1"/>
    <col min="9742" max="9990" width="9.140625" style="73"/>
    <col min="9991" max="9991" width="10.140625" style="73" customWidth="1"/>
    <col min="9992" max="9992" width="11.28515625" style="73" customWidth="1"/>
    <col min="9993" max="9993" width="10.7109375" style="73" customWidth="1"/>
    <col min="9994" max="9994" width="13.85546875" style="73" customWidth="1"/>
    <col min="9995" max="9995" width="11.7109375" style="73" customWidth="1"/>
    <col min="9996" max="9996" width="14.140625" style="73" customWidth="1"/>
    <col min="9997" max="9997" width="11.7109375" style="73" customWidth="1"/>
    <col min="9998" max="10246" width="9.140625" style="73"/>
    <col min="10247" max="10247" width="10.140625" style="73" customWidth="1"/>
    <col min="10248" max="10248" width="11.28515625" style="73" customWidth="1"/>
    <col min="10249" max="10249" width="10.7109375" style="73" customWidth="1"/>
    <col min="10250" max="10250" width="13.85546875" style="73" customWidth="1"/>
    <col min="10251" max="10251" width="11.7109375" style="73" customWidth="1"/>
    <col min="10252" max="10252" width="14.140625" style="73" customWidth="1"/>
    <col min="10253" max="10253" width="11.7109375" style="73" customWidth="1"/>
    <col min="10254" max="10502" width="9.140625" style="73"/>
    <col min="10503" max="10503" width="10.140625" style="73" customWidth="1"/>
    <col min="10504" max="10504" width="11.28515625" style="73" customWidth="1"/>
    <col min="10505" max="10505" width="10.7109375" style="73" customWidth="1"/>
    <col min="10506" max="10506" width="13.85546875" style="73" customWidth="1"/>
    <col min="10507" max="10507" width="11.7109375" style="73" customWidth="1"/>
    <col min="10508" max="10508" width="14.140625" style="73" customWidth="1"/>
    <col min="10509" max="10509" width="11.7109375" style="73" customWidth="1"/>
    <col min="10510" max="10758" width="9.140625" style="73"/>
    <col min="10759" max="10759" width="10.140625" style="73" customWidth="1"/>
    <col min="10760" max="10760" width="11.28515625" style="73" customWidth="1"/>
    <col min="10761" max="10761" width="10.7109375" style="73" customWidth="1"/>
    <col min="10762" max="10762" width="13.85546875" style="73" customWidth="1"/>
    <col min="10763" max="10763" width="11.7109375" style="73" customWidth="1"/>
    <col min="10764" max="10764" width="14.140625" style="73" customWidth="1"/>
    <col min="10765" max="10765" width="11.7109375" style="73" customWidth="1"/>
    <col min="10766" max="11014" width="9.140625" style="73"/>
    <col min="11015" max="11015" width="10.140625" style="73" customWidth="1"/>
    <col min="11016" max="11016" width="11.28515625" style="73" customWidth="1"/>
    <col min="11017" max="11017" width="10.7109375" style="73" customWidth="1"/>
    <col min="11018" max="11018" width="13.85546875" style="73" customWidth="1"/>
    <col min="11019" max="11019" width="11.7109375" style="73" customWidth="1"/>
    <col min="11020" max="11020" width="14.140625" style="73" customWidth="1"/>
    <col min="11021" max="11021" width="11.7109375" style="73" customWidth="1"/>
    <col min="11022" max="11270" width="9.140625" style="73"/>
    <col min="11271" max="11271" width="10.140625" style="73" customWidth="1"/>
    <col min="11272" max="11272" width="11.28515625" style="73" customWidth="1"/>
    <col min="11273" max="11273" width="10.7109375" style="73" customWidth="1"/>
    <col min="11274" max="11274" width="13.85546875" style="73" customWidth="1"/>
    <col min="11275" max="11275" width="11.7109375" style="73" customWidth="1"/>
    <col min="11276" max="11276" width="14.140625" style="73" customWidth="1"/>
    <col min="11277" max="11277" width="11.7109375" style="73" customWidth="1"/>
    <col min="11278" max="11526" width="9.140625" style="73"/>
    <col min="11527" max="11527" width="10.140625" style="73" customWidth="1"/>
    <col min="11528" max="11528" width="11.28515625" style="73" customWidth="1"/>
    <col min="11529" max="11529" width="10.7109375" style="73" customWidth="1"/>
    <col min="11530" max="11530" width="13.85546875" style="73" customWidth="1"/>
    <col min="11531" max="11531" width="11.7109375" style="73" customWidth="1"/>
    <col min="11532" max="11532" width="14.140625" style="73" customWidth="1"/>
    <col min="11533" max="11533" width="11.7109375" style="73" customWidth="1"/>
    <col min="11534" max="11782" width="9.140625" style="73"/>
    <col min="11783" max="11783" width="10.140625" style="73" customWidth="1"/>
    <col min="11784" max="11784" width="11.28515625" style="73" customWidth="1"/>
    <col min="11785" max="11785" width="10.7109375" style="73" customWidth="1"/>
    <col min="11786" max="11786" width="13.85546875" style="73" customWidth="1"/>
    <col min="11787" max="11787" width="11.7109375" style="73" customWidth="1"/>
    <col min="11788" max="11788" width="14.140625" style="73" customWidth="1"/>
    <col min="11789" max="11789" width="11.7109375" style="73" customWidth="1"/>
    <col min="11790" max="12038" width="9.140625" style="73"/>
    <col min="12039" max="12039" width="10.140625" style="73" customWidth="1"/>
    <col min="12040" max="12040" width="11.28515625" style="73" customWidth="1"/>
    <col min="12041" max="12041" width="10.7109375" style="73" customWidth="1"/>
    <col min="12042" max="12042" width="13.85546875" style="73" customWidth="1"/>
    <col min="12043" max="12043" width="11.7109375" style="73" customWidth="1"/>
    <col min="12044" max="12044" width="14.140625" style="73" customWidth="1"/>
    <col min="12045" max="12045" width="11.7109375" style="73" customWidth="1"/>
    <col min="12046" max="12294" width="9.140625" style="73"/>
    <col min="12295" max="12295" width="10.140625" style="73" customWidth="1"/>
    <col min="12296" max="12296" width="11.28515625" style="73" customWidth="1"/>
    <col min="12297" max="12297" width="10.7109375" style="73" customWidth="1"/>
    <col min="12298" max="12298" width="13.85546875" style="73" customWidth="1"/>
    <col min="12299" max="12299" width="11.7109375" style="73" customWidth="1"/>
    <col min="12300" max="12300" width="14.140625" style="73" customWidth="1"/>
    <col min="12301" max="12301" width="11.7109375" style="73" customWidth="1"/>
    <col min="12302" max="12550" width="9.140625" style="73"/>
    <col min="12551" max="12551" width="10.140625" style="73" customWidth="1"/>
    <col min="12552" max="12552" width="11.28515625" style="73" customWidth="1"/>
    <col min="12553" max="12553" width="10.7109375" style="73" customWidth="1"/>
    <col min="12554" max="12554" width="13.85546875" style="73" customWidth="1"/>
    <col min="12555" max="12555" width="11.7109375" style="73" customWidth="1"/>
    <col min="12556" max="12556" width="14.140625" style="73" customWidth="1"/>
    <col min="12557" max="12557" width="11.7109375" style="73" customWidth="1"/>
    <col min="12558" max="12806" width="9.140625" style="73"/>
    <col min="12807" max="12807" width="10.140625" style="73" customWidth="1"/>
    <col min="12808" max="12808" width="11.28515625" style="73" customWidth="1"/>
    <col min="12809" max="12809" width="10.7109375" style="73" customWidth="1"/>
    <col min="12810" max="12810" width="13.85546875" style="73" customWidth="1"/>
    <col min="12811" max="12811" width="11.7109375" style="73" customWidth="1"/>
    <col min="12812" max="12812" width="14.140625" style="73" customWidth="1"/>
    <col min="12813" max="12813" width="11.7109375" style="73" customWidth="1"/>
    <col min="12814" max="13062" width="9.140625" style="73"/>
    <col min="13063" max="13063" width="10.140625" style="73" customWidth="1"/>
    <col min="13064" max="13064" width="11.28515625" style="73" customWidth="1"/>
    <col min="13065" max="13065" width="10.7109375" style="73" customWidth="1"/>
    <col min="13066" max="13066" width="13.85546875" style="73" customWidth="1"/>
    <col min="13067" max="13067" width="11.7109375" style="73" customWidth="1"/>
    <col min="13068" max="13068" width="14.140625" style="73" customWidth="1"/>
    <col min="13069" max="13069" width="11.7109375" style="73" customWidth="1"/>
    <col min="13070" max="13318" width="9.140625" style="73"/>
    <col min="13319" max="13319" width="10.140625" style="73" customWidth="1"/>
    <col min="13320" max="13320" width="11.28515625" style="73" customWidth="1"/>
    <col min="13321" max="13321" width="10.7109375" style="73" customWidth="1"/>
    <col min="13322" max="13322" width="13.85546875" style="73" customWidth="1"/>
    <col min="13323" max="13323" width="11.7109375" style="73" customWidth="1"/>
    <col min="13324" max="13324" width="14.140625" style="73" customWidth="1"/>
    <col min="13325" max="13325" width="11.7109375" style="73" customWidth="1"/>
    <col min="13326" max="13574" width="9.140625" style="73"/>
    <col min="13575" max="13575" width="10.140625" style="73" customWidth="1"/>
    <col min="13576" max="13576" width="11.28515625" style="73" customWidth="1"/>
    <col min="13577" max="13577" width="10.7109375" style="73" customWidth="1"/>
    <col min="13578" max="13578" width="13.85546875" style="73" customWidth="1"/>
    <col min="13579" max="13579" width="11.7109375" style="73" customWidth="1"/>
    <col min="13580" max="13580" width="14.140625" style="73" customWidth="1"/>
    <col min="13581" max="13581" width="11.7109375" style="73" customWidth="1"/>
    <col min="13582" max="13830" width="9.140625" style="73"/>
    <col min="13831" max="13831" width="10.140625" style="73" customWidth="1"/>
    <col min="13832" max="13832" width="11.28515625" style="73" customWidth="1"/>
    <col min="13833" max="13833" width="10.7109375" style="73" customWidth="1"/>
    <col min="13834" max="13834" width="13.85546875" style="73" customWidth="1"/>
    <col min="13835" max="13835" width="11.7109375" style="73" customWidth="1"/>
    <col min="13836" max="13836" width="14.140625" style="73" customWidth="1"/>
    <col min="13837" max="13837" width="11.7109375" style="73" customWidth="1"/>
    <col min="13838" max="14086" width="9.140625" style="73"/>
    <col min="14087" max="14087" width="10.140625" style="73" customWidth="1"/>
    <col min="14088" max="14088" width="11.28515625" style="73" customWidth="1"/>
    <col min="14089" max="14089" width="10.7109375" style="73" customWidth="1"/>
    <col min="14090" max="14090" width="13.85546875" style="73" customWidth="1"/>
    <col min="14091" max="14091" width="11.7109375" style="73" customWidth="1"/>
    <col min="14092" max="14092" width="14.140625" style="73" customWidth="1"/>
    <col min="14093" max="14093" width="11.7109375" style="73" customWidth="1"/>
    <col min="14094" max="14342" width="9.140625" style="73"/>
    <col min="14343" max="14343" width="10.140625" style="73" customWidth="1"/>
    <col min="14344" max="14344" width="11.28515625" style="73" customWidth="1"/>
    <col min="14345" max="14345" width="10.7109375" style="73" customWidth="1"/>
    <col min="14346" max="14346" width="13.85546875" style="73" customWidth="1"/>
    <col min="14347" max="14347" width="11.7109375" style="73" customWidth="1"/>
    <col min="14348" max="14348" width="14.140625" style="73" customWidth="1"/>
    <col min="14349" max="14349" width="11.7109375" style="73" customWidth="1"/>
    <col min="14350" max="14598" width="9.140625" style="73"/>
    <col min="14599" max="14599" width="10.140625" style="73" customWidth="1"/>
    <col min="14600" max="14600" width="11.28515625" style="73" customWidth="1"/>
    <col min="14601" max="14601" width="10.7109375" style="73" customWidth="1"/>
    <col min="14602" max="14602" width="13.85546875" style="73" customWidth="1"/>
    <col min="14603" max="14603" width="11.7109375" style="73" customWidth="1"/>
    <col min="14604" max="14604" width="14.140625" style="73" customWidth="1"/>
    <col min="14605" max="14605" width="11.7109375" style="73" customWidth="1"/>
    <col min="14606" max="14854" width="9.140625" style="73"/>
    <col min="14855" max="14855" width="10.140625" style="73" customWidth="1"/>
    <col min="14856" max="14856" width="11.28515625" style="73" customWidth="1"/>
    <col min="14857" max="14857" width="10.7109375" style="73" customWidth="1"/>
    <col min="14858" max="14858" width="13.85546875" style="73" customWidth="1"/>
    <col min="14859" max="14859" width="11.7109375" style="73" customWidth="1"/>
    <col min="14860" max="14860" width="14.140625" style="73" customWidth="1"/>
    <col min="14861" max="14861" width="11.7109375" style="73" customWidth="1"/>
    <col min="14862" max="15110" width="9.140625" style="73"/>
    <col min="15111" max="15111" width="10.140625" style="73" customWidth="1"/>
    <col min="15112" max="15112" width="11.28515625" style="73" customWidth="1"/>
    <col min="15113" max="15113" width="10.7109375" style="73" customWidth="1"/>
    <col min="15114" max="15114" width="13.85546875" style="73" customWidth="1"/>
    <col min="15115" max="15115" width="11.7109375" style="73" customWidth="1"/>
    <col min="15116" max="15116" width="14.140625" style="73" customWidth="1"/>
    <col min="15117" max="15117" width="11.7109375" style="73" customWidth="1"/>
    <col min="15118" max="15366" width="9.140625" style="73"/>
    <col min="15367" max="15367" width="10.140625" style="73" customWidth="1"/>
    <col min="15368" max="15368" width="11.28515625" style="73" customWidth="1"/>
    <col min="15369" max="15369" width="10.7109375" style="73" customWidth="1"/>
    <col min="15370" max="15370" width="13.85546875" style="73" customWidth="1"/>
    <col min="15371" max="15371" width="11.7109375" style="73" customWidth="1"/>
    <col min="15372" max="15372" width="14.140625" style="73" customWidth="1"/>
    <col min="15373" max="15373" width="11.7109375" style="73" customWidth="1"/>
    <col min="15374" max="15622" width="9.140625" style="73"/>
    <col min="15623" max="15623" width="10.140625" style="73" customWidth="1"/>
    <col min="15624" max="15624" width="11.28515625" style="73" customWidth="1"/>
    <col min="15625" max="15625" width="10.7109375" style="73" customWidth="1"/>
    <col min="15626" max="15626" width="13.85546875" style="73" customWidth="1"/>
    <col min="15627" max="15627" width="11.7109375" style="73" customWidth="1"/>
    <col min="15628" max="15628" width="14.140625" style="73" customWidth="1"/>
    <col min="15629" max="15629" width="11.7109375" style="73" customWidth="1"/>
    <col min="15630" max="15878" width="9.140625" style="73"/>
    <col min="15879" max="15879" width="10.140625" style="73" customWidth="1"/>
    <col min="15880" max="15880" width="11.28515625" style="73" customWidth="1"/>
    <col min="15881" max="15881" width="10.7109375" style="73" customWidth="1"/>
    <col min="15882" max="15882" width="13.85546875" style="73" customWidth="1"/>
    <col min="15883" max="15883" width="11.7109375" style="73" customWidth="1"/>
    <col min="15884" max="15884" width="14.140625" style="73" customWidth="1"/>
    <col min="15885" max="15885" width="11.7109375" style="73" customWidth="1"/>
    <col min="15886" max="16134" width="9.140625" style="73"/>
    <col min="16135" max="16135" width="10.140625" style="73" customWidth="1"/>
    <col min="16136" max="16136" width="11.28515625" style="73" customWidth="1"/>
    <col min="16137" max="16137" width="10.7109375" style="73" customWidth="1"/>
    <col min="16138" max="16138" width="13.85546875" style="73" customWidth="1"/>
    <col min="16139" max="16139" width="11.7109375" style="73" customWidth="1"/>
    <col min="16140" max="16140" width="14.140625" style="73" customWidth="1"/>
    <col min="16141" max="16141" width="11.7109375" style="73" customWidth="1"/>
    <col min="16142" max="16384" width="9.140625" style="73"/>
  </cols>
  <sheetData>
    <row r="1" spans="1:13" ht="17.25" customHeight="1" x14ac:dyDescent="0.25">
      <c r="B1" s="89"/>
      <c r="C1" s="89"/>
      <c r="D1" s="89"/>
      <c r="E1" s="90"/>
      <c r="F1" s="90"/>
      <c r="G1" s="89"/>
      <c r="H1" s="89"/>
      <c r="I1" s="90" t="s">
        <v>37</v>
      </c>
      <c r="J1" s="89"/>
      <c r="K1" s="89"/>
      <c r="L1" s="89"/>
      <c r="M1" s="89"/>
    </row>
    <row r="2" spans="1:13" ht="17.25" customHeight="1" x14ac:dyDescent="0.25">
      <c r="B2" s="89"/>
      <c r="C2" s="89"/>
      <c r="D2" s="89"/>
      <c r="E2" s="90"/>
      <c r="F2" s="90"/>
      <c r="G2" s="89"/>
      <c r="H2" s="89"/>
      <c r="I2" s="90" t="s">
        <v>26</v>
      </c>
      <c r="J2" s="89"/>
      <c r="K2" s="89"/>
      <c r="L2" s="89"/>
      <c r="M2" s="89"/>
    </row>
    <row r="3" spans="1:13" x14ac:dyDescent="0.25">
      <c r="A3" s="74"/>
      <c r="B3" s="74"/>
      <c r="C3" s="74"/>
      <c r="D3" s="75"/>
      <c r="E3" s="76"/>
      <c r="F3" s="76"/>
      <c r="G3" s="75"/>
      <c r="H3" s="75"/>
      <c r="I3" s="75"/>
      <c r="J3" s="75"/>
      <c r="K3" s="75"/>
      <c r="L3" s="75"/>
      <c r="M3" s="75"/>
    </row>
    <row r="4" spans="1:13" ht="49.5" customHeight="1" x14ac:dyDescent="0.25">
      <c r="A4" s="157" t="s">
        <v>0</v>
      </c>
      <c r="B4" s="157"/>
      <c r="C4" s="157"/>
      <c r="D4" s="157"/>
      <c r="E4" s="157"/>
      <c r="F4" s="157"/>
      <c r="G4" s="157"/>
      <c r="H4" s="157"/>
      <c r="I4" s="157"/>
      <c r="J4" s="91"/>
      <c r="K4" s="91"/>
      <c r="L4" s="91"/>
      <c r="M4" s="91"/>
    </row>
    <row r="5" spans="1:13" ht="21.75" customHeight="1" x14ac:dyDescent="0.25">
      <c r="A5" s="92"/>
      <c r="B5" s="92"/>
      <c r="C5" s="92"/>
      <c r="D5" s="92"/>
      <c r="E5" s="93"/>
      <c r="F5" s="93"/>
      <c r="G5" s="92"/>
      <c r="H5" s="92"/>
      <c r="I5" s="94" t="s">
        <v>1</v>
      </c>
      <c r="J5" s="92"/>
      <c r="K5" s="92"/>
      <c r="L5" s="92"/>
    </row>
    <row r="6" spans="1:13" x14ac:dyDescent="0.25">
      <c r="A6" s="154" t="s">
        <v>28</v>
      </c>
      <c r="B6" s="154" t="s">
        <v>3</v>
      </c>
      <c r="C6" s="154" t="s">
        <v>4</v>
      </c>
      <c r="D6" s="155" t="s">
        <v>13</v>
      </c>
      <c r="E6" s="155"/>
      <c r="F6" s="155"/>
      <c r="G6" s="155"/>
      <c r="H6" s="155"/>
      <c r="I6" s="155"/>
    </row>
    <row r="7" spans="1:13" ht="18.75" customHeight="1" x14ac:dyDescent="0.25">
      <c r="A7" s="154"/>
      <c r="B7" s="154"/>
      <c r="C7" s="154"/>
      <c r="D7" s="151" t="s">
        <v>15</v>
      </c>
      <c r="E7" s="156" t="s">
        <v>11</v>
      </c>
      <c r="F7" s="156" t="s">
        <v>24</v>
      </c>
      <c r="G7" s="151" t="s">
        <v>25</v>
      </c>
      <c r="H7" s="151" t="s">
        <v>5</v>
      </c>
      <c r="I7" s="151"/>
    </row>
    <row r="8" spans="1:13" ht="16.5" customHeight="1" x14ac:dyDescent="0.25">
      <c r="A8" s="154"/>
      <c r="B8" s="154"/>
      <c r="C8" s="154"/>
      <c r="D8" s="151"/>
      <c r="E8" s="156"/>
      <c r="F8" s="156"/>
      <c r="G8" s="151"/>
      <c r="H8" s="151" t="s">
        <v>18</v>
      </c>
      <c r="I8" s="151" t="s">
        <v>19</v>
      </c>
    </row>
    <row r="9" spans="1:13" ht="19.5" customHeight="1" x14ac:dyDescent="0.25">
      <c r="A9" s="154"/>
      <c r="B9" s="154"/>
      <c r="C9" s="154"/>
      <c r="D9" s="151"/>
      <c r="E9" s="156"/>
      <c r="F9" s="156"/>
      <c r="G9" s="151"/>
      <c r="H9" s="151"/>
      <c r="I9" s="151"/>
    </row>
    <row r="10" spans="1:13" ht="11.25" customHeight="1" x14ac:dyDescent="0.25">
      <c r="A10" s="95">
        <v>1</v>
      </c>
      <c r="B10" s="95">
        <v>2</v>
      </c>
      <c r="C10" s="95">
        <v>3</v>
      </c>
      <c r="D10" s="95">
        <v>4</v>
      </c>
      <c r="E10" s="96"/>
      <c r="F10" s="96"/>
      <c r="G10" s="97"/>
      <c r="H10" s="77"/>
      <c r="I10" s="77"/>
    </row>
    <row r="11" spans="1:13" x14ac:dyDescent="0.25">
      <c r="A11" s="98" t="s">
        <v>16</v>
      </c>
      <c r="B11" s="98" t="s">
        <v>34</v>
      </c>
      <c r="C11" s="99">
        <v>2010</v>
      </c>
      <c r="D11" s="100">
        <v>396942.77</v>
      </c>
      <c r="E11" s="101"/>
      <c r="F11" s="101"/>
      <c r="G11" s="102">
        <f>D11+E11+F11</f>
        <v>396942.77</v>
      </c>
      <c r="H11" s="78">
        <f>G11</f>
        <v>396942.77</v>
      </c>
      <c r="I11" s="78">
        <v>0</v>
      </c>
    </row>
    <row r="12" spans="1:13" x14ac:dyDescent="0.25">
      <c r="A12" s="103">
        <v>750</v>
      </c>
      <c r="B12" s="103">
        <v>75011</v>
      </c>
      <c r="C12" s="103">
        <v>2010</v>
      </c>
      <c r="D12" s="100">
        <v>46259</v>
      </c>
      <c r="E12" s="104"/>
      <c r="F12" s="101"/>
      <c r="G12" s="102">
        <f t="shared" ref="G12:G19" si="0">D12+E12+F12</f>
        <v>46259</v>
      </c>
      <c r="H12" s="78">
        <f t="shared" ref="H12:H19" si="1">G12</f>
        <v>46259</v>
      </c>
      <c r="I12" s="78">
        <v>0</v>
      </c>
    </row>
    <row r="13" spans="1:13" ht="17.25" customHeight="1" x14ac:dyDescent="0.25">
      <c r="A13" s="103">
        <v>751</v>
      </c>
      <c r="B13" s="103">
        <v>75101</v>
      </c>
      <c r="C13" s="103">
        <v>2010</v>
      </c>
      <c r="D13" s="100">
        <f>'01.01.2014'!G13</f>
        <v>1044</v>
      </c>
      <c r="E13" s="104"/>
      <c r="F13" s="101"/>
      <c r="G13" s="102">
        <f t="shared" si="0"/>
        <v>1044</v>
      </c>
      <c r="H13" s="78">
        <f t="shared" si="1"/>
        <v>1044</v>
      </c>
      <c r="I13" s="78">
        <v>0</v>
      </c>
    </row>
    <row r="14" spans="1:13" x14ac:dyDescent="0.25">
      <c r="A14" s="95">
        <v>751</v>
      </c>
      <c r="B14" s="95">
        <v>75107</v>
      </c>
      <c r="C14" s="95">
        <v>2010</v>
      </c>
      <c r="D14" s="100">
        <v>20357</v>
      </c>
      <c r="E14" s="101">
        <v>8200</v>
      </c>
      <c r="F14" s="101"/>
      <c r="G14" s="102">
        <f t="shared" si="0"/>
        <v>28557</v>
      </c>
      <c r="H14" s="78">
        <f t="shared" si="1"/>
        <v>28557</v>
      </c>
      <c r="I14" s="78">
        <v>0</v>
      </c>
    </row>
    <row r="15" spans="1:13" x14ac:dyDescent="0.25">
      <c r="A15" s="99">
        <v>754</v>
      </c>
      <c r="B15" s="99">
        <v>75414</v>
      </c>
      <c r="C15" s="99">
        <v>2010</v>
      </c>
      <c r="D15" s="100">
        <f>'01.01.2014'!G15</f>
        <v>0</v>
      </c>
      <c r="E15" s="101"/>
      <c r="F15" s="101"/>
      <c r="G15" s="102">
        <f t="shared" si="0"/>
        <v>0</v>
      </c>
      <c r="H15" s="78">
        <f t="shared" si="1"/>
        <v>0</v>
      </c>
      <c r="I15" s="78">
        <v>0</v>
      </c>
    </row>
    <row r="16" spans="1:13" x14ac:dyDescent="0.25">
      <c r="A16" s="103">
        <v>852</v>
      </c>
      <c r="B16" s="103">
        <v>85212</v>
      </c>
      <c r="C16" s="103">
        <v>2010</v>
      </c>
      <c r="D16" s="100">
        <v>2279000</v>
      </c>
      <c r="E16" s="101"/>
      <c r="F16" s="101"/>
      <c r="G16" s="102">
        <f t="shared" si="0"/>
        <v>2279000</v>
      </c>
      <c r="H16" s="78">
        <f t="shared" si="1"/>
        <v>2279000</v>
      </c>
      <c r="I16" s="78">
        <v>0</v>
      </c>
    </row>
    <row r="17" spans="1:13" x14ac:dyDescent="0.25">
      <c r="A17" s="105">
        <v>852</v>
      </c>
      <c r="B17" s="105">
        <v>85213</v>
      </c>
      <c r="C17" s="105">
        <v>2010</v>
      </c>
      <c r="D17" s="106">
        <v>6400</v>
      </c>
      <c r="E17" s="107">
        <v>3690</v>
      </c>
      <c r="F17" s="107"/>
      <c r="G17" s="108">
        <f t="shared" si="0"/>
        <v>10090</v>
      </c>
      <c r="H17" s="79">
        <f t="shared" si="1"/>
        <v>10090</v>
      </c>
      <c r="I17" s="79">
        <v>0</v>
      </c>
    </row>
    <row r="18" spans="1:13" x14ac:dyDescent="0.25">
      <c r="A18" s="103">
        <v>852</v>
      </c>
      <c r="B18" s="103">
        <v>85215</v>
      </c>
      <c r="C18" s="103">
        <v>2010</v>
      </c>
      <c r="D18" s="109">
        <v>295.38</v>
      </c>
      <c r="E18" s="110"/>
      <c r="F18" s="110"/>
      <c r="G18" s="109">
        <f t="shared" si="0"/>
        <v>295.38</v>
      </c>
      <c r="H18" s="78">
        <f t="shared" si="1"/>
        <v>295.38</v>
      </c>
      <c r="I18" s="78">
        <v>0</v>
      </c>
    </row>
    <row r="19" spans="1:13" x14ac:dyDescent="0.25">
      <c r="A19" s="103">
        <v>8552</v>
      </c>
      <c r="B19" s="103">
        <v>85295</v>
      </c>
      <c r="C19" s="103">
        <v>2010</v>
      </c>
      <c r="D19" s="109">
        <v>1446</v>
      </c>
      <c r="E19" s="110"/>
      <c r="F19" s="110"/>
      <c r="G19" s="109">
        <f t="shared" si="0"/>
        <v>1446</v>
      </c>
      <c r="H19" s="78">
        <f t="shared" si="1"/>
        <v>1446</v>
      </c>
      <c r="I19" s="78">
        <v>0</v>
      </c>
    </row>
    <row r="20" spans="1:13" s="80" customFormat="1" ht="14.25" x14ac:dyDescent="0.2">
      <c r="A20" s="152">
        <v>852</v>
      </c>
      <c r="B20" s="152"/>
      <c r="C20" s="152"/>
      <c r="D20" s="111">
        <f>SUM(D11:D19)</f>
        <v>2751744.15</v>
      </c>
      <c r="E20" s="111">
        <f t="shared" ref="E20:I20" si="2">SUM(E11:E19)</f>
        <v>11890</v>
      </c>
      <c r="F20" s="111">
        <f t="shared" si="2"/>
        <v>0</v>
      </c>
      <c r="G20" s="111">
        <f t="shared" si="2"/>
        <v>2763634.15</v>
      </c>
      <c r="H20" s="111">
        <f t="shared" si="2"/>
        <v>2763634.15</v>
      </c>
      <c r="I20" s="111">
        <f t="shared" si="2"/>
        <v>0</v>
      </c>
    </row>
    <row r="21" spans="1:13" x14ac:dyDescent="0.25">
      <c r="A21" s="153" t="s">
        <v>20</v>
      </c>
      <c r="B21" s="153"/>
      <c r="C21" s="153"/>
      <c r="D21" s="153"/>
      <c r="E21" s="153"/>
      <c r="F21" s="153"/>
      <c r="G21" s="153"/>
      <c r="H21" s="153"/>
      <c r="I21" s="153"/>
      <c r="J21" s="112"/>
      <c r="K21" s="112" t="s">
        <v>28</v>
      </c>
      <c r="L21" s="112"/>
      <c r="M21" s="112"/>
    </row>
    <row r="22" spans="1:13" x14ac:dyDescent="0.25">
      <c r="A22" s="154" t="s">
        <v>2</v>
      </c>
      <c r="B22" s="154" t="s">
        <v>3</v>
      </c>
      <c r="C22" s="154" t="s">
        <v>4</v>
      </c>
      <c r="D22" s="155" t="s">
        <v>14</v>
      </c>
      <c r="E22" s="155"/>
      <c r="F22" s="155"/>
      <c r="G22" s="155"/>
      <c r="H22" s="155"/>
      <c r="I22" s="155"/>
    </row>
    <row r="23" spans="1:13" x14ac:dyDescent="0.25">
      <c r="A23" s="154"/>
      <c r="B23" s="154"/>
      <c r="C23" s="154"/>
      <c r="D23" s="151" t="s">
        <v>15</v>
      </c>
      <c r="E23" s="156" t="s">
        <v>11</v>
      </c>
      <c r="F23" s="156" t="s">
        <v>12</v>
      </c>
      <c r="G23" s="151" t="s">
        <v>21</v>
      </c>
      <c r="H23" s="151" t="s">
        <v>5</v>
      </c>
      <c r="I23" s="151"/>
    </row>
    <row r="24" spans="1:13" x14ac:dyDescent="0.25">
      <c r="A24" s="154"/>
      <c r="B24" s="154"/>
      <c r="C24" s="154"/>
      <c r="D24" s="151"/>
      <c r="E24" s="156"/>
      <c r="F24" s="156"/>
      <c r="G24" s="151"/>
      <c r="H24" s="151" t="s">
        <v>6</v>
      </c>
      <c r="I24" s="151" t="s">
        <v>7</v>
      </c>
    </row>
    <row r="25" spans="1:13" x14ac:dyDescent="0.25">
      <c r="A25" s="154"/>
      <c r="B25" s="154"/>
      <c r="C25" s="154"/>
      <c r="D25" s="151"/>
      <c r="E25" s="156"/>
      <c r="F25" s="156"/>
      <c r="G25" s="151"/>
      <c r="H25" s="151"/>
      <c r="I25" s="151"/>
    </row>
    <row r="26" spans="1:13" x14ac:dyDescent="0.25">
      <c r="A26" s="95">
        <v>1</v>
      </c>
      <c r="B26" s="95">
        <v>2</v>
      </c>
      <c r="C26" s="95">
        <v>3</v>
      </c>
      <c r="D26" s="95">
        <v>5</v>
      </c>
      <c r="E26" s="96"/>
      <c r="F26" s="96"/>
      <c r="G26" s="95"/>
      <c r="H26" s="95">
        <v>6</v>
      </c>
      <c r="I26" s="95">
        <v>7</v>
      </c>
    </row>
    <row r="27" spans="1:13" x14ac:dyDescent="0.25">
      <c r="A27" s="113" t="s">
        <v>16</v>
      </c>
      <c r="B27" s="113" t="s">
        <v>34</v>
      </c>
      <c r="C27" s="114"/>
      <c r="D27" s="115">
        <f>SUM(D28:D32)</f>
        <v>396942.77</v>
      </c>
      <c r="E27" s="116">
        <f t="shared" ref="E27:I27" si="3">SUM(E28:E32)</f>
        <v>3823.58</v>
      </c>
      <c r="F27" s="116">
        <f t="shared" si="3"/>
        <v>-3823.58</v>
      </c>
      <c r="G27" s="115">
        <f>D27+E27+F27</f>
        <v>396942.77</v>
      </c>
      <c r="H27" s="115">
        <f t="shared" si="3"/>
        <v>396942.77</v>
      </c>
      <c r="I27" s="115">
        <f t="shared" si="3"/>
        <v>0</v>
      </c>
    </row>
    <row r="28" spans="1:13" x14ac:dyDescent="0.25">
      <c r="A28" s="117"/>
      <c r="B28" s="98"/>
      <c r="C28" s="118">
        <v>4010</v>
      </c>
      <c r="D28" s="119">
        <v>0</v>
      </c>
      <c r="E28" s="101">
        <v>3200</v>
      </c>
      <c r="F28" s="101"/>
      <c r="G28" s="81">
        <f t="shared" ref="G28:G71" si="4">D28+E28+F28</f>
        <v>3200</v>
      </c>
      <c r="H28" s="81">
        <f t="shared" ref="H28:H69" si="5">G28</f>
        <v>3200</v>
      </c>
      <c r="I28" s="81">
        <v>0</v>
      </c>
    </row>
    <row r="29" spans="1:13" x14ac:dyDescent="0.25">
      <c r="A29" s="117"/>
      <c r="B29" s="98"/>
      <c r="C29" s="118">
        <v>4110</v>
      </c>
      <c r="D29" s="119">
        <v>0</v>
      </c>
      <c r="E29" s="101">
        <v>550.08000000000004</v>
      </c>
      <c r="F29" s="101"/>
      <c r="G29" s="81">
        <f t="shared" si="4"/>
        <v>550.08000000000004</v>
      </c>
      <c r="H29" s="81">
        <f t="shared" si="5"/>
        <v>550.08000000000004</v>
      </c>
      <c r="I29" s="81">
        <v>0</v>
      </c>
    </row>
    <row r="30" spans="1:13" x14ac:dyDescent="0.25">
      <c r="A30" s="117"/>
      <c r="B30" s="98"/>
      <c r="C30" s="118">
        <v>4120</v>
      </c>
      <c r="D30" s="119">
        <v>0</v>
      </c>
      <c r="E30" s="101">
        <v>73.5</v>
      </c>
      <c r="F30" s="101"/>
      <c r="G30" s="81">
        <f t="shared" si="4"/>
        <v>73.5</v>
      </c>
      <c r="H30" s="81">
        <f t="shared" si="5"/>
        <v>73.5</v>
      </c>
      <c r="I30" s="81">
        <v>0</v>
      </c>
    </row>
    <row r="31" spans="1:13" x14ac:dyDescent="0.25">
      <c r="A31" s="120"/>
      <c r="B31" s="99"/>
      <c r="C31" s="118">
        <v>4210</v>
      </c>
      <c r="D31" s="81">
        <v>7783.19</v>
      </c>
      <c r="E31" s="81"/>
      <c r="F31" s="81">
        <v>-3823.58</v>
      </c>
      <c r="G31" s="81">
        <f t="shared" si="4"/>
        <v>3959.6099999999997</v>
      </c>
      <c r="H31" s="81">
        <f t="shared" si="5"/>
        <v>3959.6099999999997</v>
      </c>
      <c r="I31" s="81">
        <v>0</v>
      </c>
    </row>
    <row r="32" spans="1:13" x14ac:dyDescent="0.25">
      <c r="A32" s="121"/>
      <c r="B32" s="122"/>
      <c r="C32" s="118">
        <v>4430</v>
      </c>
      <c r="D32" s="81">
        <v>389159.58</v>
      </c>
      <c r="E32" s="81"/>
      <c r="F32" s="81"/>
      <c r="G32" s="81">
        <f t="shared" si="4"/>
        <v>389159.58</v>
      </c>
      <c r="H32" s="81">
        <f t="shared" si="5"/>
        <v>389159.58</v>
      </c>
      <c r="I32" s="81">
        <v>0</v>
      </c>
    </row>
    <row r="33" spans="1:9" x14ac:dyDescent="0.25">
      <c r="A33" s="123">
        <v>750</v>
      </c>
      <c r="B33" s="123">
        <v>75011</v>
      </c>
      <c r="C33" s="114"/>
      <c r="D33" s="115">
        <f>SUM(D34:D37)</f>
        <v>46259</v>
      </c>
      <c r="E33" s="116">
        <f t="shared" ref="E33:I33" si="6">SUM(E34:E37)</f>
        <v>0</v>
      </c>
      <c r="F33" s="116">
        <f t="shared" si="6"/>
        <v>0</v>
      </c>
      <c r="G33" s="115">
        <f t="shared" si="4"/>
        <v>46259</v>
      </c>
      <c r="H33" s="115">
        <f t="shared" si="6"/>
        <v>46259</v>
      </c>
      <c r="I33" s="115">
        <f t="shared" si="6"/>
        <v>0</v>
      </c>
    </row>
    <row r="34" spans="1:9" x14ac:dyDescent="0.25">
      <c r="A34" s="120"/>
      <c r="B34" s="99"/>
      <c r="C34" s="118">
        <v>4010</v>
      </c>
      <c r="D34" s="81">
        <v>35505</v>
      </c>
      <c r="E34" s="81"/>
      <c r="F34" s="81"/>
      <c r="G34" s="81">
        <f t="shared" si="4"/>
        <v>35505</v>
      </c>
      <c r="H34" s="81">
        <f t="shared" si="5"/>
        <v>35505</v>
      </c>
      <c r="I34" s="81">
        <v>0</v>
      </c>
    </row>
    <row r="35" spans="1:9" x14ac:dyDescent="0.25">
      <c r="A35" s="121"/>
      <c r="B35" s="122"/>
      <c r="C35" s="118">
        <v>4040</v>
      </c>
      <c r="D35" s="81">
        <f>'01.01.2014'!G34</f>
        <v>3160</v>
      </c>
      <c r="E35" s="81"/>
      <c r="F35" s="81"/>
      <c r="G35" s="81">
        <f t="shared" si="4"/>
        <v>3160</v>
      </c>
      <c r="H35" s="81">
        <f t="shared" si="5"/>
        <v>3160</v>
      </c>
      <c r="I35" s="81">
        <v>0</v>
      </c>
    </row>
    <row r="36" spans="1:9" x14ac:dyDescent="0.25">
      <c r="A36" s="121"/>
      <c r="B36" s="122"/>
      <c r="C36" s="118">
        <v>4110</v>
      </c>
      <c r="D36" s="81">
        <v>6647</v>
      </c>
      <c r="E36" s="81"/>
      <c r="F36" s="81"/>
      <c r="G36" s="81">
        <f t="shared" si="4"/>
        <v>6647</v>
      </c>
      <c r="H36" s="81">
        <f t="shared" si="5"/>
        <v>6647</v>
      </c>
      <c r="I36" s="81">
        <v>0</v>
      </c>
    </row>
    <row r="37" spans="1:9" x14ac:dyDescent="0.25">
      <c r="A37" s="97"/>
      <c r="B37" s="95"/>
      <c r="C37" s="118">
        <v>4120</v>
      </c>
      <c r="D37" s="81">
        <v>947</v>
      </c>
      <c r="E37" s="81"/>
      <c r="F37" s="81"/>
      <c r="G37" s="81">
        <f t="shared" si="4"/>
        <v>947</v>
      </c>
      <c r="H37" s="81">
        <f t="shared" si="5"/>
        <v>947</v>
      </c>
      <c r="I37" s="81">
        <v>0</v>
      </c>
    </row>
    <row r="38" spans="1:9" x14ac:dyDescent="0.25">
      <c r="A38" s="124">
        <v>751</v>
      </c>
      <c r="B38" s="124">
        <v>75101</v>
      </c>
      <c r="C38" s="114"/>
      <c r="D38" s="115">
        <f>SUM(D39:D41)</f>
        <v>1044</v>
      </c>
      <c r="E38" s="116">
        <f t="shared" ref="E38:I38" si="7">SUM(E39:E41)</f>
        <v>0</v>
      </c>
      <c r="F38" s="116">
        <f t="shared" si="7"/>
        <v>0</v>
      </c>
      <c r="G38" s="115">
        <f t="shared" si="4"/>
        <v>1044</v>
      </c>
      <c r="H38" s="115">
        <f t="shared" si="7"/>
        <v>1044</v>
      </c>
      <c r="I38" s="115">
        <f t="shared" si="7"/>
        <v>0</v>
      </c>
    </row>
    <row r="39" spans="1:9" x14ac:dyDescent="0.25">
      <c r="A39" s="122"/>
      <c r="B39" s="122"/>
      <c r="C39" s="125">
        <v>4110</v>
      </c>
      <c r="D39" s="82">
        <f>'01.01.2014'!G38</f>
        <v>150</v>
      </c>
      <c r="E39" s="82"/>
      <c r="F39" s="82"/>
      <c r="G39" s="81">
        <f t="shared" si="4"/>
        <v>150</v>
      </c>
      <c r="H39" s="81">
        <f t="shared" si="5"/>
        <v>150</v>
      </c>
      <c r="I39" s="81">
        <v>0</v>
      </c>
    </row>
    <row r="40" spans="1:9" x14ac:dyDescent="0.25">
      <c r="A40" s="122"/>
      <c r="B40" s="122"/>
      <c r="C40" s="125">
        <v>4120</v>
      </c>
      <c r="D40" s="82">
        <f>'01.01.2014'!G39</f>
        <v>21.38</v>
      </c>
      <c r="E40" s="82"/>
      <c r="F40" s="82"/>
      <c r="G40" s="81">
        <f t="shared" si="4"/>
        <v>21.38</v>
      </c>
      <c r="H40" s="81">
        <f t="shared" si="5"/>
        <v>21.38</v>
      </c>
      <c r="I40" s="81">
        <v>0</v>
      </c>
    </row>
    <row r="41" spans="1:9" x14ac:dyDescent="0.25">
      <c r="A41" s="122"/>
      <c r="B41" s="122"/>
      <c r="C41" s="125">
        <v>4170</v>
      </c>
      <c r="D41" s="82">
        <f>'01.01.2014'!G40</f>
        <v>872.62</v>
      </c>
      <c r="E41" s="82"/>
      <c r="F41" s="82"/>
      <c r="G41" s="81">
        <f t="shared" si="4"/>
        <v>872.62</v>
      </c>
      <c r="H41" s="81">
        <f t="shared" si="5"/>
        <v>872.62</v>
      </c>
      <c r="I41" s="81">
        <v>0</v>
      </c>
    </row>
    <row r="42" spans="1:9" x14ac:dyDescent="0.25">
      <c r="A42" s="126"/>
      <c r="B42" s="126">
        <v>75107</v>
      </c>
      <c r="C42" s="114"/>
      <c r="D42" s="115">
        <f>SUM(D43:D48)</f>
        <v>20357</v>
      </c>
      <c r="E42" s="116">
        <f>SUM(E43:E48)</f>
        <v>9811</v>
      </c>
      <c r="F42" s="116">
        <f>SUM(F43:F48)</f>
        <v>-1611</v>
      </c>
      <c r="G42" s="115">
        <f t="shared" si="4"/>
        <v>28557</v>
      </c>
      <c r="H42" s="116">
        <f>SUM(H43:H48)</f>
        <v>28557</v>
      </c>
      <c r="I42" s="116">
        <f>SUM(I43:I48)</f>
        <v>0</v>
      </c>
    </row>
    <row r="43" spans="1:9" s="75" customFormat="1" x14ac:dyDescent="0.25">
      <c r="A43" s="122"/>
      <c r="B43" s="122"/>
      <c r="C43" s="125">
        <v>3030</v>
      </c>
      <c r="D43" s="119">
        <v>8200</v>
      </c>
      <c r="E43" s="135">
        <v>8200</v>
      </c>
      <c r="F43" s="101"/>
      <c r="G43" s="81">
        <f t="shared" si="4"/>
        <v>16400</v>
      </c>
      <c r="H43" s="81">
        <f t="shared" ref="H43:H48" si="8">G43</f>
        <v>16400</v>
      </c>
      <c r="I43" s="81">
        <v>0</v>
      </c>
    </row>
    <row r="44" spans="1:9" x14ac:dyDescent="0.25">
      <c r="A44" s="122"/>
      <c r="B44" s="122"/>
      <c r="C44" s="125">
        <v>4110</v>
      </c>
      <c r="D44" s="82">
        <v>511.06</v>
      </c>
      <c r="E44" s="71">
        <v>89.09</v>
      </c>
      <c r="F44" s="82"/>
      <c r="G44" s="81">
        <f t="shared" si="4"/>
        <v>600.15</v>
      </c>
      <c r="H44" s="81">
        <f t="shared" si="8"/>
        <v>600.15</v>
      </c>
      <c r="I44" s="81">
        <v>0</v>
      </c>
    </row>
    <row r="45" spans="1:9" x14ac:dyDescent="0.25">
      <c r="A45" s="122"/>
      <c r="B45" s="122"/>
      <c r="C45" s="125">
        <v>4120</v>
      </c>
      <c r="D45" s="82">
        <v>58.76</v>
      </c>
      <c r="E45" s="71"/>
      <c r="F45" s="82">
        <v>-10.96</v>
      </c>
      <c r="G45" s="81">
        <f t="shared" si="4"/>
        <v>47.8</v>
      </c>
      <c r="H45" s="81">
        <f t="shared" si="8"/>
        <v>47.8</v>
      </c>
      <c r="I45" s="81">
        <v>0</v>
      </c>
    </row>
    <row r="46" spans="1:9" x14ac:dyDescent="0.25">
      <c r="A46" s="122"/>
      <c r="B46" s="122"/>
      <c r="C46" s="125">
        <v>4170</v>
      </c>
      <c r="D46" s="82">
        <v>4810.34</v>
      </c>
      <c r="E46" s="127">
        <v>105.86</v>
      </c>
      <c r="F46" s="82"/>
      <c r="G46" s="81">
        <f t="shared" si="4"/>
        <v>4916.2</v>
      </c>
      <c r="H46" s="81">
        <f t="shared" si="8"/>
        <v>4916.2</v>
      </c>
      <c r="I46" s="81">
        <v>0</v>
      </c>
    </row>
    <row r="47" spans="1:9" x14ac:dyDescent="0.25">
      <c r="A47" s="122"/>
      <c r="B47" s="122"/>
      <c r="C47" s="125">
        <v>4210</v>
      </c>
      <c r="D47" s="82">
        <v>4526.84</v>
      </c>
      <c r="E47" s="127">
        <v>1416.05</v>
      </c>
      <c r="F47" s="82"/>
      <c r="G47" s="81">
        <f t="shared" si="4"/>
        <v>5942.89</v>
      </c>
      <c r="H47" s="81">
        <f t="shared" si="8"/>
        <v>5942.89</v>
      </c>
      <c r="I47" s="81">
        <v>0</v>
      </c>
    </row>
    <row r="48" spans="1:9" x14ac:dyDescent="0.25">
      <c r="A48" s="122"/>
      <c r="B48" s="122"/>
      <c r="C48" s="125">
        <v>4300</v>
      </c>
      <c r="D48" s="82">
        <v>2250</v>
      </c>
      <c r="E48" s="127"/>
      <c r="F48" s="82">
        <v>-1600.04</v>
      </c>
      <c r="G48" s="81">
        <f t="shared" si="4"/>
        <v>649.96</v>
      </c>
      <c r="H48" s="81">
        <f t="shared" si="8"/>
        <v>649.96</v>
      </c>
      <c r="I48" s="81">
        <v>0</v>
      </c>
    </row>
    <row r="49" spans="1:9" x14ac:dyDescent="0.25">
      <c r="A49" s="114">
        <v>752</v>
      </c>
      <c r="B49" s="114">
        <v>75212</v>
      </c>
      <c r="C49" s="114"/>
      <c r="D49" s="83">
        <f>SUM(D50)</f>
        <v>0</v>
      </c>
      <c r="E49" s="83">
        <f t="shared" ref="E49:I49" si="9">SUM(E50)</f>
        <v>0</v>
      </c>
      <c r="F49" s="83">
        <f t="shared" si="9"/>
        <v>0</v>
      </c>
      <c r="G49" s="83">
        <f t="shared" si="4"/>
        <v>0</v>
      </c>
      <c r="H49" s="83">
        <f t="shared" si="9"/>
        <v>0</v>
      </c>
      <c r="I49" s="83">
        <f t="shared" si="9"/>
        <v>0</v>
      </c>
    </row>
    <row r="50" spans="1:9" x14ac:dyDescent="0.25">
      <c r="A50" s="122"/>
      <c r="B50" s="122"/>
      <c r="C50" s="125">
        <v>4300</v>
      </c>
      <c r="D50" s="82">
        <f>'01.01.2014'!G42</f>
        <v>0</v>
      </c>
      <c r="E50" s="82"/>
      <c r="F50" s="82"/>
      <c r="G50" s="81">
        <f t="shared" si="4"/>
        <v>0</v>
      </c>
      <c r="H50" s="81">
        <f t="shared" si="5"/>
        <v>0</v>
      </c>
      <c r="I50" s="81">
        <v>0</v>
      </c>
    </row>
    <row r="51" spans="1:9" x14ac:dyDescent="0.25">
      <c r="A51" s="114">
        <v>754</v>
      </c>
      <c r="B51" s="114">
        <v>75414</v>
      </c>
      <c r="C51" s="114"/>
      <c r="D51" s="115">
        <f>'01.01.2014'!G43</f>
        <v>0</v>
      </c>
      <c r="E51" s="116">
        <f t="shared" ref="E51:I51" si="10">SUM(E52)</f>
        <v>0</v>
      </c>
      <c r="F51" s="116">
        <f t="shared" si="10"/>
        <v>0</v>
      </c>
      <c r="G51" s="115">
        <f t="shared" si="4"/>
        <v>0</v>
      </c>
      <c r="H51" s="115">
        <f t="shared" si="10"/>
        <v>0</v>
      </c>
      <c r="I51" s="115">
        <f t="shared" si="10"/>
        <v>0</v>
      </c>
    </row>
    <row r="52" spans="1:9" x14ac:dyDescent="0.25">
      <c r="A52" s="122"/>
      <c r="B52" s="122"/>
      <c r="C52" s="125">
        <v>4300</v>
      </c>
      <c r="D52" s="119">
        <f>'01.01.2014'!G44</f>
        <v>0</v>
      </c>
      <c r="E52" s="101"/>
      <c r="F52" s="101"/>
      <c r="G52" s="81">
        <f t="shared" si="4"/>
        <v>0</v>
      </c>
      <c r="H52" s="81">
        <f t="shared" si="5"/>
        <v>0</v>
      </c>
      <c r="I52" s="81">
        <v>0</v>
      </c>
    </row>
    <row r="53" spans="1:9" x14ac:dyDescent="0.25">
      <c r="A53" s="123">
        <v>852</v>
      </c>
      <c r="B53" s="123">
        <v>85212</v>
      </c>
      <c r="C53" s="114"/>
      <c r="D53" s="115">
        <f>SUM(D54:D64)</f>
        <v>2279000</v>
      </c>
      <c r="E53" s="116">
        <f t="shared" ref="E53:I53" si="11">SUM(E54:E64)</f>
        <v>0</v>
      </c>
      <c r="F53" s="116">
        <f t="shared" si="11"/>
        <v>0</v>
      </c>
      <c r="G53" s="115">
        <f t="shared" si="4"/>
        <v>2279000</v>
      </c>
      <c r="H53" s="115">
        <f t="shared" si="11"/>
        <v>2279000</v>
      </c>
      <c r="I53" s="115">
        <f t="shared" si="11"/>
        <v>0</v>
      </c>
    </row>
    <row r="54" spans="1:9" x14ac:dyDescent="0.25">
      <c r="A54" s="99"/>
      <c r="B54" s="99"/>
      <c r="C54" s="84">
        <v>3110</v>
      </c>
      <c r="D54" s="82">
        <v>2140630</v>
      </c>
      <c r="E54" s="82"/>
      <c r="F54" s="82"/>
      <c r="G54" s="81">
        <f t="shared" si="4"/>
        <v>2140630</v>
      </c>
      <c r="H54" s="81">
        <f t="shared" si="5"/>
        <v>2140630</v>
      </c>
      <c r="I54" s="81">
        <v>0</v>
      </c>
    </row>
    <row r="55" spans="1:9" x14ac:dyDescent="0.25">
      <c r="A55" s="122"/>
      <c r="B55" s="122"/>
      <c r="C55" s="85">
        <v>4010</v>
      </c>
      <c r="D55" s="82">
        <v>50312.2</v>
      </c>
      <c r="E55" s="82"/>
      <c r="F55" s="82"/>
      <c r="G55" s="81">
        <f t="shared" si="4"/>
        <v>50312.2</v>
      </c>
      <c r="H55" s="81">
        <f t="shared" si="5"/>
        <v>50312.2</v>
      </c>
      <c r="I55" s="81">
        <v>0</v>
      </c>
    </row>
    <row r="56" spans="1:9" x14ac:dyDescent="0.25">
      <c r="A56" s="122"/>
      <c r="B56" s="122"/>
      <c r="C56" s="85">
        <v>4040</v>
      </c>
      <c r="D56" s="82">
        <v>4257.8</v>
      </c>
      <c r="E56" s="82"/>
      <c r="F56" s="82"/>
      <c r="G56" s="81">
        <f t="shared" si="4"/>
        <v>4257.8</v>
      </c>
      <c r="H56" s="81">
        <f t="shared" si="5"/>
        <v>4257.8</v>
      </c>
      <c r="I56" s="81">
        <v>0</v>
      </c>
    </row>
    <row r="57" spans="1:9" x14ac:dyDescent="0.25">
      <c r="A57" s="122"/>
      <c r="B57" s="122"/>
      <c r="C57" s="85">
        <v>4110</v>
      </c>
      <c r="D57" s="82">
        <f>'01.01.2014'!G49</f>
        <v>80300</v>
      </c>
      <c r="E57" s="82"/>
      <c r="F57" s="82"/>
      <c r="G57" s="81">
        <f t="shared" si="4"/>
        <v>80300</v>
      </c>
      <c r="H57" s="81">
        <f t="shared" si="5"/>
        <v>80300</v>
      </c>
      <c r="I57" s="81">
        <v>0</v>
      </c>
    </row>
    <row r="58" spans="1:9" x14ac:dyDescent="0.25">
      <c r="A58" s="122"/>
      <c r="B58" s="122"/>
      <c r="C58" s="85">
        <v>4120</v>
      </c>
      <c r="D58" s="82">
        <f>'01.01.2014'!G50</f>
        <v>1500</v>
      </c>
      <c r="E58" s="82"/>
      <c r="F58" s="82"/>
      <c r="G58" s="81">
        <f t="shared" si="4"/>
        <v>1500</v>
      </c>
      <c r="H58" s="81">
        <f t="shared" si="5"/>
        <v>1500</v>
      </c>
      <c r="I58" s="81">
        <v>0</v>
      </c>
    </row>
    <row r="59" spans="1:9" x14ac:dyDescent="0.25">
      <c r="A59" s="122"/>
      <c r="B59" s="122"/>
      <c r="C59" s="85">
        <v>4210</v>
      </c>
      <c r="D59" s="82">
        <v>500</v>
      </c>
      <c r="E59" s="82"/>
      <c r="F59" s="82"/>
      <c r="G59" s="81">
        <f t="shared" si="4"/>
        <v>500</v>
      </c>
      <c r="H59" s="81">
        <f t="shared" si="5"/>
        <v>500</v>
      </c>
      <c r="I59" s="81">
        <v>0</v>
      </c>
    </row>
    <row r="60" spans="1:9" x14ac:dyDescent="0.25">
      <c r="A60" s="122"/>
      <c r="B60" s="122"/>
      <c r="C60" s="85">
        <v>4300</v>
      </c>
      <c r="D60" s="82">
        <v>1500</v>
      </c>
      <c r="E60" s="82"/>
      <c r="F60" s="82"/>
      <c r="G60" s="81">
        <f t="shared" si="4"/>
        <v>1500</v>
      </c>
      <c r="H60" s="81">
        <f t="shared" si="5"/>
        <v>1500</v>
      </c>
      <c r="I60" s="81">
        <v>0</v>
      </c>
    </row>
    <row r="61" spans="1:9" x14ac:dyDescent="0.25">
      <c r="A61" s="122"/>
      <c r="B61" s="122"/>
      <c r="C61" s="85" t="s">
        <v>8</v>
      </c>
      <c r="D61" s="82">
        <f>'01.01.2014'!G53</f>
        <v>0</v>
      </c>
      <c r="E61" s="82"/>
      <c r="F61" s="82"/>
      <c r="G61" s="81">
        <f t="shared" si="4"/>
        <v>0</v>
      </c>
      <c r="H61" s="81">
        <f t="shared" si="5"/>
        <v>0</v>
      </c>
      <c r="I61" s="81">
        <v>0</v>
      </c>
    </row>
    <row r="62" spans="1:9" x14ac:dyDescent="0.25">
      <c r="A62" s="122"/>
      <c r="B62" s="122"/>
      <c r="C62" s="85">
        <v>4410</v>
      </c>
      <c r="D62" s="82">
        <f>'01.01.2014'!G54</f>
        <v>0</v>
      </c>
      <c r="E62" s="82"/>
      <c r="F62" s="82"/>
      <c r="G62" s="81">
        <f t="shared" si="4"/>
        <v>0</v>
      </c>
      <c r="H62" s="81">
        <f t="shared" si="5"/>
        <v>0</v>
      </c>
      <c r="I62" s="81">
        <v>0</v>
      </c>
    </row>
    <row r="63" spans="1:9" x14ac:dyDescent="0.25">
      <c r="A63" s="122"/>
      <c r="B63" s="122"/>
      <c r="C63" s="86">
        <v>4440</v>
      </c>
      <c r="D63" s="82">
        <f>'01.01.2014'!G55</f>
        <v>0</v>
      </c>
      <c r="E63" s="82"/>
      <c r="F63" s="82"/>
      <c r="G63" s="81">
        <f t="shared" si="4"/>
        <v>0</v>
      </c>
      <c r="H63" s="81">
        <f t="shared" si="5"/>
        <v>0</v>
      </c>
      <c r="I63" s="81">
        <v>0</v>
      </c>
    </row>
    <row r="64" spans="1:9" x14ac:dyDescent="0.25">
      <c r="A64" s="122"/>
      <c r="B64" s="95"/>
      <c r="C64" s="86" t="s">
        <v>9</v>
      </c>
      <c r="D64" s="82">
        <f>'01.01.2014'!G56</f>
        <v>0</v>
      </c>
      <c r="E64" s="82"/>
      <c r="F64" s="82"/>
      <c r="G64" s="81">
        <f t="shared" si="4"/>
        <v>0</v>
      </c>
      <c r="H64" s="81">
        <f t="shared" si="5"/>
        <v>0</v>
      </c>
      <c r="I64" s="81">
        <v>0</v>
      </c>
    </row>
    <row r="65" spans="1:9" x14ac:dyDescent="0.25">
      <c r="A65" s="128"/>
      <c r="B65" s="129">
        <v>85213</v>
      </c>
      <c r="C65" s="114"/>
      <c r="D65" s="115">
        <f>D66</f>
        <v>6400</v>
      </c>
      <c r="E65" s="116">
        <f t="shared" ref="E65:I65" si="12">SUM(E66)</f>
        <v>3690</v>
      </c>
      <c r="F65" s="116">
        <f t="shared" si="12"/>
        <v>0</v>
      </c>
      <c r="G65" s="115">
        <f t="shared" si="4"/>
        <v>10090</v>
      </c>
      <c r="H65" s="115">
        <f t="shared" si="12"/>
        <v>10090</v>
      </c>
      <c r="I65" s="115">
        <f t="shared" si="12"/>
        <v>0</v>
      </c>
    </row>
    <row r="66" spans="1:9" x14ac:dyDescent="0.25">
      <c r="A66" s="121"/>
      <c r="B66" s="99"/>
      <c r="C66" s="130">
        <v>4130</v>
      </c>
      <c r="D66" s="119">
        <v>6400</v>
      </c>
      <c r="E66" s="101">
        <v>3690</v>
      </c>
      <c r="F66" s="101"/>
      <c r="G66" s="81">
        <f t="shared" si="4"/>
        <v>10090</v>
      </c>
      <c r="H66" s="81">
        <f t="shared" si="5"/>
        <v>10090</v>
      </c>
      <c r="I66" s="81">
        <v>0</v>
      </c>
    </row>
    <row r="67" spans="1:9" x14ac:dyDescent="0.25">
      <c r="A67" s="131"/>
      <c r="B67" s="128">
        <v>85215</v>
      </c>
      <c r="C67" s="132"/>
      <c r="D67" s="115">
        <f>SUM(D68:D69)</f>
        <v>295.38</v>
      </c>
      <c r="E67" s="116">
        <f>SUM(E68:E69)</f>
        <v>0</v>
      </c>
      <c r="F67" s="116">
        <f>SUM(F68:F69)</f>
        <v>0</v>
      </c>
      <c r="G67" s="115">
        <f t="shared" si="4"/>
        <v>295.38</v>
      </c>
      <c r="H67" s="115">
        <f>SUM(H68:H69)</f>
        <v>295.38</v>
      </c>
      <c r="I67" s="115">
        <f>SUM(I68:I69)</f>
        <v>0</v>
      </c>
    </row>
    <row r="68" spans="1:9" x14ac:dyDescent="0.25">
      <c r="A68" s="121"/>
      <c r="B68" s="122"/>
      <c r="C68" s="130">
        <v>3110</v>
      </c>
      <c r="D68" s="119">
        <v>289.58999999999997</v>
      </c>
      <c r="E68" s="101"/>
      <c r="F68" s="101"/>
      <c r="G68" s="81">
        <f t="shared" si="4"/>
        <v>289.58999999999997</v>
      </c>
      <c r="H68" s="81">
        <f t="shared" si="5"/>
        <v>289.58999999999997</v>
      </c>
      <c r="I68" s="81">
        <v>0</v>
      </c>
    </row>
    <row r="69" spans="1:9" x14ac:dyDescent="0.25">
      <c r="A69" s="121"/>
      <c r="B69" s="122"/>
      <c r="C69" s="130">
        <v>4210</v>
      </c>
      <c r="D69" s="133">
        <v>5.79</v>
      </c>
      <c r="E69" s="134"/>
      <c r="F69" s="134"/>
      <c r="G69" s="81">
        <f t="shared" si="4"/>
        <v>5.79</v>
      </c>
      <c r="H69" s="81">
        <f t="shared" si="5"/>
        <v>5.79</v>
      </c>
      <c r="I69" s="81">
        <v>0</v>
      </c>
    </row>
    <row r="70" spans="1:9" x14ac:dyDescent="0.25">
      <c r="A70" s="131"/>
      <c r="B70" s="128">
        <v>85295</v>
      </c>
      <c r="C70" s="132"/>
      <c r="D70" s="115">
        <f>D71</f>
        <v>1446</v>
      </c>
      <c r="E70" s="116">
        <f>E71</f>
        <v>0</v>
      </c>
      <c r="F70" s="116">
        <f>F71</f>
        <v>0</v>
      </c>
      <c r="G70" s="116">
        <f t="shared" si="4"/>
        <v>1446</v>
      </c>
      <c r="H70" s="116">
        <f t="shared" ref="H70:I70" si="13">H71</f>
        <v>1446</v>
      </c>
      <c r="I70" s="116">
        <f t="shared" si="13"/>
        <v>0</v>
      </c>
    </row>
    <row r="71" spans="1:9" x14ac:dyDescent="0.25">
      <c r="A71" s="121"/>
      <c r="B71" s="122"/>
      <c r="C71" s="130">
        <v>4210</v>
      </c>
      <c r="D71" s="119">
        <v>1446</v>
      </c>
      <c r="E71" s="101"/>
      <c r="F71" s="101"/>
      <c r="G71" s="81">
        <f t="shared" si="4"/>
        <v>1446</v>
      </c>
      <c r="H71" s="81">
        <f t="shared" ref="H71" si="14">G71</f>
        <v>1446</v>
      </c>
      <c r="I71" s="81">
        <v>0</v>
      </c>
    </row>
    <row r="72" spans="1:9" s="80" customFormat="1" ht="14.25" x14ac:dyDescent="0.2">
      <c r="A72" s="150" t="s">
        <v>10</v>
      </c>
      <c r="B72" s="150"/>
      <c r="C72" s="150"/>
      <c r="D72" s="111">
        <f>D67+D65+D53+D51+D49+D38+D33+D27+D70+D42</f>
        <v>2751744.15</v>
      </c>
      <c r="E72" s="111">
        <f t="shared" ref="E72:I72" si="15">E67+E65+E53+E51+E49+E38+E33+E27+E70+E42</f>
        <v>17324.580000000002</v>
      </c>
      <c r="F72" s="111">
        <f t="shared" si="15"/>
        <v>-5434.58</v>
      </c>
      <c r="G72" s="111">
        <f t="shared" si="15"/>
        <v>2763634.15</v>
      </c>
      <c r="H72" s="111">
        <f t="shared" si="15"/>
        <v>2763634.15</v>
      </c>
      <c r="I72" s="111">
        <f t="shared" si="15"/>
        <v>0</v>
      </c>
    </row>
    <row r="75" spans="1:9" x14ac:dyDescent="0.25">
      <c r="A75" s="73"/>
      <c r="B75" s="73"/>
      <c r="C75" s="73" t="s">
        <v>30</v>
      </c>
      <c r="D75" s="87">
        <f>D20-D72</f>
        <v>0</v>
      </c>
      <c r="G75" s="87"/>
    </row>
    <row r="76" spans="1:9" x14ac:dyDescent="0.25">
      <c r="A76" s="73"/>
      <c r="B76" s="73"/>
      <c r="C76" s="73" t="s">
        <v>31</v>
      </c>
      <c r="D76" s="87">
        <f>G20-G72</f>
        <v>0</v>
      </c>
    </row>
    <row r="77" spans="1:9" x14ac:dyDescent="0.25">
      <c r="C77" s="72" t="s">
        <v>32</v>
      </c>
      <c r="D77" s="87">
        <f>(G72-D72+G20-D20)/2</f>
        <v>11890</v>
      </c>
    </row>
  </sheetData>
  <mergeCells count="26">
    <mergeCell ref="A4:I4"/>
    <mergeCell ref="A6:A9"/>
    <mergeCell ref="B6:B9"/>
    <mergeCell ref="C6:C9"/>
    <mergeCell ref="D6:I6"/>
    <mergeCell ref="D7:D9"/>
    <mergeCell ref="E7:E9"/>
    <mergeCell ref="F7:F9"/>
    <mergeCell ref="G7:G9"/>
    <mergeCell ref="H7:I7"/>
    <mergeCell ref="A72:C72"/>
    <mergeCell ref="H8:H9"/>
    <mergeCell ref="I8:I9"/>
    <mergeCell ref="A20:C20"/>
    <mergeCell ref="A21:I21"/>
    <mergeCell ref="A22:A25"/>
    <mergeCell ref="B22:B25"/>
    <mergeCell ref="C22:C25"/>
    <mergeCell ref="D22:I22"/>
    <mergeCell ref="D23:D25"/>
    <mergeCell ref="E23:E25"/>
    <mergeCell ref="F23:F25"/>
    <mergeCell ref="G23:G25"/>
    <mergeCell ref="H23:I23"/>
    <mergeCell ref="H24:H25"/>
    <mergeCell ref="I24:I2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topLeftCell="A58" workbookViewId="0">
      <selection activeCell="A4" sqref="A1:XFD1048576"/>
    </sheetView>
  </sheetViews>
  <sheetFormatPr defaultRowHeight="15" x14ac:dyDescent="0.25"/>
  <cols>
    <col min="1" max="1" width="6.42578125" style="72" customWidth="1"/>
    <col min="2" max="3" width="8.7109375" style="72" customWidth="1"/>
    <col min="4" max="4" width="14.140625" style="73" customWidth="1"/>
    <col min="5" max="6" width="14.140625" style="88" customWidth="1"/>
    <col min="7" max="7" width="14.140625" style="73" customWidth="1"/>
    <col min="8" max="9" width="13.28515625" style="73" customWidth="1"/>
    <col min="10" max="13" width="14.85546875" style="73" customWidth="1"/>
    <col min="14" max="262" width="9.140625" style="73"/>
    <col min="263" max="263" width="10.140625" style="73" customWidth="1"/>
    <col min="264" max="264" width="11.28515625" style="73" customWidth="1"/>
    <col min="265" max="265" width="10.7109375" style="73" customWidth="1"/>
    <col min="266" max="266" width="13.85546875" style="73" customWidth="1"/>
    <col min="267" max="267" width="11.7109375" style="73" customWidth="1"/>
    <col min="268" max="268" width="14.140625" style="73" customWidth="1"/>
    <col min="269" max="269" width="11.7109375" style="73" customWidth="1"/>
    <col min="270" max="518" width="9.140625" style="73"/>
    <col min="519" max="519" width="10.140625" style="73" customWidth="1"/>
    <col min="520" max="520" width="11.28515625" style="73" customWidth="1"/>
    <col min="521" max="521" width="10.7109375" style="73" customWidth="1"/>
    <col min="522" max="522" width="13.85546875" style="73" customWidth="1"/>
    <col min="523" max="523" width="11.7109375" style="73" customWidth="1"/>
    <col min="524" max="524" width="14.140625" style="73" customWidth="1"/>
    <col min="525" max="525" width="11.7109375" style="73" customWidth="1"/>
    <col min="526" max="774" width="9.140625" style="73"/>
    <col min="775" max="775" width="10.140625" style="73" customWidth="1"/>
    <col min="776" max="776" width="11.28515625" style="73" customWidth="1"/>
    <col min="777" max="777" width="10.7109375" style="73" customWidth="1"/>
    <col min="778" max="778" width="13.85546875" style="73" customWidth="1"/>
    <col min="779" max="779" width="11.7109375" style="73" customWidth="1"/>
    <col min="780" max="780" width="14.140625" style="73" customWidth="1"/>
    <col min="781" max="781" width="11.7109375" style="73" customWidth="1"/>
    <col min="782" max="1030" width="9.140625" style="73"/>
    <col min="1031" max="1031" width="10.140625" style="73" customWidth="1"/>
    <col min="1032" max="1032" width="11.28515625" style="73" customWidth="1"/>
    <col min="1033" max="1033" width="10.7109375" style="73" customWidth="1"/>
    <col min="1034" max="1034" width="13.85546875" style="73" customWidth="1"/>
    <col min="1035" max="1035" width="11.7109375" style="73" customWidth="1"/>
    <col min="1036" max="1036" width="14.140625" style="73" customWidth="1"/>
    <col min="1037" max="1037" width="11.7109375" style="73" customWidth="1"/>
    <col min="1038" max="1286" width="9.140625" style="73"/>
    <col min="1287" max="1287" width="10.140625" style="73" customWidth="1"/>
    <col min="1288" max="1288" width="11.28515625" style="73" customWidth="1"/>
    <col min="1289" max="1289" width="10.7109375" style="73" customWidth="1"/>
    <col min="1290" max="1290" width="13.85546875" style="73" customWidth="1"/>
    <col min="1291" max="1291" width="11.7109375" style="73" customWidth="1"/>
    <col min="1292" max="1292" width="14.140625" style="73" customWidth="1"/>
    <col min="1293" max="1293" width="11.7109375" style="73" customWidth="1"/>
    <col min="1294" max="1542" width="9.140625" style="73"/>
    <col min="1543" max="1543" width="10.140625" style="73" customWidth="1"/>
    <col min="1544" max="1544" width="11.28515625" style="73" customWidth="1"/>
    <col min="1545" max="1545" width="10.7109375" style="73" customWidth="1"/>
    <col min="1546" max="1546" width="13.85546875" style="73" customWidth="1"/>
    <col min="1547" max="1547" width="11.7109375" style="73" customWidth="1"/>
    <col min="1548" max="1548" width="14.140625" style="73" customWidth="1"/>
    <col min="1549" max="1549" width="11.7109375" style="73" customWidth="1"/>
    <col min="1550" max="1798" width="9.140625" style="73"/>
    <col min="1799" max="1799" width="10.140625" style="73" customWidth="1"/>
    <col min="1800" max="1800" width="11.28515625" style="73" customWidth="1"/>
    <col min="1801" max="1801" width="10.7109375" style="73" customWidth="1"/>
    <col min="1802" max="1802" width="13.85546875" style="73" customWidth="1"/>
    <col min="1803" max="1803" width="11.7109375" style="73" customWidth="1"/>
    <col min="1804" max="1804" width="14.140625" style="73" customWidth="1"/>
    <col min="1805" max="1805" width="11.7109375" style="73" customWidth="1"/>
    <col min="1806" max="2054" width="9.140625" style="73"/>
    <col min="2055" max="2055" width="10.140625" style="73" customWidth="1"/>
    <col min="2056" max="2056" width="11.28515625" style="73" customWidth="1"/>
    <col min="2057" max="2057" width="10.7109375" style="73" customWidth="1"/>
    <col min="2058" max="2058" width="13.85546875" style="73" customWidth="1"/>
    <col min="2059" max="2059" width="11.7109375" style="73" customWidth="1"/>
    <col min="2060" max="2060" width="14.140625" style="73" customWidth="1"/>
    <col min="2061" max="2061" width="11.7109375" style="73" customWidth="1"/>
    <col min="2062" max="2310" width="9.140625" style="73"/>
    <col min="2311" max="2311" width="10.140625" style="73" customWidth="1"/>
    <col min="2312" max="2312" width="11.28515625" style="73" customWidth="1"/>
    <col min="2313" max="2313" width="10.7109375" style="73" customWidth="1"/>
    <col min="2314" max="2314" width="13.85546875" style="73" customWidth="1"/>
    <col min="2315" max="2315" width="11.7109375" style="73" customWidth="1"/>
    <col min="2316" max="2316" width="14.140625" style="73" customWidth="1"/>
    <col min="2317" max="2317" width="11.7109375" style="73" customWidth="1"/>
    <col min="2318" max="2566" width="9.140625" style="73"/>
    <col min="2567" max="2567" width="10.140625" style="73" customWidth="1"/>
    <col min="2568" max="2568" width="11.28515625" style="73" customWidth="1"/>
    <col min="2569" max="2569" width="10.7109375" style="73" customWidth="1"/>
    <col min="2570" max="2570" width="13.85546875" style="73" customWidth="1"/>
    <col min="2571" max="2571" width="11.7109375" style="73" customWidth="1"/>
    <col min="2572" max="2572" width="14.140625" style="73" customWidth="1"/>
    <col min="2573" max="2573" width="11.7109375" style="73" customWidth="1"/>
    <col min="2574" max="2822" width="9.140625" style="73"/>
    <col min="2823" max="2823" width="10.140625" style="73" customWidth="1"/>
    <col min="2824" max="2824" width="11.28515625" style="73" customWidth="1"/>
    <col min="2825" max="2825" width="10.7109375" style="73" customWidth="1"/>
    <col min="2826" max="2826" width="13.85546875" style="73" customWidth="1"/>
    <col min="2827" max="2827" width="11.7109375" style="73" customWidth="1"/>
    <col min="2828" max="2828" width="14.140625" style="73" customWidth="1"/>
    <col min="2829" max="2829" width="11.7109375" style="73" customWidth="1"/>
    <col min="2830" max="3078" width="9.140625" style="73"/>
    <col min="3079" max="3079" width="10.140625" style="73" customWidth="1"/>
    <col min="3080" max="3080" width="11.28515625" style="73" customWidth="1"/>
    <col min="3081" max="3081" width="10.7109375" style="73" customWidth="1"/>
    <col min="3082" max="3082" width="13.85546875" style="73" customWidth="1"/>
    <col min="3083" max="3083" width="11.7109375" style="73" customWidth="1"/>
    <col min="3084" max="3084" width="14.140625" style="73" customWidth="1"/>
    <col min="3085" max="3085" width="11.7109375" style="73" customWidth="1"/>
    <col min="3086" max="3334" width="9.140625" style="73"/>
    <col min="3335" max="3335" width="10.140625" style="73" customWidth="1"/>
    <col min="3336" max="3336" width="11.28515625" style="73" customWidth="1"/>
    <col min="3337" max="3337" width="10.7109375" style="73" customWidth="1"/>
    <col min="3338" max="3338" width="13.85546875" style="73" customWidth="1"/>
    <col min="3339" max="3339" width="11.7109375" style="73" customWidth="1"/>
    <col min="3340" max="3340" width="14.140625" style="73" customWidth="1"/>
    <col min="3341" max="3341" width="11.7109375" style="73" customWidth="1"/>
    <col min="3342" max="3590" width="9.140625" style="73"/>
    <col min="3591" max="3591" width="10.140625" style="73" customWidth="1"/>
    <col min="3592" max="3592" width="11.28515625" style="73" customWidth="1"/>
    <col min="3593" max="3593" width="10.7109375" style="73" customWidth="1"/>
    <col min="3594" max="3594" width="13.85546875" style="73" customWidth="1"/>
    <col min="3595" max="3595" width="11.7109375" style="73" customWidth="1"/>
    <col min="3596" max="3596" width="14.140625" style="73" customWidth="1"/>
    <col min="3597" max="3597" width="11.7109375" style="73" customWidth="1"/>
    <col min="3598" max="3846" width="9.140625" style="73"/>
    <col min="3847" max="3847" width="10.140625" style="73" customWidth="1"/>
    <col min="3848" max="3848" width="11.28515625" style="73" customWidth="1"/>
    <col min="3849" max="3849" width="10.7109375" style="73" customWidth="1"/>
    <col min="3850" max="3850" width="13.85546875" style="73" customWidth="1"/>
    <col min="3851" max="3851" width="11.7109375" style="73" customWidth="1"/>
    <col min="3852" max="3852" width="14.140625" style="73" customWidth="1"/>
    <col min="3853" max="3853" width="11.7109375" style="73" customWidth="1"/>
    <col min="3854" max="4102" width="9.140625" style="73"/>
    <col min="4103" max="4103" width="10.140625" style="73" customWidth="1"/>
    <col min="4104" max="4104" width="11.28515625" style="73" customWidth="1"/>
    <col min="4105" max="4105" width="10.7109375" style="73" customWidth="1"/>
    <col min="4106" max="4106" width="13.85546875" style="73" customWidth="1"/>
    <col min="4107" max="4107" width="11.7109375" style="73" customWidth="1"/>
    <col min="4108" max="4108" width="14.140625" style="73" customWidth="1"/>
    <col min="4109" max="4109" width="11.7109375" style="73" customWidth="1"/>
    <col min="4110" max="4358" width="9.140625" style="73"/>
    <col min="4359" max="4359" width="10.140625" style="73" customWidth="1"/>
    <col min="4360" max="4360" width="11.28515625" style="73" customWidth="1"/>
    <col min="4361" max="4361" width="10.7109375" style="73" customWidth="1"/>
    <col min="4362" max="4362" width="13.85546875" style="73" customWidth="1"/>
    <col min="4363" max="4363" width="11.7109375" style="73" customWidth="1"/>
    <col min="4364" max="4364" width="14.140625" style="73" customWidth="1"/>
    <col min="4365" max="4365" width="11.7109375" style="73" customWidth="1"/>
    <col min="4366" max="4614" width="9.140625" style="73"/>
    <col min="4615" max="4615" width="10.140625" style="73" customWidth="1"/>
    <col min="4616" max="4616" width="11.28515625" style="73" customWidth="1"/>
    <col min="4617" max="4617" width="10.7109375" style="73" customWidth="1"/>
    <col min="4618" max="4618" width="13.85546875" style="73" customWidth="1"/>
    <col min="4619" max="4619" width="11.7109375" style="73" customWidth="1"/>
    <col min="4620" max="4620" width="14.140625" style="73" customWidth="1"/>
    <col min="4621" max="4621" width="11.7109375" style="73" customWidth="1"/>
    <col min="4622" max="4870" width="9.140625" style="73"/>
    <col min="4871" max="4871" width="10.140625" style="73" customWidth="1"/>
    <col min="4872" max="4872" width="11.28515625" style="73" customWidth="1"/>
    <col min="4873" max="4873" width="10.7109375" style="73" customWidth="1"/>
    <col min="4874" max="4874" width="13.85546875" style="73" customWidth="1"/>
    <col min="4875" max="4875" width="11.7109375" style="73" customWidth="1"/>
    <col min="4876" max="4876" width="14.140625" style="73" customWidth="1"/>
    <col min="4877" max="4877" width="11.7109375" style="73" customWidth="1"/>
    <col min="4878" max="5126" width="9.140625" style="73"/>
    <col min="5127" max="5127" width="10.140625" style="73" customWidth="1"/>
    <col min="5128" max="5128" width="11.28515625" style="73" customWidth="1"/>
    <col min="5129" max="5129" width="10.7109375" style="73" customWidth="1"/>
    <col min="5130" max="5130" width="13.85546875" style="73" customWidth="1"/>
    <col min="5131" max="5131" width="11.7109375" style="73" customWidth="1"/>
    <col min="5132" max="5132" width="14.140625" style="73" customWidth="1"/>
    <col min="5133" max="5133" width="11.7109375" style="73" customWidth="1"/>
    <col min="5134" max="5382" width="9.140625" style="73"/>
    <col min="5383" max="5383" width="10.140625" style="73" customWidth="1"/>
    <col min="5384" max="5384" width="11.28515625" style="73" customWidth="1"/>
    <col min="5385" max="5385" width="10.7109375" style="73" customWidth="1"/>
    <col min="5386" max="5386" width="13.85546875" style="73" customWidth="1"/>
    <col min="5387" max="5387" width="11.7109375" style="73" customWidth="1"/>
    <col min="5388" max="5388" width="14.140625" style="73" customWidth="1"/>
    <col min="5389" max="5389" width="11.7109375" style="73" customWidth="1"/>
    <col min="5390" max="5638" width="9.140625" style="73"/>
    <col min="5639" max="5639" width="10.140625" style="73" customWidth="1"/>
    <col min="5640" max="5640" width="11.28515625" style="73" customWidth="1"/>
    <col min="5641" max="5641" width="10.7109375" style="73" customWidth="1"/>
    <col min="5642" max="5642" width="13.85546875" style="73" customWidth="1"/>
    <col min="5643" max="5643" width="11.7109375" style="73" customWidth="1"/>
    <col min="5644" max="5644" width="14.140625" style="73" customWidth="1"/>
    <col min="5645" max="5645" width="11.7109375" style="73" customWidth="1"/>
    <col min="5646" max="5894" width="9.140625" style="73"/>
    <col min="5895" max="5895" width="10.140625" style="73" customWidth="1"/>
    <col min="5896" max="5896" width="11.28515625" style="73" customWidth="1"/>
    <col min="5897" max="5897" width="10.7109375" style="73" customWidth="1"/>
    <col min="5898" max="5898" width="13.85546875" style="73" customWidth="1"/>
    <col min="5899" max="5899" width="11.7109375" style="73" customWidth="1"/>
    <col min="5900" max="5900" width="14.140625" style="73" customWidth="1"/>
    <col min="5901" max="5901" width="11.7109375" style="73" customWidth="1"/>
    <col min="5902" max="6150" width="9.140625" style="73"/>
    <col min="6151" max="6151" width="10.140625" style="73" customWidth="1"/>
    <col min="6152" max="6152" width="11.28515625" style="73" customWidth="1"/>
    <col min="6153" max="6153" width="10.7109375" style="73" customWidth="1"/>
    <col min="6154" max="6154" width="13.85546875" style="73" customWidth="1"/>
    <col min="6155" max="6155" width="11.7109375" style="73" customWidth="1"/>
    <col min="6156" max="6156" width="14.140625" style="73" customWidth="1"/>
    <col min="6157" max="6157" width="11.7109375" style="73" customWidth="1"/>
    <col min="6158" max="6406" width="9.140625" style="73"/>
    <col min="6407" max="6407" width="10.140625" style="73" customWidth="1"/>
    <col min="6408" max="6408" width="11.28515625" style="73" customWidth="1"/>
    <col min="6409" max="6409" width="10.7109375" style="73" customWidth="1"/>
    <col min="6410" max="6410" width="13.85546875" style="73" customWidth="1"/>
    <col min="6411" max="6411" width="11.7109375" style="73" customWidth="1"/>
    <col min="6412" max="6412" width="14.140625" style="73" customWidth="1"/>
    <col min="6413" max="6413" width="11.7109375" style="73" customWidth="1"/>
    <col min="6414" max="6662" width="9.140625" style="73"/>
    <col min="6663" max="6663" width="10.140625" style="73" customWidth="1"/>
    <col min="6664" max="6664" width="11.28515625" style="73" customWidth="1"/>
    <col min="6665" max="6665" width="10.7109375" style="73" customWidth="1"/>
    <col min="6666" max="6666" width="13.85546875" style="73" customWidth="1"/>
    <col min="6667" max="6667" width="11.7109375" style="73" customWidth="1"/>
    <col min="6668" max="6668" width="14.140625" style="73" customWidth="1"/>
    <col min="6669" max="6669" width="11.7109375" style="73" customWidth="1"/>
    <col min="6670" max="6918" width="9.140625" style="73"/>
    <col min="6919" max="6919" width="10.140625" style="73" customWidth="1"/>
    <col min="6920" max="6920" width="11.28515625" style="73" customWidth="1"/>
    <col min="6921" max="6921" width="10.7109375" style="73" customWidth="1"/>
    <col min="6922" max="6922" width="13.85546875" style="73" customWidth="1"/>
    <col min="6923" max="6923" width="11.7109375" style="73" customWidth="1"/>
    <col min="6924" max="6924" width="14.140625" style="73" customWidth="1"/>
    <col min="6925" max="6925" width="11.7109375" style="73" customWidth="1"/>
    <col min="6926" max="7174" width="9.140625" style="73"/>
    <col min="7175" max="7175" width="10.140625" style="73" customWidth="1"/>
    <col min="7176" max="7176" width="11.28515625" style="73" customWidth="1"/>
    <col min="7177" max="7177" width="10.7109375" style="73" customWidth="1"/>
    <col min="7178" max="7178" width="13.85546875" style="73" customWidth="1"/>
    <col min="7179" max="7179" width="11.7109375" style="73" customWidth="1"/>
    <col min="7180" max="7180" width="14.140625" style="73" customWidth="1"/>
    <col min="7181" max="7181" width="11.7109375" style="73" customWidth="1"/>
    <col min="7182" max="7430" width="9.140625" style="73"/>
    <col min="7431" max="7431" width="10.140625" style="73" customWidth="1"/>
    <col min="7432" max="7432" width="11.28515625" style="73" customWidth="1"/>
    <col min="7433" max="7433" width="10.7109375" style="73" customWidth="1"/>
    <col min="7434" max="7434" width="13.85546875" style="73" customWidth="1"/>
    <col min="7435" max="7435" width="11.7109375" style="73" customWidth="1"/>
    <col min="7436" max="7436" width="14.140625" style="73" customWidth="1"/>
    <col min="7437" max="7437" width="11.7109375" style="73" customWidth="1"/>
    <col min="7438" max="7686" width="9.140625" style="73"/>
    <col min="7687" max="7687" width="10.140625" style="73" customWidth="1"/>
    <col min="7688" max="7688" width="11.28515625" style="73" customWidth="1"/>
    <col min="7689" max="7689" width="10.7109375" style="73" customWidth="1"/>
    <col min="7690" max="7690" width="13.85546875" style="73" customWidth="1"/>
    <col min="7691" max="7691" width="11.7109375" style="73" customWidth="1"/>
    <col min="7692" max="7692" width="14.140625" style="73" customWidth="1"/>
    <col min="7693" max="7693" width="11.7109375" style="73" customWidth="1"/>
    <col min="7694" max="7942" width="9.140625" style="73"/>
    <col min="7943" max="7943" width="10.140625" style="73" customWidth="1"/>
    <col min="7944" max="7944" width="11.28515625" style="73" customWidth="1"/>
    <col min="7945" max="7945" width="10.7109375" style="73" customWidth="1"/>
    <col min="7946" max="7946" width="13.85546875" style="73" customWidth="1"/>
    <col min="7947" max="7947" width="11.7109375" style="73" customWidth="1"/>
    <col min="7948" max="7948" width="14.140625" style="73" customWidth="1"/>
    <col min="7949" max="7949" width="11.7109375" style="73" customWidth="1"/>
    <col min="7950" max="8198" width="9.140625" style="73"/>
    <col min="8199" max="8199" width="10.140625" style="73" customWidth="1"/>
    <col min="8200" max="8200" width="11.28515625" style="73" customWidth="1"/>
    <col min="8201" max="8201" width="10.7109375" style="73" customWidth="1"/>
    <col min="8202" max="8202" width="13.85546875" style="73" customWidth="1"/>
    <col min="8203" max="8203" width="11.7109375" style="73" customWidth="1"/>
    <col min="8204" max="8204" width="14.140625" style="73" customWidth="1"/>
    <col min="8205" max="8205" width="11.7109375" style="73" customWidth="1"/>
    <col min="8206" max="8454" width="9.140625" style="73"/>
    <col min="8455" max="8455" width="10.140625" style="73" customWidth="1"/>
    <col min="8456" max="8456" width="11.28515625" style="73" customWidth="1"/>
    <col min="8457" max="8457" width="10.7109375" style="73" customWidth="1"/>
    <col min="8458" max="8458" width="13.85546875" style="73" customWidth="1"/>
    <col min="8459" max="8459" width="11.7109375" style="73" customWidth="1"/>
    <col min="8460" max="8460" width="14.140625" style="73" customWidth="1"/>
    <col min="8461" max="8461" width="11.7109375" style="73" customWidth="1"/>
    <col min="8462" max="8710" width="9.140625" style="73"/>
    <col min="8711" max="8711" width="10.140625" style="73" customWidth="1"/>
    <col min="8712" max="8712" width="11.28515625" style="73" customWidth="1"/>
    <col min="8713" max="8713" width="10.7109375" style="73" customWidth="1"/>
    <col min="8714" max="8714" width="13.85546875" style="73" customWidth="1"/>
    <col min="8715" max="8715" width="11.7109375" style="73" customWidth="1"/>
    <col min="8716" max="8716" width="14.140625" style="73" customWidth="1"/>
    <col min="8717" max="8717" width="11.7109375" style="73" customWidth="1"/>
    <col min="8718" max="8966" width="9.140625" style="73"/>
    <col min="8967" max="8967" width="10.140625" style="73" customWidth="1"/>
    <col min="8968" max="8968" width="11.28515625" style="73" customWidth="1"/>
    <col min="8969" max="8969" width="10.7109375" style="73" customWidth="1"/>
    <col min="8970" max="8970" width="13.85546875" style="73" customWidth="1"/>
    <col min="8971" max="8971" width="11.7109375" style="73" customWidth="1"/>
    <col min="8972" max="8972" width="14.140625" style="73" customWidth="1"/>
    <col min="8973" max="8973" width="11.7109375" style="73" customWidth="1"/>
    <col min="8974" max="9222" width="9.140625" style="73"/>
    <col min="9223" max="9223" width="10.140625" style="73" customWidth="1"/>
    <col min="9224" max="9224" width="11.28515625" style="73" customWidth="1"/>
    <col min="9225" max="9225" width="10.7109375" style="73" customWidth="1"/>
    <col min="9226" max="9226" width="13.85546875" style="73" customWidth="1"/>
    <col min="9227" max="9227" width="11.7109375" style="73" customWidth="1"/>
    <col min="9228" max="9228" width="14.140625" style="73" customWidth="1"/>
    <col min="9229" max="9229" width="11.7109375" style="73" customWidth="1"/>
    <col min="9230" max="9478" width="9.140625" style="73"/>
    <col min="9479" max="9479" width="10.140625" style="73" customWidth="1"/>
    <col min="9480" max="9480" width="11.28515625" style="73" customWidth="1"/>
    <col min="9481" max="9481" width="10.7109375" style="73" customWidth="1"/>
    <col min="9482" max="9482" width="13.85546875" style="73" customWidth="1"/>
    <col min="9483" max="9483" width="11.7109375" style="73" customWidth="1"/>
    <col min="9484" max="9484" width="14.140625" style="73" customWidth="1"/>
    <col min="9485" max="9485" width="11.7109375" style="73" customWidth="1"/>
    <col min="9486" max="9734" width="9.140625" style="73"/>
    <col min="9735" max="9735" width="10.140625" style="73" customWidth="1"/>
    <col min="9736" max="9736" width="11.28515625" style="73" customWidth="1"/>
    <col min="9737" max="9737" width="10.7109375" style="73" customWidth="1"/>
    <col min="9738" max="9738" width="13.85546875" style="73" customWidth="1"/>
    <col min="9739" max="9739" width="11.7109375" style="73" customWidth="1"/>
    <col min="9740" max="9740" width="14.140625" style="73" customWidth="1"/>
    <col min="9741" max="9741" width="11.7109375" style="73" customWidth="1"/>
    <col min="9742" max="9990" width="9.140625" style="73"/>
    <col min="9991" max="9991" width="10.140625" style="73" customWidth="1"/>
    <col min="9992" max="9992" width="11.28515625" style="73" customWidth="1"/>
    <col min="9993" max="9993" width="10.7109375" style="73" customWidth="1"/>
    <col min="9994" max="9994" width="13.85546875" style="73" customWidth="1"/>
    <col min="9995" max="9995" width="11.7109375" style="73" customWidth="1"/>
    <col min="9996" max="9996" width="14.140625" style="73" customWidth="1"/>
    <col min="9997" max="9997" width="11.7109375" style="73" customWidth="1"/>
    <col min="9998" max="10246" width="9.140625" style="73"/>
    <col min="10247" max="10247" width="10.140625" style="73" customWidth="1"/>
    <col min="10248" max="10248" width="11.28515625" style="73" customWidth="1"/>
    <col min="10249" max="10249" width="10.7109375" style="73" customWidth="1"/>
    <col min="10250" max="10250" width="13.85546875" style="73" customWidth="1"/>
    <col min="10251" max="10251" width="11.7109375" style="73" customWidth="1"/>
    <col min="10252" max="10252" width="14.140625" style="73" customWidth="1"/>
    <col min="10253" max="10253" width="11.7109375" style="73" customWidth="1"/>
    <col min="10254" max="10502" width="9.140625" style="73"/>
    <col min="10503" max="10503" width="10.140625" style="73" customWidth="1"/>
    <col min="10504" max="10504" width="11.28515625" style="73" customWidth="1"/>
    <col min="10505" max="10505" width="10.7109375" style="73" customWidth="1"/>
    <col min="10506" max="10506" width="13.85546875" style="73" customWidth="1"/>
    <col min="10507" max="10507" width="11.7109375" style="73" customWidth="1"/>
    <col min="10508" max="10508" width="14.140625" style="73" customWidth="1"/>
    <col min="10509" max="10509" width="11.7109375" style="73" customWidth="1"/>
    <col min="10510" max="10758" width="9.140625" style="73"/>
    <col min="10759" max="10759" width="10.140625" style="73" customWidth="1"/>
    <col min="10760" max="10760" width="11.28515625" style="73" customWidth="1"/>
    <col min="10761" max="10761" width="10.7109375" style="73" customWidth="1"/>
    <col min="10762" max="10762" width="13.85546875" style="73" customWidth="1"/>
    <col min="10763" max="10763" width="11.7109375" style="73" customWidth="1"/>
    <col min="10764" max="10764" width="14.140625" style="73" customWidth="1"/>
    <col min="10765" max="10765" width="11.7109375" style="73" customWidth="1"/>
    <col min="10766" max="11014" width="9.140625" style="73"/>
    <col min="11015" max="11015" width="10.140625" style="73" customWidth="1"/>
    <col min="11016" max="11016" width="11.28515625" style="73" customWidth="1"/>
    <col min="11017" max="11017" width="10.7109375" style="73" customWidth="1"/>
    <col min="11018" max="11018" width="13.85546875" style="73" customWidth="1"/>
    <col min="11019" max="11019" width="11.7109375" style="73" customWidth="1"/>
    <col min="11020" max="11020" width="14.140625" style="73" customWidth="1"/>
    <col min="11021" max="11021" width="11.7109375" style="73" customWidth="1"/>
    <col min="11022" max="11270" width="9.140625" style="73"/>
    <col min="11271" max="11271" width="10.140625" style="73" customWidth="1"/>
    <col min="11272" max="11272" width="11.28515625" style="73" customWidth="1"/>
    <col min="11273" max="11273" width="10.7109375" style="73" customWidth="1"/>
    <col min="11274" max="11274" width="13.85546875" style="73" customWidth="1"/>
    <col min="11275" max="11275" width="11.7109375" style="73" customWidth="1"/>
    <col min="11276" max="11276" width="14.140625" style="73" customWidth="1"/>
    <col min="11277" max="11277" width="11.7109375" style="73" customWidth="1"/>
    <col min="11278" max="11526" width="9.140625" style="73"/>
    <col min="11527" max="11527" width="10.140625" style="73" customWidth="1"/>
    <col min="11528" max="11528" width="11.28515625" style="73" customWidth="1"/>
    <col min="11529" max="11529" width="10.7109375" style="73" customWidth="1"/>
    <col min="11530" max="11530" width="13.85546875" style="73" customWidth="1"/>
    <col min="11531" max="11531" width="11.7109375" style="73" customWidth="1"/>
    <col min="11532" max="11532" width="14.140625" style="73" customWidth="1"/>
    <col min="11533" max="11533" width="11.7109375" style="73" customWidth="1"/>
    <col min="11534" max="11782" width="9.140625" style="73"/>
    <col min="11783" max="11783" width="10.140625" style="73" customWidth="1"/>
    <col min="11784" max="11784" width="11.28515625" style="73" customWidth="1"/>
    <col min="11785" max="11785" width="10.7109375" style="73" customWidth="1"/>
    <col min="11786" max="11786" width="13.85546875" style="73" customWidth="1"/>
    <col min="11787" max="11787" width="11.7109375" style="73" customWidth="1"/>
    <col min="11788" max="11788" width="14.140625" style="73" customWidth="1"/>
    <col min="11789" max="11789" width="11.7109375" style="73" customWidth="1"/>
    <col min="11790" max="12038" width="9.140625" style="73"/>
    <col min="12039" max="12039" width="10.140625" style="73" customWidth="1"/>
    <col min="12040" max="12040" width="11.28515625" style="73" customWidth="1"/>
    <col min="12041" max="12041" width="10.7109375" style="73" customWidth="1"/>
    <col min="12042" max="12042" width="13.85546875" style="73" customWidth="1"/>
    <col min="12043" max="12043" width="11.7109375" style="73" customWidth="1"/>
    <col min="12044" max="12044" width="14.140625" style="73" customWidth="1"/>
    <col min="12045" max="12045" width="11.7109375" style="73" customWidth="1"/>
    <col min="12046" max="12294" width="9.140625" style="73"/>
    <col min="12295" max="12295" width="10.140625" style="73" customWidth="1"/>
    <col min="12296" max="12296" width="11.28515625" style="73" customWidth="1"/>
    <col min="12297" max="12297" width="10.7109375" style="73" customWidth="1"/>
    <col min="12298" max="12298" width="13.85546875" style="73" customWidth="1"/>
    <col min="12299" max="12299" width="11.7109375" style="73" customWidth="1"/>
    <col min="12300" max="12300" width="14.140625" style="73" customWidth="1"/>
    <col min="12301" max="12301" width="11.7109375" style="73" customWidth="1"/>
    <col min="12302" max="12550" width="9.140625" style="73"/>
    <col min="12551" max="12551" width="10.140625" style="73" customWidth="1"/>
    <col min="12552" max="12552" width="11.28515625" style="73" customWidth="1"/>
    <col min="12553" max="12553" width="10.7109375" style="73" customWidth="1"/>
    <col min="12554" max="12554" width="13.85546875" style="73" customWidth="1"/>
    <col min="12555" max="12555" width="11.7109375" style="73" customWidth="1"/>
    <col min="12556" max="12556" width="14.140625" style="73" customWidth="1"/>
    <col min="12557" max="12557" width="11.7109375" style="73" customWidth="1"/>
    <col min="12558" max="12806" width="9.140625" style="73"/>
    <col min="12807" max="12807" width="10.140625" style="73" customWidth="1"/>
    <col min="12808" max="12808" width="11.28515625" style="73" customWidth="1"/>
    <col min="12809" max="12809" width="10.7109375" style="73" customWidth="1"/>
    <col min="12810" max="12810" width="13.85546875" style="73" customWidth="1"/>
    <col min="12811" max="12811" width="11.7109375" style="73" customWidth="1"/>
    <col min="12812" max="12812" width="14.140625" style="73" customWidth="1"/>
    <col min="12813" max="12813" width="11.7109375" style="73" customWidth="1"/>
    <col min="12814" max="13062" width="9.140625" style="73"/>
    <col min="13063" max="13063" width="10.140625" style="73" customWidth="1"/>
    <col min="13064" max="13064" width="11.28515625" style="73" customWidth="1"/>
    <col min="13065" max="13065" width="10.7109375" style="73" customWidth="1"/>
    <col min="13066" max="13066" width="13.85546875" style="73" customWidth="1"/>
    <col min="13067" max="13067" width="11.7109375" style="73" customWidth="1"/>
    <col min="13068" max="13068" width="14.140625" style="73" customWidth="1"/>
    <col min="13069" max="13069" width="11.7109375" style="73" customWidth="1"/>
    <col min="13070" max="13318" width="9.140625" style="73"/>
    <col min="13319" max="13319" width="10.140625" style="73" customWidth="1"/>
    <col min="13320" max="13320" width="11.28515625" style="73" customWidth="1"/>
    <col min="13321" max="13321" width="10.7109375" style="73" customWidth="1"/>
    <col min="13322" max="13322" width="13.85546875" style="73" customWidth="1"/>
    <col min="13323" max="13323" width="11.7109375" style="73" customWidth="1"/>
    <col min="13324" max="13324" width="14.140625" style="73" customWidth="1"/>
    <col min="13325" max="13325" width="11.7109375" style="73" customWidth="1"/>
    <col min="13326" max="13574" width="9.140625" style="73"/>
    <col min="13575" max="13575" width="10.140625" style="73" customWidth="1"/>
    <col min="13576" max="13576" width="11.28515625" style="73" customWidth="1"/>
    <col min="13577" max="13577" width="10.7109375" style="73" customWidth="1"/>
    <col min="13578" max="13578" width="13.85546875" style="73" customWidth="1"/>
    <col min="13579" max="13579" width="11.7109375" style="73" customWidth="1"/>
    <col min="13580" max="13580" width="14.140625" style="73" customWidth="1"/>
    <col min="13581" max="13581" width="11.7109375" style="73" customWidth="1"/>
    <col min="13582" max="13830" width="9.140625" style="73"/>
    <col min="13831" max="13831" width="10.140625" style="73" customWidth="1"/>
    <col min="13832" max="13832" width="11.28515625" style="73" customWidth="1"/>
    <col min="13833" max="13833" width="10.7109375" style="73" customWidth="1"/>
    <col min="13834" max="13834" width="13.85546875" style="73" customWidth="1"/>
    <col min="13835" max="13835" width="11.7109375" style="73" customWidth="1"/>
    <col min="13836" max="13836" width="14.140625" style="73" customWidth="1"/>
    <col min="13837" max="13837" width="11.7109375" style="73" customWidth="1"/>
    <col min="13838" max="14086" width="9.140625" style="73"/>
    <col min="14087" max="14087" width="10.140625" style="73" customWidth="1"/>
    <col min="14088" max="14088" width="11.28515625" style="73" customWidth="1"/>
    <col min="14089" max="14089" width="10.7109375" style="73" customWidth="1"/>
    <col min="14090" max="14090" width="13.85546875" style="73" customWidth="1"/>
    <col min="14091" max="14091" width="11.7109375" style="73" customWidth="1"/>
    <col min="14092" max="14092" width="14.140625" style="73" customWidth="1"/>
    <col min="14093" max="14093" width="11.7109375" style="73" customWidth="1"/>
    <col min="14094" max="14342" width="9.140625" style="73"/>
    <col min="14343" max="14343" width="10.140625" style="73" customWidth="1"/>
    <col min="14344" max="14344" width="11.28515625" style="73" customWidth="1"/>
    <col min="14345" max="14345" width="10.7109375" style="73" customWidth="1"/>
    <col min="14346" max="14346" width="13.85546875" style="73" customWidth="1"/>
    <col min="14347" max="14347" width="11.7109375" style="73" customWidth="1"/>
    <col min="14348" max="14348" width="14.140625" style="73" customWidth="1"/>
    <col min="14349" max="14349" width="11.7109375" style="73" customWidth="1"/>
    <col min="14350" max="14598" width="9.140625" style="73"/>
    <col min="14599" max="14599" width="10.140625" style="73" customWidth="1"/>
    <col min="14600" max="14600" width="11.28515625" style="73" customWidth="1"/>
    <col min="14601" max="14601" width="10.7109375" style="73" customWidth="1"/>
    <col min="14602" max="14602" width="13.85546875" style="73" customWidth="1"/>
    <col min="14603" max="14603" width="11.7109375" style="73" customWidth="1"/>
    <col min="14604" max="14604" width="14.140625" style="73" customWidth="1"/>
    <col min="14605" max="14605" width="11.7109375" style="73" customWidth="1"/>
    <col min="14606" max="14854" width="9.140625" style="73"/>
    <col min="14855" max="14855" width="10.140625" style="73" customWidth="1"/>
    <col min="14856" max="14856" width="11.28515625" style="73" customWidth="1"/>
    <col min="14857" max="14857" width="10.7109375" style="73" customWidth="1"/>
    <col min="14858" max="14858" width="13.85546875" style="73" customWidth="1"/>
    <col min="14859" max="14859" width="11.7109375" style="73" customWidth="1"/>
    <col min="14860" max="14860" width="14.140625" style="73" customWidth="1"/>
    <col min="14861" max="14861" width="11.7109375" style="73" customWidth="1"/>
    <col min="14862" max="15110" width="9.140625" style="73"/>
    <col min="15111" max="15111" width="10.140625" style="73" customWidth="1"/>
    <col min="15112" max="15112" width="11.28515625" style="73" customWidth="1"/>
    <col min="15113" max="15113" width="10.7109375" style="73" customWidth="1"/>
    <col min="15114" max="15114" width="13.85546875" style="73" customWidth="1"/>
    <col min="15115" max="15115" width="11.7109375" style="73" customWidth="1"/>
    <col min="15116" max="15116" width="14.140625" style="73" customWidth="1"/>
    <col min="15117" max="15117" width="11.7109375" style="73" customWidth="1"/>
    <col min="15118" max="15366" width="9.140625" style="73"/>
    <col min="15367" max="15367" width="10.140625" style="73" customWidth="1"/>
    <col min="15368" max="15368" width="11.28515625" style="73" customWidth="1"/>
    <col min="15369" max="15369" width="10.7109375" style="73" customWidth="1"/>
    <col min="15370" max="15370" width="13.85546875" style="73" customWidth="1"/>
    <col min="15371" max="15371" width="11.7109375" style="73" customWidth="1"/>
    <col min="15372" max="15372" width="14.140625" style="73" customWidth="1"/>
    <col min="15373" max="15373" width="11.7109375" style="73" customWidth="1"/>
    <col min="15374" max="15622" width="9.140625" style="73"/>
    <col min="15623" max="15623" width="10.140625" style="73" customWidth="1"/>
    <col min="15624" max="15624" width="11.28515625" style="73" customWidth="1"/>
    <col min="15625" max="15625" width="10.7109375" style="73" customWidth="1"/>
    <col min="15626" max="15626" width="13.85546875" style="73" customWidth="1"/>
    <col min="15627" max="15627" width="11.7109375" style="73" customWidth="1"/>
    <col min="15628" max="15628" width="14.140625" style="73" customWidth="1"/>
    <col min="15629" max="15629" width="11.7109375" style="73" customWidth="1"/>
    <col min="15630" max="15878" width="9.140625" style="73"/>
    <col min="15879" max="15879" width="10.140625" style="73" customWidth="1"/>
    <col min="15880" max="15880" width="11.28515625" style="73" customWidth="1"/>
    <col min="15881" max="15881" width="10.7109375" style="73" customWidth="1"/>
    <col min="15882" max="15882" width="13.85546875" style="73" customWidth="1"/>
    <col min="15883" max="15883" width="11.7109375" style="73" customWidth="1"/>
    <col min="15884" max="15884" width="14.140625" style="73" customWidth="1"/>
    <col min="15885" max="15885" width="11.7109375" style="73" customWidth="1"/>
    <col min="15886" max="16134" width="9.140625" style="73"/>
    <col min="16135" max="16135" width="10.140625" style="73" customWidth="1"/>
    <col min="16136" max="16136" width="11.28515625" style="73" customWidth="1"/>
    <col min="16137" max="16137" width="10.7109375" style="73" customWidth="1"/>
    <col min="16138" max="16138" width="13.85546875" style="73" customWidth="1"/>
    <col min="16139" max="16139" width="11.7109375" style="73" customWidth="1"/>
    <col min="16140" max="16140" width="14.140625" style="73" customWidth="1"/>
    <col min="16141" max="16141" width="11.7109375" style="73" customWidth="1"/>
    <col min="16142" max="16384" width="9.140625" style="73"/>
  </cols>
  <sheetData>
    <row r="1" spans="1:13" ht="17.25" customHeight="1" x14ac:dyDescent="0.25">
      <c r="B1" s="89"/>
      <c r="C1" s="89"/>
      <c r="D1" s="89"/>
      <c r="E1" s="90"/>
      <c r="F1" s="90"/>
      <c r="G1" s="89"/>
      <c r="H1" s="89"/>
      <c r="I1" s="90" t="s">
        <v>39</v>
      </c>
      <c r="J1" s="89"/>
      <c r="K1" s="89"/>
      <c r="L1" s="89"/>
      <c r="M1" s="89"/>
    </row>
    <row r="2" spans="1:13" ht="17.25" customHeight="1" x14ac:dyDescent="0.25">
      <c r="B2" s="89"/>
      <c r="C2" s="89"/>
      <c r="D2" s="89"/>
      <c r="E2" s="90"/>
      <c r="F2" s="90"/>
      <c r="G2" s="89"/>
      <c r="H2" s="89"/>
      <c r="I2" s="90" t="s">
        <v>38</v>
      </c>
      <c r="J2" s="89"/>
      <c r="K2" s="89"/>
      <c r="L2" s="89"/>
      <c r="M2" s="89"/>
    </row>
    <row r="3" spans="1:13" x14ac:dyDescent="0.25">
      <c r="A3" s="74"/>
      <c r="B3" s="74"/>
      <c r="C3" s="74"/>
      <c r="D3" s="75"/>
      <c r="E3" s="76"/>
      <c r="F3" s="76"/>
      <c r="G3" s="75"/>
      <c r="H3" s="75"/>
      <c r="I3" s="75"/>
      <c r="J3" s="75"/>
      <c r="K3" s="75"/>
      <c r="L3" s="75"/>
      <c r="M3" s="75"/>
    </row>
    <row r="4" spans="1:13" ht="49.5" customHeight="1" x14ac:dyDescent="0.25">
      <c r="A4" s="157" t="s">
        <v>0</v>
      </c>
      <c r="B4" s="157"/>
      <c r="C4" s="157"/>
      <c r="D4" s="157"/>
      <c r="E4" s="157"/>
      <c r="F4" s="157"/>
      <c r="G4" s="157"/>
      <c r="H4" s="157"/>
      <c r="I4" s="157"/>
      <c r="J4" s="91"/>
      <c r="K4" s="91"/>
      <c r="L4" s="91"/>
      <c r="M4" s="91"/>
    </row>
    <row r="5" spans="1:13" ht="21.75" customHeight="1" x14ac:dyDescent="0.25">
      <c r="A5" s="92"/>
      <c r="B5" s="92"/>
      <c r="C5" s="92"/>
      <c r="D5" s="92"/>
      <c r="E5" s="93"/>
      <c r="F5" s="93"/>
      <c r="G5" s="92"/>
      <c r="H5" s="92"/>
      <c r="I5" s="94" t="s">
        <v>1</v>
      </c>
      <c r="J5" s="92"/>
      <c r="K5" s="92"/>
      <c r="L5" s="92"/>
    </row>
    <row r="6" spans="1:13" x14ac:dyDescent="0.25">
      <c r="A6" s="154" t="s">
        <v>28</v>
      </c>
      <c r="B6" s="154" t="s">
        <v>3</v>
      </c>
      <c r="C6" s="154" t="s">
        <v>4</v>
      </c>
      <c r="D6" s="155" t="s">
        <v>13</v>
      </c>
      <c r="E6" s="155"/>
      <c r="F6" s="155"/>
      <c r="G6" s="155"/>
      <c r="H6" s="155"/>
      <c r="I6" s="155"/>
    </row>
    <row r="7" spans="1:13" ht="18.75" customHeight="1" x14ac:dyDescent="0.25">
      <c r="A7" s="154"/>
      <c r="B7" s="154"/>
      <c r="C7" s="154"/>
      <c r="D7" s="151" t="s">
        <v>15</v>
      </c>
      <c r="E7" s="156" t="s">
        <v>11</v>
      </c>
      <c r="F7" s="156" t="s">
        <v>24</v>
      </c>
      <c r="G7" s="151" t="s">
        <v>25</v>
      </c>
      <c r="H7" s="151" t="s">
        <v>5</v>
      </c>
      <c r="I7" s="151"/>
    </row>
    <row r="8" spans="1:13" ht="16.5" customHeight="1" x14ac:dyDescent="0.25">
      <c r="A8" s="154"/>
      <c r="B8" s="154"/>
      <c r="C8" s="154"/>
      <c r="D8" s="151"/>
      <c r="E8" s="156"/>
      <c r="F8" s="156"/>
      <c r="G8" s="151"/>
      <c r="H8" s="151" t="s">
        <v>18</v>
      </c>
      <c r="I8" s="151" t="s">
        <v>19</v>
      </c>
    </row>
    <row r="9" spans="1:13" ht="19.5" customHeight="1" x14ac:dyDescent="0.25">
      <c r="A9" s="154"/>
      <c r="B9" s="154"/>
      <c r="C9" s="154"/>
      <c r="D9" s="151"/>
      <c r="E9" s="156"/>
      <c r="F9" s="156"/>
      <c r="G9" s="151"/>
      <c r="H9" s="151"/>
      <c r="I9" s="151"/>
    </row>
    <row r="10" spans="1:13" ht="11.25" customHeight="1" x14ac:dyDescent="0.25">
      <c r="A10" s="95">
        <v>1</v>
      </c>
      <c r="B10" s="95">
        <v>2</v>
      </c>
      <c r="C10" s="95">
        <v>3</v>
      </c>
      <c r="D10" s="95">
        <v>4</v>
      </c>
      <c r="E10" s="96"/>
      <c r="F10" s="96"/>
      <c r="G10" s="97"/>
      <c r="H10" s="77"/>
      <c r="I10" s="77"/>
    </row>
    <row r="11" spans="1:13" x14ac:dyDescent="0.25">
      <c r="A11" s="98" t="s">
        <v>16</v>
      </c>
      <c r="B11" s="98" t="s">
        <v>34</v>
      </c>
      <c r="C11" s="99">
        <v>2010</v>
      </c>
      <c r="D11" s="100">
        <v>396942.77</v>
      </c>
      <c r="E11" s="101"/>
      <c r="F11" s="101"/>
      <c r="G11" s="102">
        <f>D11+E11+F11</f>
        <v>396942.77</v>
      </c>
      <c r="H11" s="78">
        <f>G11</f>
        <v>396942.77</v>
      </c>
      <c r="I11" s="78">
        <v>0</v>
      </c>
    </row>
    <row r="12" spans="1:13" x14ac:dyDescent="0.25">
      <c r="A12" s="103">
        <v>750</v>
      </c>
      <c r="B12" s="103">
        <v>75011</v>
      </c>
      <c r="C12" s="103">
        <v>2010</v>
      </c>
      <c r="D12" s="100">
        <v>46259</v>
      </c>
      <c r="E12" s="104"/>
      <c r="F12" s="101"/>
      <c r="G12" s="102">
        <f t="shared" ref="G12:G20" si="0">D12+E12+F12</f>
        <v>46259</v>
      </c>
      <c r="H12" s="78">
        <f t="shared" ref="H12:H20" si="1">G12</f>
        <v>46259</v>
      </c>
      <c r="I12" s="78">
        <v>0</v>
      </c>
    </row>
    <row r="13" spans="1:13" ht="17.25" customHeight="1" x14ac:dyDescent="0.25">
      <c r="A13" s="103">
        <v>751</v>
      </c>
      <c r="B13" s="103">
        <v>75101</v>
      </c>
      <c r="C13" s="103">
        <v>2010</v>
      </c>
      <c r="D13" s="100">
        <f>'01.01.2014'!G13</f>
        <v>1044</v>
      </c>
      <c r="E13" s="104"/>
      <c r="F13" s="101"/>
      <c r="G13" s="102">
        <f t="shared" si="0"/>
        <v>1044</v>
      </c>
      <c r="H13" s="78">
        <f t="shared" si="1"/>
        <v>1044</v>
      </c>
      <c r="I13" s="78">
        <v>0</v>
      </c>
    </row>
    <row r="14" spans="1:13" x14ac:dyDescent="0.25">
      <c r="A14" s="122">
        <v>751</v>
      </c>
      <c r="B14" s="122">
        <v>75107</v>
      </c>
      <c r="C14" s="122">
        <v>2010</v>
      </c>
      <c r="D14" s="100">
        <v>28557</v>
      </c>
      <c r="E14" s="107"/>
      <c r="F14" s="107"/>
      <c r="G14" s="108">
        <f t="shared" si="0"/>
        <v>28557</v>
      </c>
      <c r="H14" s="79">
        <f t="shared" si="1"/>
        <v>28557</v>
      </c>
      <c r="I14" s="79">
        <v>0</v>
      </c>
    </row>
    <row r="15" spans="1:13" x14ac:dyDescent="0.25">
      <c r="A15" s="103">
        <v>801</v>
      </c>
      <c r="B15" s="103">
        <v>80101</v>
      </c>
      <c r="C15" s="103">
        <v>2010</v>
      </c>
      <c r="D15" s="109">
        <f>'01.01.2014'!G15</f>
        <v>0</v>
      </c>
      <c r="E15" s="110">
        <v>21905</v>
      </c>
      <c r="F15" s="110"/>
      <c r="G15" s="109">
        <f t="shared" si="0"/>
        <v>21905</v>
      </c>
      <c r="H15" s="78">
        <f t="shared" si="1"/>
        <v>21905</v>
      </c>
      <c r="I15" s="78">
        <v>0</v>
      </c>
    </row>
    <row r="16" spans="1:13" x14ac:dyDescent="0.25">
      <c r="A16" s="103">
        <v>801</v>
      </c>
      <c r="B16" s="103">
        <v>80110</v>
      </c>
      <c r="C16" s="103">
        <v>2010</v>
      </c>
      <c r="D16" s="109">
        <v>0</v>
      </c>
      <c r="E16" s="110">
        <v>19652</v>
      </c>
      <c r="F16" s="110"/>
      <c r="G16" s="109">
        <f t="shared" ref="G16" si="2">D16+E16+F16</f>
        <v>19652</v>
      </c>
      <c r="H16" s="78">
        <f t="shared" ref="H16" si="3">G16</f>
        <v>19652</v>
      </c>
      <c r="I16" s="78">
        <v>0</v>
      </c>
    </row>
    <row r="17" spans="1:13" x14ac:dyDescent="0.25">
      <c r="A17" s="136">
        <v>852</v>
      </c>
      <c r="B17" s="136">
        <v>85212</v>
      </c>
      <c r="C17" s="136">
        <v>2010</v>
      </c>
      <c r="D17" s="137">
        <v>2279000</v>
      </c>
      <c r="E17" s="134"/>
      <c r="F17" s="134"/>
      <c r="G17" s="138">
        <f t="shared" si="0"/>
        <v>2279000</v>
      </c>
      <c r="H17" s="139">
        <f t="shared" si="1"/>
        <v>2279000</v>
      </c>
      <c r="I17" s="139">
        <v>0</v>
      </c>
    </row>
    <row r="18" spans="1:13" x14ac:dyDescent="0.25">
      <c r="A18" s="105">
        <v>852</v>
      </c>
      <c r="B18" s="105">
        <v>85213</v>
      </c>
      <c r="C18" s="105">
        <v>2010</v>
      </c>
      <c r="D18" s="106">
        <v>10090</v>
      </c>
      <c r="E18" s="107"/>
      <c r="F18" s="107"/>
      <c r="G18" s="108">
        <f t="shared" si="0"/>
        <v>10090</v>
      </c>
      <c r="H18" s="79">
        <f t="shared" si="1"/>
        <v>10090</v>
      </c>
      <c r="I18" s="79">
        <v>0</v>
      </c>
    </row>
    <row r="19" spans="1:13" x14ac:dyDescent="0.25">
      <c r="A19" s="103">
        <v>852</v>
      </c>
      <c r="B19" s="103">
        <v>85215</v>
      </c>
      <c r="C19" s="103">
        <v>2010</v>
      </c>
      <c r="D19" s="109">
        <v>295.38</v>
      </c>
      <c r="E19" s="110"/>
      <c r="F19" s="110"/>
      <c r="G19" s="109">
        <f t="shared" si="0"/>
        <v>295.38</v>
      </c>
      <c r="H19" s="78">
        <f t="shared" si="1"/>
        <v>295.38</v>
      </c>
      <c r="I19" s="78">
        <v>0</v>
      </c>
    </row>
    <row r="20" spans="1:13" x14ac:dyDescent="0.25">
      <c r="A20" s="103">
        <v>8552</v>
      </c>
      <c r="B20" s="103">
        <v>85295</v>
      </c>
      <c r="C20" s="103">
        <v>2010</v>
      </c>
      <c r="D20" s="109">
        <v>1446</v>
      </c>
      <c r="E20" s="110"/>
      <c r="F20" s="110">
        <v>-600</v>
      </c>
      <c r="G20" s="109">
        <f t="shared" si="0"/>
        <v>846</v>
      </c>
      <c r="H20" s="78">
        <f t="shared" si="1"/>
        <v>846</v>
      </c>
      <c r="I20" s="78">
        <v>0</v>
      </c>
    </row>
    <row r="21" spans="1:13" s="80" customFormat="1" ht="14.25" x14ac:dyDescent="0.2">
      <c r="A21" s="152">
        <v>852</v>
      </c>
      <c r="B21" s="152"/>
      <c r="C21" s="152"/>
      <c r="D21" s="111">
        <f>SUM(D11:D20)</f>
        <v>2763634.15</v>
      </c>
      <c r="E21" s="111">
        <f t="shared" ref="E21:I21" si="4">SUM(E11:E20)</f>
        <v>41557</v>
      </c>
      <c r="F21" s="111">
        <f t="shared" si="4"/>
        <v>-600</v>
      </c>
      <c r="G21" s="111">
        <f t="shared" si="4"/>
        <v>2804591.15</v>
      </c>
      <c r="H21" s="111">
        <f t="shared" si="4"/>
        <v>2804591.15</v>
      </c>
      <c r="I21" s="111">
        <f t="shared" si="4"/>
        <v>0</v>
      </c>
    </row>
    <row r="22" spans="1:13" x14ac:dyDescent="0.25">
      <c r="A22" s="153" t="s">
        <v>20</v>
      </c>
      <c r="B22" s="153"/>
      <c r="C22" s="153"/>
      <c r="D22" s="153"/>
      <c r="E22" s="153"/>
      <c r="F22" s="153"/>
      <c r="G22" s="153"/>
      <c r="H22" s="153"/>
      <c r="I22" s="153"/>
      <c r="J22" s="112"/>
      <c r="K22" s="112" t="s">
        <v>28</v>
      </c>
      <c r="L22" s="112"/>
      <c r="M22" s="112"/>
    </row>
    <row r="23" spans="1:13" x14ac:dyDescent="0.25">
      <c r="A23" s="154" t="s">
        <v>2</v>
      </c>
      <c r="B23" s="154" t="s">
        <v>3</v>
      </c>
      <c r="C23" s="154" t="s">
        <v>4</v>
      </c>
      <c r="D23" s="155" t="s">
        <v>14</v>
      </c>
      <c r="E23" s="155"/>
      <c r="F23" s="155"/>
      <c r="G23" s="155"/>
      <c r="H23" s="155"/>
      <c r="I23" s="155"/>
    </row>
    <row r="24" spans="1:13" x14ac:dyDescent="0.25">
      <c r="A24" s="154"/>
      <c r="B24" s="154"/>
      <c r="C24" s="154"/>
      <c r="D24" s="151" t="s">
        <v>15</v>
      </c>
      <c r="E24" s="156" t="s">
        <v>11</v>
      </c>
      <c r="F24" s="156" t="s">
        <v>12</v>
      </c>
      <c r="G24" s="151" t="s">
        <v>21</v>
      </c>
      <c r="H24" s="151" t="s">
        <v>5</v>
      </c>
      <c r="I24" s="151"/>
    </row>
    <row r="25" spans="1:13" x14ac:dyDescent="0.25">
      <c r="A25" s="154"/>
      <c r="B25" s="154"/>
      <c r="C25" s="154"/>
      <c r="D25" s="151"/>
      <c r="E25" s="156"/>
      <c r="F25" s="156"/>
      <c r="G25" s="151"/>
      <c r="H25" s="151" t="s">
        <v>6</v>
      </c>
      <c r="I25" s="151" t="s">
        <v>7</v>
      </c>
    </row>
    <row r="26" spans="1:13" x14ac:dyDescent="0.25">
      <c r="A26" s="154"/>
      <c r="B26" s="154"/>
      <c r="C26" s="154"/>
      <c r="D26" s="151"/>
      <c r="E26" s="156"/>
      <c r="F26" s="156"/>
      <c r="G26" s="151"/>
      <c r="H26" s="151"/>
      <c r="I26" s="151"/>
    </row>
    <row r="27" spans="1:13" x14ac:dyDescent="0.25">
      <c r="A27" s="95">
        <v>1</v>
      </c>
      <c r="B27" s="95">
        <v>2</v>
      </c>
      <c r="C27" s="95">
        <v>3</v>
      </c>
      <c r="D27" s="95">
        <v>5</v>
      </c>
      <c r="E27" s="96"/>
      <c r="F27" s="96"/>
      <c r="G27" s="95"/>
      <c r="H27" s="95">
        <v>6</v>
      </c>
      <c r="I27" s="95">
        <v>7</v>
      </c>
    </row>
    <row r="28" spans="1:13" x14ac:dyDescent="0.25">
      <c r="A28" s="113" t="s">
        <v>16</v>
      </c>
      <c r="B28" s="113" t="s">
        <v>34</v>
      </c>
      <c r="C28" s="114"/>
      <c r="D28" s="115">
        <f>SUM(D29:D33)</f>
        <v>396942.77</v>
      </c>
      <c r="E28" s="116">
        <f t="shared" ref="E28:I28" si="5">SUM(E29:E33)</f>
        <v>0</v>
      </c>
      <c r="F28" s="116">
        <f t="shared" si="5"/>
        <v>0</v>
      </c>
      <c r="G28" s="115">
        <f>D28+E28+F28</f>
        <v>396942.77</v>
      </c>
      <c r="H28" s="115">
        <f t="shared" si="5"/>
        <v>396942.77</v>
      </c>
      <c r="I28" s="115">
        <f t="shared" si="5"/>
        <v>0</v>
      </c>
    </row>
    <row r="29" spans="1:13" x14ac:dyDescent="0.25">
      <c r="A29" s="117"/>
      <c r="B29" s="98"/>
      <c r="C29" s="118">
        <v>4010</v>
      </c>
      <c r="D29" s="119">
        <v>3200</v>
      </c>
      <c r="E29" s="101"/>
      <c r="F29" s="101"/>
      <c r="G29" s="81">
        <f t="shared" ref="G29:G74" si="6">D29+E29+F29</f>
        <v>3200</v>
      </c>
      <c r="H29" s="81">
        <f t="shared" ref="H29:H72" si="7">G29</f>
        <v>3200</v>
      </c>
      <c r="I29" s="81">
        <v>0</v>
      </c>
    </row>
    <row r="30" spans="1:13" x14ac:dyDescent="0.25">
      <c r="A30" s="117"/>
      <c r="B30" s="98"/>
      <c r="C30" s="118">
        <v>4110</v>
      </c>
      <c r="D30" s="119">
        <v>550.08000000000004</v>
      </c>
      <c r="E30" s="101"/>
      <c r="F30" s="101"/>
      <c r="G30" s="81">
        <f t="shared" si="6"/>
        <v>550.08000000000004</v>
      </c>
      <c r="H30" s="81">
        <f t="shared" si="7"/>
        <v>550.08000000000004</v>
      </c>
      <c r="I30" s="81">
        <v>0</v>
      </c>
    </row>
    <row r="31" spans="1:13" x14ac:dyDescent="0.25">
      <c r="A31" s="117"/>
      <c r="B31" s="98"/>
      <c r="C31" s="118">
        <v>4120</v>
      </c>
      <c r="D31" s="119">
        <v>73.5</v>
      </c>
      <c r="E31" s="101"/>
      <c r="F31" s="101"/>
      <c r="G31" s="81">
        <f t="shared" si="6"/>
        <v>73.5</v>
      </c>
      <c r="H31" s="81">
        <f t="shared" si="7"/>
        <v>73.5</v>
      </c>
      <c r="I31" s="81">
        <v>0</v>
      </c>
    </row>
    <row r="32" spans="1:13" x14ac:dyDescent="0.25">
      <c r="A32" s="120"/>
      <c r="B32" s="99"/>
      <c r="C32" s="118">
        <v>4210</v>
      </c>
      <c r="D32" s="81">
        <v>3959.61</v>
      </c>
      <c r="E32" s="81"/>
      <c r="F32" s="81"/>
      <c r="G32" s="81">
        <f t="shared" si="6"/>
        <v>3959.61</v>
      </c>
      <c r="H32" s="81">
        <f t="shared" si="7"/>
        <v>3959.61</v>
      </c>
      <c r="I32" s="81">
        <v>0</v>
      </c>
    </row>
    <row r="33" spans="1:9" x14ac:dyDescent="0.25">
      <c r="A33" s="121"/>
      <c r="B33" s="122"/>
      <c r="C33" s="118">
        <v>4430</v>
      </c>
      <c r="D33" s="81">
        <v>389159.58</v>
      </c>
      <c r="E33" s="81"/>
      <c r="F33" s="81"/>
      <c r="G33" s="81">
        <f t="shared" si="6"/>
        <v>389159.58</v>
      </c>
      <c r="H33" s="81">
        <f t="shared" si="7"/>
        <v>389159.58</v>
      </c>
      <c r="I33" s="81">
        <v>0</v>
      </c>
    </row>
    <row r="34" spans="1:9" x14ac:dyDescent="0.25">
      <c r="A34" s="123">
        <v>750</v>
      </c>
      <c r="B34" s="123">
        <v>75011</v>
      </c>
      <c r="C34" s="114"/>
      <c r="D34" s="115">
        <f>SUM(D35:D38)</f>
        <v>46259</v>
      </c>
      <c r="E34" s="116">
        <f t="shared" ref="E34:I34" si="8">SUM(E35:E38)</f>
        <v>0</v>
      </c>
      <c r="F34" s="116">
        <f t="shared" si="8"/>
        <v>0</v>
      </c>
      <c r="G34" s="115">
        <f t="shared" si="6"/>
        <v>46259</v>
      </c>
      <c r="H34" s="115">
        <f t="shared" si="8"/>
        <v>46259</v>
      </c>
      <c r="I34" s="115">
        <f t="shared" si="8"/>
        <v>0</v>
      </c>
    </row>
    <row r="35" spans="1:9" x14ac:dyDescent="0.25">
      <c r="A35" s="120"/>
      <c r="B35" s="99"/>
      <c r="C35" s="118">
        <v>4010</v>
      </c>
      <c r="D35" s="81">
        <v>35505</v>
      </c>
      <c r="E35" s="81"/>
      <c r="F35" s="81"/>
      <c r="G35" s="81">
        <f t="shared" si="6"/>
        <v>35505</v>
      </c>
      <c r="H35" s="81">
        <f t="shared" si="7"/>
        <v>35505</v>
      </c>
      <c r="I35" s="81">
        <v>0</v>
      </c>
    </row>
    <row r="36" spans="1:9" x14ac:dyDescent="0.25">
      <c r="A36" s="121"/>
      <c r="B36" s="122"/>
      <c r="C36" s="118">
        <v>4040</v>
      </c>
      <c r="D36" s="81">
        <f>'01.01.2014'!G34</f>
        <v>3160</v>
      </c>
      <c r="E36" s="81"/>
      <c r="F36" s="81"/>
      <c r="G36" s="81">
        <f t="shared" si="6"/>
        <v>3160</v>
      </c>
      <c r="H36" s="81">
        <f t="shared" si="7"/>
        <v>3160</v>
      </c>
      <c r="I36" s="81">
        <v>0</v>
      </c>
    </row>
    <row r="37" spans="1:9" x14ac:dyDescent="0.25">
      <c r="A37" s="121"/>
      <c r="B37" s="122"/>
      <c r="C37" s="118">
        <v>4110</v>
      </c>
      <c r="D37" s="81">
        <v>6647</v>
      </c>
      <c r="E37" s="81"/>
      <c r="F37" s="81"/>
      <c r="G37" s="81">
        <f t="shared" si="6"/>
        <v>6647</v>
      </c>
      <c r="H37" s="81">
        <f t="shared" si="7"/>
        <v>6647</v>
      </c>
      <c r="I37" s="81">
        <v>0</v>
      </c>
    </row>
    <row r="38" spans="1:9" x14ac:dyDescent="0.25">
      <c r="A38" s="97"/>
      <c r="B38" s="95"/>
      <c r="C38" s="118">
        <v>4120</v>
      </c>
      <c r="D38" s="81">
        <v>947</v>
      </c>
      <c r="E38" s="81"/>
      <c r="F38" s="81"/>
      <c r="G38" s="81">
        <f t="shared" si="6"/>
        <v>947</v>
      </c>
      <c r="H38" s="81">
        <f t="shared" si="7"/>
        <v>947</v>
      </c>
      <c r="I38" s="81">
        <v>0</v>
      </c>
    </row>
    <row r="39" spans="1:9" x14ac:dyDescent="0.25">
      <c r="A39" s="124">
        <v>751</v>
      </c>
      <c r="B39" s="124">
        <v>75101</v>
      </c>
      <c r="C39" s="114"/>
      <c r="D39" s="115">
        <f>SUM(D40:D42)</f>
        <v>1044</v>
      </c>
      <c r="E39" s="116">
        <f t="shared" ref="E39:I39" si="9">SUM(E40:E42)</f>
        <v>0</v>
      </c>
      <c r="F39" s="116">
        <f t="shared" si="9"/>
        <v>0</v>
      </c>
      <c r="G39" s="115">
        <f t="shared" si="6"/>
        <v>1044</v>
      </c>
      <c r="H39" s="115">
        <f t="shared" si="9"/>
        <v>1044</v>
      </c>
      <c r="I39" s="115">
        <f t="shared" si="9"/>
        <v>0</v>
      </c>
    </row>
    <row r="40" spans="1:9" x14ac:dyDescent="0.25">
      <c r="A40" s="122"/>
      <c r="B40" s="122"/>
      <c r="C40" s="125">
        <v>4110</v>
      </c>
      <c r="D40" s="82">
        <f>'01.01.2014'!G38</f>
        <v>150</v>
      </c>
      <c r="E40" s="82"/>
      <c r="F40" s="82"/>
      <c r="G40" s="81">
        <f t="shared" si="6"/>
        <v>150</v>
      </c>
      <c r="H40" s="81">
        <f t="shared" si="7"/>
        <v>150</v>
      </c>
      <c r="I40" s="81">
        <v>0</v>
      </c>
    </row>
    <row r="41" spans="1:9" x14ac:dyDescent="0.25">
      <c r="A41" s="122"/>
      <c r="B41" s="122"/>
      <c r="C41" s="125">
        <v>4120</v>
      </c>
      <c r="D41" s="82">
        <f>'01.01.2014'!G39</f>
        <v>21.38</v>
      </c>
      <c r="E41" s="82"/>
      <c r="F41" s="82"/>
      <c r="G41" s="81">
        <f t="shared" si="6"/>
        <v>21.38</v>
      </c>
      <c r="H41" s="81">
        <f t="shared" si="7"/>
        <v>21.38</v>
      </c>
      <c r="I41" s="81">
        <v>0</v>
      </c>
    </row>
    <row r="42" spans="1:9" x14ac:dyDescent="0.25">
      <c r="A42" s="122"/>
      <c r="B42" s="122"/>
      <c r="C42" s="125">
        <v>4170</v>
      </c>
      <c r="D42" s="82">
        <f>'01.01.2014'!G40</f>
        <v>872.62</v>
      </c>
      <c r="E42" s="82"/>
      <c r="F42" s="82"/>
      <c r="G42" s="81">
        <f t="shared" si="6"/>
        <v>872.62</v>
      </c>
      <c r="H42" s="81">
        <f t="shared" si="7"/>
        <v>872.62</v>
      </c>
      <c r="I42" s="81">
        <v>0</v>
      </c>
    </row>
    <row r="43" spans="1:9" x14ac:dyDescent="0.25">
      <c r="A43" s="126"/>
      <c r="B43" s="126">
        <v>75107</v>
      </c>
      <c r="C43" s="114"/>
      <c r="D43" s="115">
        <f>SUM(D44:D49)</f>
        <v>28557</v>
      </c>
      <c r="E43" s="116">
        <f>SUM(E44:E49)</f>
        <v>0</v>
      </c>
      <c r="F43" s="116">
        <f>SUM(F44:F49)</f>
        <v>0</v>
      </c>
      <c r="G43" s="115">
        <f t="shared" si="6"/>
        <v>28557</v>
      </c>
      <c r="H43" s="116">
        <f>SUM(H44:H49)</f>
        <v>28557</v>
      </c>
      <c r="I43" s="116">
        <f>SUM(I44:I49)</f>
        <v>0</v>
      </c>
    </row>
    <row r="44" spans="1:9" s="75" customFormat="1" x14ac:dyDescent="0.25">
      <c r="A44" s="122"/>
      <c r="B44" s="122"/>
      <c r="C44" s="125">
        <v>3030</v>
      </c>
      <c r="D44" s="119">
        <f>'z - 22.05.2015'!G43</f>
        <v>16400</v>
      </c>
      <c r="E44" s="135"/>
      <c r="F44" s="101"/>
      <c r="G44" s="81">
        <f t="shared" si="6"/>
        <v>16400</v>
      </c>
      <c r="H44" s="81">
        <f t="shared" ref="H44:H49" si="10">G44</f>
        <v>16400</v>
      </c>
      <c r="I44" s="81">
        <v>0</v>
      </c>
    </row>
    <row r="45" spans="1:9" x14ac:dyDescent="0.25">
      <c r="A45" s="122"/>
      <c r="B45" s="122"/>
      <c r="C45" s="125">
        <v>4110</v>
      </c>
      <c r="D45" s="119">
        <f>'z - 22.05.2015'!G44</f>
        <v>600.15</v>
      </c>
      <c r="E45" s="71"/>
      <c r="F45" s="82"/>
      <c r="G45" s="81">
        <f t="shared" si="6"/>
        <v>600.15</v>
      </c>
      <c r="H45" s="81">
        <f t="shared" si="10"/>
        <v>600.15</v>
      </c>
      <c r="I45" s="81">
        <v>0</v>
      </c>
    </row>
    <row r="46" spans="1:9" x14ac:dyDescent="0.25">
      <c r="A46" s="122"/>
      <c r="B46" s="122"/>
      <c r="C46" s="125">
        <v>4120</v>
      </c>
      <c r="D46" s="119">
        <f>'z - 22.05.2015'!G45</f>
        <v>47.8</v>
      </c>
      <c r="E46" s="71"/>
      <c r="F46" s="82"/>
      <c r="G46" s="81">
        <f t="shared" si="6"/>
        <v>47.8</v>
      </c>
      <c r="H46" s="81">
        <f t="shared" si="10"/>
        <v>47.8</v>
      </c>
      <c r="I46" s="81">
        <v>0</v>
      </c>
    </row>
    <row r="47" spans="1:9" x14ac:dyDescent="0.25">
      <c r="A47" s="122"/>
      <c r="B47" s="122"/>
      <c r="C47" s="125">
        <v>4170</v>
      </c>
      <c r="D47" s="119">
        <f>'z - 22.05.2015'!G46</f>
        <v>4916.2</v>
      </c>
      <c r="E47" s="127"/>
      <c r="F47" s="82"/>
      <c r="G47" s="81">
        <f t="shared" si="6"/>
        <v>4916.2</v>
      </c>
      <c r="H47" s="81">
        <f t="shared" si="10"/>
        <v>4916.2</v>
      </c>
      <c r="I47" s="81">
        <v>0</v>
      </c>
    </row>
    <row r="48" spans="1:9" x14ac:dyDescent="0.25">
      <c r="A48" s="122"/>
      <c r="B48" s="122"/>
      <c r="C48" s="125">
        <v>4210</v>
      </c>
      <c r="D48" s="119">
        <f>'z - 22.05.2015'!G47</f>
        <v>5942.89</v>
      </c>
      <c r="E48" s="127"/>
      <c r="F48" s="82"/>
      <c r="G48" s="81">
        <f t="shared" si="6"/>
        <v>5942.89</v>
      </c>
      <c r="H48" s="81">
        <f t="shared" si="10"/>
        <v>5942.89</v>
      </c>
      <c r="I48" s="81">
        <v>0</v>
      </c>
    </row>
    <row r="49" spans="1:9" x14ac:dyDescent="0.25">
      <c r="A49" s="122"/>
      <c r="B49" s="122"/>
      <c r="C49" s="125">
        <v>4300</v>
      </c>
      <c r="D49" s="119">
        <f>'z - 22.05.2015'!G48</f>
        <v>649.96</v>
      </c>
      <c r="E49" s="127"/>
      <c r="F49" s="82"/>
      <c r="G49" s="81">
        <f t="shared" si="6"/>
        <v>649.96</v>
      </c>
      <c r="H49" s="81">
        <f t="shared" si="10"/>
        <v>649.96</v>
      </c>
      <c r="I49" s="81">
        <v>0</v>
      </c>
    </row>
    <row r="50" spans="1:9" x14ac:dyDescent="0.25">
      <c r="A50" s="114">
        <v>801</v>
      </c>
      <c r="B50" s="114">
        <v>80101</v>
      </c>
      <c r="C50" s="114"/>
      <c r="D50" s="83">
        <f>SUM(D52)</f>
        <v>0</v>
      </c>
      <c r="E50" s="83">
        <f>SUM(E51:E52)</f>
        <v>21905</v>
      </c>
      <c r="F50" s="83">
        <f>SUM(F51:F52)</f>
        <v>0</v>
      </c>
      <c r="G50" s="83">
        <f t="shared" si="6"/>
        <v>21905</v>
      </c>
      <c r="H50" s="83">
        <f>SUM(H51:H52)</f>
        <v>21905</v>
      </c>
      <c r="I50" s="83">
        <f>SUM(I51:I52)</f>
        <v>0</v>
      </c>
    </row>
    <row r="51" spans="1:9" s="75" customFormat="1" x14ac:dyDescent="0.25">
      <c r="A51" s="122"/>
      <c r="B51" s="122"/>
      <c r="C51" s="125">
        <v>4210</v>
      </c>
      <c r="D51" s="82">
        <v>0</v>
      </c>
      <c r="E51" s="82">
        <v>216.88</v>
      </c>
      <c r="F51" s="82"/>
      <c r="G51" s="82">
        <f t="shared" si="6"/>
        <v>216.88</v>
      </c>
      <c r="H51" s="81">
        <f t="shared" si="7"/>
        <v>216.88</v>
      </c>
      <c r="I51" s="82"/>
    </row>
    <row r="52" spans="1:9" x14ac:dyDescent="0.25">
      <c r="A52" s="122"/>
      <c r="B52" s="122"/>
      <c r="C52" s="125">
        <v>4240</v>
      </c>
      <c r="D52" s="82">
        <f>'01.01.2014'!G42</f>
        <v>0</v>
      </c>
      <c r="E52" s="82">
        <v>21688.12</v>
      </c>
      <c r="F52" s="82"/>
      <c r="G52" s="81">
        <f t="shared" si="6"/>
        <v>21688.12</v>
      </c>
      <c r="H52" s="81">
        <f t="shared" si="7"/>
        <v>21688.12</v>
      </c>
      <c r="I52" s="81">
        <v>0</v>
      </c>
    </row>
    <row r="53" spans="1:9" x14ac:dyDescent="0.25">
      <c r="A53" s="114"/>
      <c r="B53" s="114">
        <v>80110</v>
      </c>
      <c r="C53" s="114"/>
      <c r="D53" s="115">
        <f>'01.01.2014'!G43</f>
        <v>0</v>
      </c>
      <c r="E53" s="116">
        <f>SUM(E54:E55)</f>
        <v>19652</v>
      </c>
      <c r="F53" s="116">
        <f>SUM(F54:F55)</f>
        <v>0</v>
      </c>
      <c r="G53" s="115">
        <f t="shared" si="6"/>
        <v>19652</v>
      </c>
      <c r="H53" s="115">
        <f>SUM(H54:H55)</f>
        <v>19652</v>
      </c>
      <c r="I53" s="115">
        <f>SUM(I54:I55)</f>
        <v>0</v>
      </c>
    </row>
    <row r="54" spans="1:9" s="75" customFormat="1" x14ac:dyDescent="0.25">
      <c r="A54" s="122"/>
      <c r="B54" s="122"/>
      <c r="C54" s="125">
        <v>4210</v>
      </c>
      <c r="D54" s="119">
        <v>0</v>
      </c>
      <c r="E54" s="101">
        <v>194.57</v>
      </c>
      <c r="F54" s="101"/>
      <c r="G54" s="119">
        <f t="shared" si="6"/>
        <v>194.57</v>
      </c>
      <c r="H54" s="81">
        <f t="shared" ref="H54" si="11">G54</f>
        <v>194.57</v>
      </c>
      <c r="I54" s="81">
        <v>0</v>
      </c>
    </row>
    <row r="55" spans="1:9" x14ac:dyDescent="0.25">
      <c r="A55" s="122"/>
      <c r="B55" s="122"/>
      <c r="C55" s="125">
        <v>4240</v>
      </c>
      <c r="D55" s="119">
        <f>'01.01.2014'!G44</f>
        <v>0</v>
      </c>
      <c r="E55" s="101">
        <v>19457.43</v>
      </c>
      <c r="F55" s="101"/>
      <c r="G55" s="81">
        <f t="shared" si="6"/>
        <v>19457.43</v>
      </c>
      <c r="H55" s="81">
        <f t="shared" si="7"/>
        <v>19457.43</v>
      </c>
      <c r="I55" s="81">
        <v>0</v>
      </c>
    </row>
    <row r="56" spans="1:9" x14ac:dyDescent="0.25">
      <c r="A56" s="123">
        <v>852</v>
      </c>
      <c r="B56" s="123">
        <v>85212</v>
      </c>
      <c r="C56" s="114"/>
      <c r="D56" s="115">
        <f>SUM(D57:D67)</f>
        <v>2279000</v>
      </c>
      <c r="E56" s="116">
        <f t="shared" ref="E56:I56" si="12">SUM(E57:E67)</f>
        <v>0</v>
      </c>
      <c r="F56" s="116">
        <f t="shared" si="12"/>
        <v>0</v>
      </c>
      <c r="G56" s="115">
        <f t="shared" si="6"/>
        <v>2279000</v>
      </c>
      <c r="H56" s="115">
        <f t="shared" si="12"/>
        <v>2279000</v>
      </c>
      <c r="I56" s="115">
        <f t="shared" si="12"/>
        <v>0</v>
      </c>
    </row>
    <row r="57" spans="1:9" x14ac:dyDescent="0.25">
      <c r="A57" s="99"/>
      <c r="B57" s="99"/>
      <c r="C57" s="84">
        <v>3110</v>
      </c>
      <c r="D57" s="82">
        <v>2140630</v>
      </c>
      <c r="E57" s="82"/>
      <c r="F57" s="82"/>
      <c r="G57" s="81">
        <f t="shared" si="6"/>
        <v>2140630</v>
      </c>
      <c r="H57" s="81">
        <f t="shared" si="7"/>
        <v>2140630</v>
      </c>
      <c r="I57" s="81">
        <v>0</v>
      </c>
    </row>
    <row r="58" spans="1:9" x14ac:dyDescent="0.25">
      <c r="A58" s="122"/>
      <c r="B58" s="122"/>
      <c r="C58" s="85">
        <v>4010</v>
      </c>
      <c r="D58" s="82">
        <v>50312.2</v>
      </c>
      <c r="E58" s="82"/>
      <c r="F58" s="82"/>
      <c r="G58" s="81">
        <f t="shared" si="6"/>
        <v>50312.2</v>
      </c>
      <c r="H58" s="81">
        <f t="shared" si="7"/>
        <v>50312.2</v>
      </c>
      <c r="I58" s="81">
        <v>0</v>
      </c>
    </row>
    <row r="59" spans="1:9" x14ac:dyDescent="0.25">
      <c r="A59" s="122"/>
      <c r="B59" s="122"/>
      <c r="C59" s="85">
        <v>4040</v>
      </c>
      <c r="D59" s="82">
        <v>4257.8</v>
      </c>
      <c r="E59" s="82"/>
      <c r="F59" s="82"/>
      <c r="G59" s="81">
        <f t="shared" si="6"/>
        <v>4257.8</v>
      </c>
      <c r="H59" s="81">
        <f t="shared" si="7"/>
        <v>4257.8</v>
      </c>
      <c r="I59" s="81">
        <v>0</v>
      </c>
    </row>
    <row r="60" spans="1:9" x14ac:dyDescent="0.25">
      <c r="A60" s="122"/>
      <c r="B60" s="122"/>
      <c r="C60" s="85">
        <v>4110</v>
      </c>
      <c r="D60" s="82">
        <f>'01.01.2014'!G49</f>
        <v>80300</v>
      </c>
      <c r="E60" s="82"/>
      <c r="F60" s="82"/>
      <c r="G60" s="81">
        <f t="shared" si="6"/>
        <v>80300</v>
      </c>
      <c r="H60" s="81">
        <f t="shared" si="7"/>
        <v>80300</v>
      </c>
      <c r="I60" s="81">
        <v>0</v>
      </c>
    </row>
    <row r="61" spans="1:9" x14ac:dyDescent="0.25">
      <c r="A61" s="122"/>
      <c r="B61" s="122"/>
      <c r="C61" s="85">
        <v>4120</v>
      </c>
      <c r="D61" s="82">
        <f>'01.01.2014'!G50</f>
        <v>1500</v>
      </c>
      <c r="E61" s="82"/>
      <c r="F61" s="82"/>
      <c r="G61" s="81">
        <f t="shared" si="6"/>
        <v>1500</v>
      </c>
      <c r="H61" s="81">
        <f t="shared" si="7"/>
        <v>1500</v>
      </c>
      <c r="I61" s="81">
        <v>0</v>
      </c>
    </row>
    <row r="62" spans="1:9" x14ac:dyDescent="0.25">
      <c r="A62" s="122"/>
      <c r="B62" s="122"/>
      <c r="C62" s="85">
        <v>4210</v>
      </c>
      <c r="D62" s="82">
        <v>500</v>
      </c>
      <c r="E62" s="82"/>
      <c r="F62" s="82"/>
      <c r="G62" s="81">
        <f t="shared" si="6"/>
        <v>500</v>
      </c>
      <c r="H62" s="81">
        <f t="shared" si="7"/>
        <v>500</v>
      </c>
      <c r="I62" s="81">
        <v>0</v>
      </c>
    </row>
    <row r="63" spans="1:9" x14ac:dyDescent="0.25">
      <c r="A63" s="122"/>
      <c r="B63" s="122"/>
      <c r="C63" s="85">
        <v>4300</v>
      </c>
      <c r="D63" s="82">
        <v>1500</v>
      </c>
      <c r="E63" s="82"/>
      <c r="F63" s="82"/>
      <c r="G63" s="81">
        <f t="shared" si="6"/>
        <v>1500</v>
      </c>
      <c r="H63" s="81">
        <f t="shared" si="7"/>
        <v>1500</v>
      </c>
      <c r="I63" s="81">
        <v>0</v>
      </c>
    </row>
    <row r="64" spans="1:9" x14ac:dyDescent="0.25">
      <c r="A64" s="122"/>
      <c r="B64" s="122"/>
      <c r="C64" s="85" t="s">
        <v>8</v>
      </c>
      <c r="D64" s="82">
        <f>'01.01.2014'!G53</f>
        <v>0</v>
      </c>
      <c r="E64" s="82"/>
      <c r="F64" s="82"/>
      <c r="G64" s="81">
        <f t="shared" si="6"/>
        <v>0</v>
      </c>
      <c r="H64" s="81">
        <f t="shared" si="7"/>
        <v>0</v>
      </c>
      <c r="I64" s="81">
        <v>0</v>
      </c>
    </row>
    <row r="65" spans="1:9" x14ac:dyDescent="0.25">
      <c r="A65" s="122"/>
      <c r="B65" s="122"/>
      <c r="C65" s="85">
        <v>4410</v>
      </c>
      <c r="D65" s="82">
        <f>'01.01.2014'!G54</f>
        <v>0</v>
      </c>
      <c r="E65" s="82"/>
      <c r="F65" s="82"/>
      <c r="G65" s="81">
        <f t="shared" si="6"/>
        <v>0</v>
      </c>
      <c r="H65" s="81">
        <f t="shared" si="7"/>
        <v>0</v>
      </c>
      <c r="I65" s="81">
        <v>0</v>
      </c>
    </row>
    <row r="66" spans="1:9" x14ac:dyDescent="0.25">
      <c r="A66" s="122"/>
      <c r="B66" s="122"/>
      <c r="C66" s="86">
        <v>4440</v>
      </c>
      <c r="D66" s="82">
        <f>'01.01.2014'!G55</f>
        <v>0</v>
      </c>
      <c r="E66" s="82"/>
      <c r="F66" s="82"/>
      <c r="G66" s="81">
        <f t="shared" si="6"/>
        <v>0</v>
      </c>
      <c r="H66" s="81">
        <f t="shared" si="7"/>
        <v>0</v>
      </c>
      <c r="I66" s="81">
        <v>0</v>
      </c>
    </row>
    <row r="67" spans="1:9" x14ac:dyDescent="0.25">
      <c r="A67" s="122"/>
      <c r="B67" s="95"/>
      <c r="C67" s="86" t="s">
        <v>9</v>
      </c>
      <c r="D67" s="82">
        <f>'01.01.2014'!G56</f>
        <v>0</v>
      </c>
      <c r="E67" s="82"/>
      <c r="F67" s="82"/>
      <c r="G67" s="81">
        <f t="shared" si="6"/>
        <v>0</v>
      </c>
      <c r="H67" s="81">
        <f t="shared" si="7"/>
        <v>0</v>
      </c>
      <c r="I67" s="81">
        <v>0</v>
      </c>
    </row>
    <row r="68" spans="1:9" x14ac:dyDescent="0.25">
      <c r="A68" s="128"/>
      <c r="B68" s="129">
        <v>85213</v>
      </c>
      <c r="C68" s="114"/>
      <c r="D68" s="115">
        <f>D69</f>
        <v>10090</v>
      </c>
      <c r="E68" s="116">
        <f t="shared" ref="E68:I68" si="13">SUM(E69)</f>
        <v>0</v>
      </c>
      <c r="F68" s="116">
        <f t="shared" si="13"/>
        <v>0</v>
      </c>
      <c r="G68" s="115">
        <f t="shared" si="6"/>
        <v>10090</v>
      </c>
      <c r="H68" s="115">
        <f t="shared" si="13"/>
        <v>10090</v>
      </c>
      <c r="I68" s="115">
        <f t="shared" si="13"/>
        <v>0</v>
      </c>
    </row>
    <row r="69" spans="1:9" x14ac:dyDescent="0.25">
      <c r="A69" s="121"/>
      <c r="B69" s="99"/>
      <c r="C69" s="130">
        <v>4130</v>
      </c>
      <c r="D69" s="119">
        <v>10090</v>
      </c>
      <c r="E69" s="101"/>
      <c r="F69" s="101"/>
      <c r="G69" s="81">
        <f t="shared" si="6"/>
        <v>10090</v>
      </c>
      <c r="H69" s="81">
        <f t="shared" si="7"/>
        <v>10090</v>
      </c>
      <c r="I69" s="81">
        <v>0</v>
      </c>
    </row>
    <row r="70" spans="1:9" x14ac:dyDescent="0.25">
      <c r="A70" s="131"/>
      <c r="B70" s="128">
        <v>85215</v>
      </c>
      <c r="C70" s="132"/>
      <c r="D70" s="115">
        <f>SUM(D71:D72)</f>
        <v>295.38</v>
      </c>
      <c r="E70" s="116">
        <f>SUM(E71:E72)</f>
        <v>0</v>
      </c>
      <c r="F70" s="116">
        <f>SUM(F71:F72)</f>
        <v>0</v>
      </c>
      <c r="G70" s="115">
        <f t="shared" si="6"/>
        <v>295.38</v>
      </c>
      <c r="H70" s="115">
        <f>SUM(H71:H72)</f>
        <v>295.38</v>
      </c>
      <c r="I70" s="115">
        <f>SUM(I71:I72)</f>
        <v>0</v>
      </c>
    </row>
    <row r="71" spans="1:9" x14ac:dyDescent="0.25">
      <c r="A71" s="121"/>
      <c r="B71" s="122"/>
      <c r="C71" s="130">
        <v>3110</v>
      </c>
      <c r="D71" s="119">
        <v>289.58999999999997</v>
      </c>
      <c r="E71" s="101"/>
      <c r="F71" s="101"/>
      <c r="G71" s="81">
        <f t="shared" si="6"/>
        <v>289.58999999999997</v>
      </c>
      <c r="H71" s="81">
        <f t="shared" si="7"/>
        <v>289.58999999999997</v>
      </c>
      <c r="I71" s="81">
        <v>0</v>
      </c>
    </row>
    <row r="72" spans="1:9" x14ac:dyDescent="0.25">
      <c r="A72" s="121"/>
      <c r="B72" s="122"/>
      <c r="C72" s="130">
        <v>4210</v>
      </c>
      <c r="D72" s="133">
        <v>5.79</v>
      </c>
      <c r="E72" s="134"/>
      <c r="F72" s="134"/>
      <c r="G72" s="81">
        <f t="shared" si="6"/>
        <v>5.79</v>
      </c>
      <c r="H72" s="81">
        <f t="shared" si="7"/>
        <v>5.79</v>
      </c>
      <c r="I72" s="81">
        <v>0</v>
      </c>
    </row>
    <row r="73" spans="1:9" x14ac:dyDescent="0.25">
      <c r="A73" s="131"/>
      <c r="B73" s="128">
        <v>85295</v>
      </c>
      <c r="C73" s="132"/>
      <c r="D73" s="115">
        <f>D74</f>
        <v>1446</v>
      </c>
      <c r="E73" s="116">
        <f>E74</f>
        <v>0</v>
      </c>
      <c r="F73" s="116">
        <f>F74</f>
        <v>-600</v>
      </c>
      <c r="G73" s="116">
        <f t="shared" si="6"/>
        <v>846</v>
      </c>
      <c r="H73" s="116">
        <f t="shared" ref="H73:I73" si="14">H74</f>
        <v>846</v>
      </c>
      <c r="I73" s="116">
        <f t="shared" si="14"/>
        <v>0</v>
      </c>
    </row>
    <row r="74" spans="1:9" x14ac:dyDescent="0.25">
      <c r="A74" s="121"/>
      <c r="B74" s="122"/>
      <c r="C74" s="130">
        <v>4210</v>
      </c>
      <c r="D74" s="119">
        <v>1446</v>
      </c>
      <c r="E74" s="101"/>
      <c r="F74" s="101">
        <v>-600</v>
      </c>
      <c r="G74" s="81">
        <f t="shared" si="6"/>
        <v>846</v>
      </c>
      <c r="H74" s="81">
        <f t="shared" ref="H74" si="15">G74</f>
        <v>846</v>
      </c>
      <c r="I74" s="81">
        <v>0</v>
      </c>
    </row>
    <row r="75" spans="1:9" s="80" customFormat="1" ht="14.25" x14ac:dyDescent="0.2">
      <c r="A75" s="150" t="s">
        <v>10</v>
      </c>
      <c r="B75" s="150"/>
      <c r="C75" s="150"/>
      <c r="D75" s="111">
        <f>D70+D68+D56+D53+D50+D39+D34+D28+D73+D43</f>
        <v>2763634.15</v>
      </c>
      <c r="E75" s="111">
        <f t="shared" ref="E75:I75" si="16">E70+E68+E56+E53+E50+E39+E34+E28+E73+E43</f>
        <v>41557</v>
      </c>
      <c r="F75" s="111">
        <f t="shared" si="16"/>
        <v>-600</v>
      </c>
      <c r="G75" s="111">
        <f t="shared" si="16"/>
        <v>2804591.15</v>
      </c>
      <c r="H75" s="111">
        <f t="shared" si="16"/>
        <v>2804591.15</v>
      </c>
      <c r="I75" s="111">
        <f t="shared" si="16"/>
        <v>0</v>
      </c>
    </row>
    <row r="78" spans="1:9" x14ac:dyDescent="0.25">
      <c r="A78" s="73"/>
      <c r="B78" s="73"/>
      <c r="C78" s="73" t="s">
        <v>30</v>
      </c>
      <c r="D78" s="87">
        <f>D21-D75</f>
        <v>0</v>
      </c>
      <c r="G78" s="87"/>
    </row>
    <row r="79" spans="1:9" x14ac:dyDescent="0.25">
      <c r="A79" s="73"/>
      <c r="B79" s="73"/>
      <c r="C79" s="73" t="s">
        <v>31</v>
      </c>
      <c r="D79" s="87">
        <f>G21-G75</f>
        <v>0</v>
      </c>
    </row>
    <row r="80" spans="1:9" x14ac:dyDescent="0.25">
      <c r="C80" s="72" t="s">
        <v>32</v>
      </c>
      <c r="D80" s="87">
        <f>(G75-D75+G21-D21)/2</f>
        <v>40957</v>
      </c>
    </row>
  </sheetData>
  <autoFilter ref="A10:I10"/>
  <mergeCells count="26">
    <mergeCell ref="A75:C75"/>
    <mergeCell ref="H8:H9"/>
    <mergeCell ref="I8:I9"/>
    <mergeCell ref="A21:C21"/>
    <mergeCell ref="A22:I22"/>
    <mergeCell ref="A23:A26"/>
    <mergeCell ref="B23:B26"/>
    <mergeCell ref="C23:C26"/>
    <mergeCell ref="D23:I23"/>
    <mergeCell ref="D24:D26"/>
    <mergeCell ref="E24:E26"/>
    <mergeCell ref="F24:F26"/>
    <mergeCell ref="G24:G26"/>
    <mergeCell ref="H24:I24"/>
    <mergeCell ref="H25:H26"/>
    <mergeCell ref="I25:I26"/>
    <mergeCell ref="A4:I4"/>
    <mergeCell ref="A6:A9"/>
    <mergeCell ref="B6:B9"/>
    <mergeCell ref="C6:C9"/>
    <mergeCell ref="D6:I6"/>
    <mergeCell ref="D7:D9"/>
    <mergeCell ref="E7:E9"/>
    <mergeCell ref="F7:F9"/>
    <mergeCell ref="G7:G9"/>
    <mergeCell ref="H7:I7"/>
  </mergeCells>
  <pageMargins left="0.7" right="0.7" top="0.75" bottom="0.75" header="0.3" footer="0.3"/>
  <pageSetup paperSize="9" scale="64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topLeftCell="A64" workbookViewId="0">
      <selection activeCell="A16" sqref="A1:XFD1048576"/>
    </sheetView>
  </sheetViews>
  <sheetFormatPr defaultRowHeight="15" x14ac:dyDescent="0.25"/>
  <cols>
    <col min="1" max="1" width="6.42578125" style="72" customWidth="1"/>
    <col min="2" max="3" width="8.7109375" style="72" customWidth="1"/>
    <col min="4" max="4" width="14.140625" style="73" customWidth="1"/>
    <col min="5" max="6" width="14.140625" style="88" customWidth="1"/>
    <col min="7" max="7" width="14.140625" style="73" customWidth="1"/>
    <col min="8" max="9" width="13.28515625" style="73" customWidth="1"/>
    <col min="10" max="13" width="14.85546875" style="73" customWidth="1"/>
    <col min="14" max="262" width="9.140625" style="73"/>
    <col min="263" max="263" width="10.140625" style="73" customWidth="1"/>
    <col min="264" max="264" width="11.28515625" style="73" customWidth="1"/>
    <col min="265" max="265" width="10.7109375" style="73" customWidth="1"/>
    <col min="266" max="266" width="13.85546875" style="73" customWidth="1"/>
    <col min="267" max="267" width="11.7109375" style="73" customWidth="1"/>
    <col min="268" max="268" width="14.140625" style="73" customWidth="1"/>
    <col min="269" max="269" width="11.7109375" style="73" customWidth="1"/>
    <col min="270" max="518" width="9.140625" style="73"/>
    <col min="519" max="519" width="10.140625" style="73" customWidth="1"/>
    <col min="520" max="520" width="11.28515625" style="73" customWidth="1"/>
    <col min="521" max="521" width="10.7109375" style="73" customWidth="1"/>
    <col min="522" max="522" width="13.85546875" style="73" customWidth="1"/>
    <col min="523" max="523" width="11.7109375" style="73" customWidth="1"/>
    <col min="524" max="524" width="14.140625" style="73" customWidth="1"/>
    <col min="525" max="525" width="11.7109375" style="73" customWidth="1"/>
    <col min="526" max="774" width="9.140625" style="73"/>
    <col min="775" max="775" width="10.140625" style="73" customWidth="1"/>
    <col min="776" max="776" width="11.28515625" style="73" customWidth="1"/>
    <col min="777" max="777" width="10.7109375" style="73" customWidth="1"/>
    <col min="778" max="778" width="13.85546875" style="73" customWidth="1"/>
    <col min="779" max="779" width="11.7109375" style="73" customWidth="1"/>
    <col min="780" max="780" width="14.140625" style="73" customWidth="1"/>
    <col min="781" max="781" width="11.7109375" style="73" customWidth="1"/>
    <col min="782" max="1030" width="9.140625" style="73"/>
    <col min="1031" max="1031" width="10.140625" style="73" customWidth="1"/>
    <col min="1032" max="1032" width="11.28515625" style="73" customWidth="1"/>
    <col min="1033" max="1033" width="10.7109375" style="73" customWidth="1"/>
    <col min="1034" max="1034" width="13.85546875" style="73" customWidth="1"/>
    <col min="1035" max="1035" width="11.7109375" style="73" customWidth="1"/>
    <col min="1036" max="1036" width="14.140625" style="73" customWidth="1"/>
    <col min="1037" max="1037" width="11.7109375" style="73" customWidth="1"/>
    <col min="1038" max="1286" width="9.140625" style="73"/>
    <col min="1287" max="1287" width="10.140625" style="73" customWidth="1"/>
    <col min="1288" max="1288" width="11.28515625" style="73" customWidth="1"/>
    <col min="1289" max="1289" width="10.7109375" style="73" customWidth="1"/>
    <col min="1290" max="1290" width="13.85546875" style="73" customWidth="1"/>
    <col min="1291" max="1291" width="11.7109375" style="73" customWidth="1"/>
    <col min="1292" max="1292" width="14.140625" style="73" customWidth="1"/>
    <col min="1293" max="1293" width="11.7109375" style="73" customWidth="1"/>
    <col min="1294" max="1542" width="9.140625" style="73"/>
    <col min="1543" max="1543" width="10.140625" style="73" customWidth="1"/>
    <col min="1544" max="1544" width="11.28515625" style="73" customWidth="1"/>
    <col min="1545" max="1545" width="10.7109375" style="73" customWidth="1"/>
    <col min="1546" max="1546" width="13.85546875" style="73" customWidth="1"/>
    <col min="1547" max="1547" width="11.7109375" style="73" customWidth="1"/>
    <col min="1548" max="1548" width="14.140625" style="73" customWidth="1"/>
    <col min="1549" max="1549" width="11.7109375" style="73" customWidth="1"/>
    <col min="1550" max="1798" width="9.140625" style="73"/>
    <col min="1799" max="1799" width="10.140625" style="73" customWidth="1"/>
    <col min="1800" max="1800" width="11.28515625" style="73" customWidth="1"/>
    <col min="1801" max="1801" width="10.7109375" style="73" customWidth="1"/>
    <col min="1802" max="1802" width="13.85546875" style="73" customWidth="1"/>
    <col min="1803" max="1803" width="11.7109375" style="73" customWidth="1"/>
    <col min="1804" max="1804" width="14.140625" style="73" customWidth="1"/>
    <col min="1805" max="1805" width="11.7109375" style="73" customWidth="1"/>
    <col min="1806" max="2054" width="9.140625" style="73"/>
    <col min="2055" max="2055" width="10.140625" style="73" customWidth="1"/>
    <col min="2056" max="2056" width="11.28515625" style="73" customWidth="1"/>
    <col min="2057" max="2057" width="10.7109375" style="73" customWidth="1"/>
    <col min="2058" max="2058" width="13.85546875" style="73" customWidth="1"/>
    <col min="2059" max="2059" width="11.7109375" style="73" customWidth="1"/>
    <col min="2060" max="2060" width="14.140625" style="73" customWidth="1"/>
    <col min="2061" max="2061" width="11.7109375" style="73" customWidth="1"/>
    <col min="2062" max="2310" width="9.140625" style="73"/>
    <col min="2311" max="2311" width="10.140625" style="73" customWidth="1"/>
    <col min="2312" max="2312" width="11.28515625" style="73" customWidth="1"/>
    <col min="2313" max="2313" width="10.7109375" style="73" customWidth="1"/>
    <col min="2314" max="2314" width="13.85546875" style="73" customWidth="1"/>
    <col min="2315" max="2315" width="11.7109375" style="73" customWidth="1"/>
    <col min="2316" max="2316" width="14.140625" style="73" customWidth="1"/>
    <col min="2317" max="2317" width="11.7109375" style="73" customWidth="1"/>
    <col min="2318" max="2566" width="9.140625" style="73"/>
    <col min="2567" max="2567" width="10.140625" style="73" customWidth="1"/>
    <col min="2568" max="2568" width="11.28515625" style="73" customWidth="1"/>
    <col min="2569" max="2569" width="10.7109375" style="73" customWidth="1"/>
    <col min="2570" max="2570" width="13.85546875" style="73" customWidth="1"/>
    <col min="2571" max="2571" width="11.7109375" style="73" customWidth="1"/>
    <col min="2572" max="2572" width="14.140625" style="73" customWidth="1"/>
    <col min="2573" max="2573" width="11.7109375" style="73" customWidth="1"/>
    <col min="2574" max="2822" width="9.140625" style="73"/>
    <col min="2823" max="2823" width="10.140625" style="73" customWidth="1"/>
    <col min="2824" max="2824" width="11.28515625" style="73" customWidth="1"/>
    <col min="2825" max="2825" width="10.7109375" style="73" customWidth="1"/>
    <col min="2826" max="2826" width="13.85546875" style="73" customWidth="1"/>
    <col min="2827" max="2827" width="11.7109375" style="73" customWidth="1"/>
    <col min="2828" max="2828" width="14.140625" style="73" customWidth="1"/>
    <col min="2829" max="2829" width="11.7109375" style="73" customWidth="1"/>
    <col min="2830" max="3078" width="9.140625" style="73"/>
    <col min="3079" max="3079" width="10.140625" style="73" customWidth="1"/>
    <col min="3080" max="3080" width="11.28515625" style="73" customWidth="1"/>
    <col min="3081" max="3081" width="10.7109375" style="73" customWidth="1"/>
    <col min="3082" max="3082" width="13.85546875" style="73" customWidth="1"/>
    <col min="3083" max="3083" width="11.7109375" style="73" customWidth="1"/>
    <col min="3084" max="3084" width="14.140625" style="73" customWidth="1"/>
    <col min="3085" max="3085" width="11.7109375" style="73" customWidth="1"/>
    <col min="3086" max="3334" width="9.140625" style="73"/>
    <col min="3335" max="3335" width="10.140625" style="73" customWidth="1"/>
    <col min="3336" max="3336" width="11.28515625" style="73" customWidth="1"/>
    <col min="3337" max="3337" width="10.7109375" style="73" customWidth="1"/>
    <col min="3338" max="3338" width="13.85546875" style="73" customWidth="1"/>
    <col min="3339" max="3339" width="11.7109375" style="73" customWidth="1"/>
    <col min="3340" max="3340" width="14.140625" style="73" customWidth="1"/>
    <col min="3341" max="3341" width="11.7109375" style="73" customWidth="1"/>
    <col min="3342" max="3590" width="9.140625" style="73"/>
    <col min="3591" max="3591" width="10.140625" style="73" customWidth="1"/>
    <col min="3592" max="3592" width="11.28515625" style="73" customWidth="1"/>
    <col min="3593" max="3593" width="10.7109375" style="73" customWidth="1"/>
    <col min="3594" max="3594" width="13.85546875" style="73" customWidth="1"/>
    <col min="3595" max="3595" width="11.7109375" style="73" customWidth="1"/>
    <col min="3596" max="3596" width="14.140625" style="73" customWidth="1"/>
    <col min="3597" max="3597" width="11.7109375" style="73" customWidth="1"/>
    <col min="3598" max="3846" width="9.140625" style="73"/>
    <col min="3847" max="3847" width="10.140625" style="73" customWidth="1"/>
    <col min="3848" max="3848" width="11.28515625" style="73" customWidth="1"/>
    <col min="3849" max="3849" width="10.7109375" style="73" customWidth="1"/>
    <col min="3850" max="3850" width="13.85546875" style="73" customWidth="1"/>
    <col min="3851" max="3851" width="11.7109375" style="73" customWidth="1"/>
    <col min="3852" max="3852" width="14.140625" style="73" customWidth="1"/>
    <col min="3853" max="3853" width="11.7109375" style="73" customWidth="1"/>
    <col min="3854" max="4102" width="9.140625" style="73"/>
    <col min="4103" max="4103" width="10.140625" style="73" customWidth="1"/>
    <col min="4104" max="4104" width="11.28515625" style="73" customWidth="1"/>
    <col min="4105" max="4105" width="10.7109375" style="73" customWidth="1"/>
    <col min="4106" max="4106" width="13.85546875" style="73" customWidth="1"/>
    <col min="4107" max="4107" width="11.7109375" style="73" customWidth="1"/>
    <col min="4108" max="4108" width="14.140625" style="73" customWidth="1"/>
    <col min="4109" max="4109" width="11.7109375" style="73" customWidth="1"/>
    <col min="4110" max="4358" width="9.140625" style="73"/>
    <col min="4359" max="4359" width="10.140625" style="73" customWidth="1"/>
    <col min="4360" max="4360" width="11.28515625" style="73" customWidth="1"/>
    <col min="4361" max="4361" width="10.7109375" style="73" customWidth="1"/>
    <col min="4362" max="4362" width="13.85546875" style="73" customWidth="1"/>
    <col min="4363" max="4363" width="11.7109375" style="73" customWidth="1"/>
    <col min="4364" max="4364" width="14.140625" style="73" customWidth="1"/>
    <col min="4365" max="4365" width="11.7109375" style="73" customWidth="1"/>
    <col min="4366" max="4614" width="9.140625" style="73"/>
    <col min="4615" max="4615" width="10.140625" style="73" customWidth="1"/>
    <col min="4616" max="4616" width="11.28515625" style="73" customWidth="1"/>
    <col min="4617" max="4617" width="10.7109375" style="73" customWidth="1"/>
    <col min="4618" max="4618" width="13.85546875" style="73" customWidth="1"/>
    <col min="4619" max="4619" width="11.7109375" style="73" customWidth="1"/>
    <col min="4620" max="4620" width="14.140625" style="73" customWidth="1"/>
    <col min="4621" max="4621" width="11.7109375" style="73" customWidth="1"/>
    <col min="4622" max="4870" width="9.140625" style="73"/>
    <col min="4871" max="4871" width="10.140625" style="73" customWidth="1"/>
    <col min="4872" max="4872" width="11.28515625" style="73" customWidth="1"/>
    <col min="4873" max="4873" width="10.7109375" style="73" customWidth="1"/>
    <col min="4874" max="4874" width="13.85546875" style="73" customWidth="1"/>
    <col min="4875" max="4875" width="11.7109375" style="73" customWidth="1"/>
    <col min="4876" max="4876" width="14.140625" style="73" customWidth="1"/>
    <col min="4877" max="4877" width="11.7109375" style="73" customWidth="1"/>
    <col min="4878" max="5126" width="9.140625" style="73"/>
    <col min="5127" max="5127" width="10.140625" style="73" customWidth="1"/>
    <col min="5128" max="5128" width="11.28515625" style="73" customWidth="1"/>
    <col min="5129" max="5129" width="10.7109375" style="73" customWidth="1"/>
    <col min="5130" max="5130" width="13.85546875" style="73" customWidth="1"/>
    <col min="5131" max="5131" width="11.7109375" style="73" customWidth="1"/>
    <col min="5132" max="5132" width="14.140625" style="73" customWidth="1"/>
    <col min="5133" max="5133" width="11.7109375" style="73" customWidth="1"/>
    <col min="5134" max="5382" width="9.140625" style="73"/>
    <col min="5383" max="5383" width="10.140625" style="73" customWidth="1"/>
    <col min="5384" max="5384" width="11.28515625" style="73" customWidth="1"/>
    <col min="5385" max="5385" width="10.7109375" style="73" customWidth="1"/>
    <col min="5386" max="5386" width="13.85546875" style="73" customWidth="1"/>
    <col min="5387" max="5387" width="11.7109375" style="73" customWidth="1"/>
    <col min="5388" max="5388" width="14.140625" style="73" customWidth="1"/>
    <col min="5389" max="5389" width="11.7109375" style="73" customWidth="1"/>
    <col min="5390" max="5638" width="9.140625" style="73"/>
    <col min="5639" max="5639" width="10.140625" style="73" customWidth="1"/>
    <col min="5640" max="5640" width="11.28515625" style="73" customWidth="1"/>
    <col min="5641" max="5641" width="10.7109375" style="73" customWidth="1"/>
    <col min="5642" max="5642" width="13.85546875" style="73" customWidth="1"/>
    <col min="5643" max="5643" width="11.7109375" style="73" customWidth="1"/>
    <col min="5644" max="5644" width="14.140625" style="73" customWidth="1"/>
    <col min="5645" max="5645" width="11.7109375" style="73" customWidth="1"/>
    <col min="5646" max="5894" width="9.140625" style="73"/>
    <col min="5895" max="5895" width="10.140625" style="73" customWidth="1"/>
    <col min="5896" max="5896" width="11.28515625" style="73" customWidth="1"/>
    <col min="5897" max="5897" width="10.7109375" style="73" customWidth="1"/>
    <col min="5898" max="5898" width="13.85546875" style="73" customWidth="1"/>
    <col min="5899" max="5899" width="11.7109375" style="73" customWidth="1"/>
    <col min="5900" max="5900" width="14.140625" style="73" customWidth="1"/>
    <col min="5901" max="5901" width="11.7109375" style="73" customWidth="1"/>
    <col min="5902" max="6150" width="9.140625" style="73"/>
    <col min="6151" max="6151" width="10.140625" style="73" customWidth="1"/>
    <col min="6152" max="6152" width="11.28515625" style="73" customWidth="1"/>
    <col min="6153" max="6153" width="10.7109375" style="73" customWidth="1"/>
    <col min="6154" max="6154" width="13.85546875" style="73" customWidth="1"/>
    <col min="6155" max="6155" width="11.7109375" style="73" customWidth="1"/>
    <col min="6156" max="6156" width="14.140625" style="73" customWidth="1"/>
    <col min="6157" max="6157" width="11.7109375" style="73" customWidth="1"/>
    <col min="6158" max="6406" width="9.140625" style="73"/>
    <col min="6407" max="6407" width="10.140625" style="73" customWidth="1"/>
    <col min="6408" max="6408" width="11.28515625" style="73" customWidth="1"/>
    <col min="6409" max="6409" width="10.7109375" style="73" customWidth="1"/>
    <col min="6410" max="6410" width="13.85546875" style="73" customWidth="1"/>
    <col min="6411" max="6411" width="11.7109375" style="73" customWidth="1"/>
    <col min="6412" max="6412" width="14.140625" style="73" customWidth="1"/>
    <col min="6413" max="6413" width="11.7109375" style="73" customWidth="1"/>
    <col min="6414" max="6662" width="9.140625" style="73"/>
    <col min="6663" max="6663" width="10.140625" style="73" customWidth="1"/>
    <col min="6664" max="6664" width="11.28515625" style="73" customWidth="1"/>
    <col min="6665" max="6665" width="10.7109375" style="73" customWidth="1"/>
    <col min="6666" max="6666" width="13.85546875" style="73" customWidth="1"/>
    <col min="6667" max="6667" width="11.7109375" style="73" customWidth="1"/>
    <col min="6668" max="6668" width="14.140625" style="73" customWidth="1"/>
    <col min="6669" max="6669" width="11.7109375" style="73" customWidth="1"/>
    <col min="6670" max="6918" width="9.140625" style="73"/>
    <col min="6919" max="6919" width="10.140625" style="73" customWidth="1"/>
    <col min="6920" max="6920" width="11.28515625" style="73" customWidth="1"/>
    <col min="6921" max="6921" width="10.7109375" style="73" customWidth="1"/>
    <col min="6922" max="6922" width="13.85546875" style="73" customWidth="1"/>
    <col min="6923" max="6923" width="11.7109375" style="73" customWidth="1"/>
    <col min="6924" max="6924" width="14.140625" style="73" customWidth="1"/>
    <col min="6925" max="6925" width="11.7109375" style="73" customWidth="1"/>
    <col min="6926" max="7174" width="9.140625" style="73"/>
    <col min="7175" max="7175" width="10.140625" style="73" customWidth="1"/>
    <col min="7176" max="7176" width="11.28515625" style="73" customWidth="1"/>
    <col min="7177" max="7177" width="10.7109375" style="73" customWidth="1"/>
    <col min="7178" max="7178" width="13.85546875" style="73" customWidth="1"/>
    <col min="7179" max="7179" width="11.7109375" style="73" customWidth="1"/>
    <col min="7180" max="7180" width="14.140625" style="73" customWidth="1"/>
    <col min="7181" max="7181" width="11.7109375" style="73" customWidth="1"/>
    <col min="7182" max="7430" width="9.140625" style="73"/>
    <col min="7431" max="7431" width="10.140625" style="73" customWidth="1"/>
    <col min="7432" max="7432" width="11.28515625" style="73" customWidth="1"/>
    <col min="7433" max="7433" width="10.7109375" style="73" customWidth="1"/>
    <col min="7434" max="7434" width="13.85546875" style="73" customWidth="1"/>
    <col min="7435" max="7435" width="11.7109375" style="73" customWidth="1"/>
    <col min="7436" max="7436" width="14.140625" style="73" customWidth="1"/>
    <col min="7437" max="7437" width="11.7109375" style="73" customWidth="1"/>
    <col min="7438" max="7686" width="9.140625" style="73"/>
    <col min="7687" max="7687" width="10.140625" style="73" customWidth="1"/>
    <col min="7688" max="7688" width="11.28515625" style="73" customWidth="1"/>
    <col min="7689" max="7689" width="10.7109375" style="73" customWidth="1"/>
    <col min="7690" max="7690" width="13.85546875" style="73" customWidth="1"/>
    <col min="7691" max="7691" width="11.7109375" style="73" customWidth="1"/>
    <col min="7692" max="7692" width="14.140625" style="73" customWidth="1"/>
    <col min="7693" max="7693" width="11.7109375" style="73" customWidth="1"/>
    <col min="7694" max="7942" width="9.140625" style="73"/>
    <col min="7943" max="7943" width="10.140625" style="73" customWidth="1"/>
    <col min="7944" max="7944" width="11.28515625" style="73" customWidth="1"/>
    <col min="7945" max="7945" width="10.7109375" style="73" customWidth="1"/>
    <col min="7946" max="7946" width="13.85546875" style="73" customWidth="1"/>
    <col min="7947" max="7947" width="11.7109375" style="73" customWidth="1"/>
    <col min="7948" max="7948" width="14.140625" style="73" customWidth="1"/>
    <col min="7949" max="7949" width="11.7109375" style="73" customWidth="1"/>
    <col min="7950" max="8198" width="9.140625" style="73"/>
    <col min="8199" max="8199" width="10.140625" style="73" customWidth="1"/>
    <col min="8200" max="8200" width="11.28515625" style="73" customWidth="1"/>
    <col min="8201" max="8201" width="10.7109375" style="73" customWidth="1"/>
    <col min="8202" max="8202" width="13.85546875" style="73" customWidth="1"/>
    <col min="8203" max="8203" width="11.7109375" style="73" customWidth="1"/>
    <col min="8204" max="8204" width="14.140625" style="73" customWidth="1"/>
    <col min="8205" max="8205" width="11.7109375" style="73" customWidth="1"/>
    <col min="8206" max="8454" width="9.140625" style="73"/>
    <col min="8455" max="8455" width="10.140625" style="73" customWidth="1"/>
    <col min="8456" max="8456" width="11.28515625" style="73" customWidth="1"/>
    <col min="8457" max="8457" width="10.7109375" style="73" customWidth="1"/>
    <col min="8458" max="8458" width="13.85546875" style="73" customWidth="1"/>
    <col min="8459" max="8459" width="11.7109375" style="73" customWidth="1"/>
    <col min="8460" max="8460" width="14.140625" style="73" customWidth="1"/>
    <col min="8461" max="8461" width="11.7109375" style="73" customWidth="1"/>
    <col min="8462" max="8710" width="9.140625" style="73"/>
    <col min="8711" max="8711" width="10.140625" style="73" customWidth="1"/>
    <col min="8712" max="8712" width="11.28515625" style="73" customWidth="1"/>
    <col min="8713" max="8713" width="10.7109375" style="73" customWidth="1"/>
    <col min="8714" max="8714" width="13.85546875" style="73" customWidth="1"/>
    <col min="8715" max="8715" width="11.7109375" style="73" customWidth="1"/>
    <col min="8716" max="8716" width="14.140625" style="73" customWidth="1"/>
    <col min="8717" max="8717" width="11.7109375" style="73" customWidth="1"/>
    <col min="8718" max="8966" width="9.140625" style="73"/>
    <col min="8967" max="8967" width="10.140625" style="73" customWidth="1"/>
    <col min="8968" max="8968" width="11.28515625" style="73" customWidth="1"/>
    <col min="8969" max="8969" width="10.7109375" style="73" customWidth="1"/>
    <col min="8970" max="8970" width="13.85546875" style="73" customWidth="1"/>
    <col min="8971" max="8971" width="11.7109375" style="73" customWidth="1"/>
    <col min="8972" max="8972" width="14.140625" style="73" customWidth="1"/>
    <col min="8973" max="8973" width="11.7109375" style="73" customWidth="1"/>
    <col min="8974" max="9222" width="9.140625" style="73"/>
    <col min="9223" max="9223" width="10.140625" style="73" customWidth="1"/>
    <col min="9224" max="9224" width="11.28515625" style="73" customWidth="1"/>
    <col min="9225" max="9225" width="10.7109375" style="73" customWidth="1"/>
    <col min="9226" max="9226" width="13.85546875" style="73" customWidth="1"/>
    <col min="9227" max="9227" width="11.7109375" style="73" customWidth="1"/>
    <col min="9228" max="9228" width="14.140625" style="73" customWidth="1"/>
    <col min="9229" max="9229" width="11.7109375" style="73" customWidth="1"/>
    <col min="9230" max="9478" width="9.140625" style="73"/>
    <col min="9479" max="9479" width="10.140625" style="73" customWidth="1"/>
    <col min="9480" max="9480" width="11.28515625" style="73" customWidth="1"/>
    <col min="9481" max="9481" width="10.7109375" style="73" customWidth="1"/>
    <col min="9482" max="9482" width="13.85546875" style="73" customWidth="1"/>
    <col min="9483" max="9483" width="11.7109375" style="73" customWidth="1"/>
    <col min="9484" max="9484" width="14.140625" style="73" customWidth="1"/>
    <col min="9485" max="9485" width="11.7109375" style="73" customWidth="1"/>
    <col min="9486" max="9734" width="9.140625" style="73"/>
    <col min="9735" max="9735" width="10.140625" style="73" customWidth="1"/>
    <col min="9736" max="9736" width="11.28515625" style="73" customWidth="1"/>
    <col min="9737" max="9737" width="10.7109375" style="73" customWidth="1"/>
    <col min="9738" max="9738" width="13.85546875" style="73" customWidth="1"/>
    <col min="9739" max="9739" width="11.7109375" style="73" customWidth="1"/>
    <col min="9740" max="9740" width="14.140625" style="73" customWidth="1"/>
    <col min="9741" max="9741" width="11.7109375" style="73" customWidth="1"/>
    <col min="9742" max="9990" width="9.140625" style="73"/>
    <col min="9991" max="9991" width="10.140625" style="73" customWidth="1"/>
    <col min="9992" max="9992" width="11.28515625" style="73" customWidth="1"/>
    <col min="9993" max="9993" width="10.7109375" style="73" customWidth="1"/>
    <col min="9994" max="9994" width="13.85546875" style="73" customWidth="1"/>
    <col min="9995" max="9995" width="11.7109375" style="73" customWidth="1"/>
    <col min="9996" max="9996" width="14.140625" style="73" customWidth="1"/>
    <col min="9997" max="9997" width="11.7109375" style="73" customWidth="1"/>
    <col min="9998" max="10246" width="9.140625" style="73"/>
    <col min="10247" max="10247" width="10.140625" style="73" customWidth="1"/>
    <col min="10248" max="10248" width="11.28515625" style="73" customWidth="1"/>
    <col min="10249" max="10249" width="10.7109375" style="73" customWidth="1"/>
    <col min="10250" max="10250" width="13.85546875" style="73" customWidth="1"/>
    <col min="10251" max="10251" width="11.7109375" style="73" customWidth="1"/>
    <col min="10252" max="10252" width="14.140625" style="73" customWidth="1"/>
    <col min="10253" max="10253" width="11.7109375" style="73" customWidth="1"/>
    <col min="10254" max="10502" width="9.140625" style="73"/>
    <col min="10503" max="10503" width="10.140625" style="73" customWidth="1"/>
    <col min="10504" max="10504" width="11.28515625" style="73" customWidth="1"/>
    <col min="10505" max="10505" width="10.7109375" style="73" customWidth="1"/>
    <col min="10506" max="10506" width="13.85546875" style="73" customWidth="1"/>
    <col min="10507" max="10507" width="11.7109375" style="73" customWidth="1"/>
    <col min="10508" max="10508" width="14.140625" style="73" customWidth="1"/>
    <col min="10509" max="10509" width="11.7109375" style="73" customWidth="1"/>
    <col min="10510" max="10758" width="9.140625" style="73"/>
    <col min="10759" max="10759" width="10.140625" style="73" customWidth="1"/>
    <col min="10760" max="10760" width="11.28515625" style="73" customWidth="1"/>
    <col min="10761" max="10761" width="10.7109375" style="73" customWidth="1"/>
    <col min="10762" max="10762" width="13.85546875" style="73" customWidth="1"/>
    <col min="10763" max="10763" width="11.7109375" style="73" customWidth="1"/>
    <col min="10764" max="10764" width="14.140625" style="73" customWidth="1"/>
    <col min="10765" max="10765" width="11.7109375" style="73" customWidth="1"/>
    <col min="10766" max="11014" width="9.140625" style="73"/>
    <col min="11015" max="11015" width="10.140625" style="73" customWidth="1"/>
    <col min="11016" max="11016" width="11.28515625" style="73" customWidth="1"/>
    <col min="11017" max="11017" width="10.7109375" style="73" customWidth="1"/>
    <col min="11018" max="11018" width="13.85546875" style="73" customWidth="1"/>
    <col min="11019" max="11019" width="11.7109375" style="73" customWidth="1"/>
    <col min="11020" max="11020" width="14.140625" style="73" customWidth="1"/>
    <col min="11021" max="11021" width="11.7109375" style="73" customWidth="1"/>
    <col min="11022" max="11270" width="9.140625" style="73"/>
    <col min="11271" max="11271" width="10.140625" style="73" customWidth="1"/>
    <col min="11272" max="11272" width="11.28515625" style="73" customWidth="1"/>
    <col min="11273" max="11273" width="10.7109375" style="73" customWidth="1"/>
    <col min="11274" max="11274" width="13.85546875" style="73" customWidth="1"/>
    <col min="11275" max="11275" width="11.7109375" style="73" customWidth="1"/>
    <col min="11276" max="11276" width="14.140625" style="73" customWidth="1"/>
    <col min="11277" max="11277" width="11.7109375" style="73" customWidth="1"/>
    <col min="11278" max="11526" width="9.140625" style="73"/>
    <col min="11527" max="11527" width="10.140625" style="73" customWidth="1"/>
    <col min="11528" max="11528" width="11.28515625" style="73" customWidth="1"/>
    <col min="11529" max="11529" width="10.7109375" style="73" customWidth="1"/>
    <col min="11530" max="11530" width="13.85546875" style="73" customWidth="1"/>
    <col min="11531" max="11531" width="11.7109375" style="73" customWidth="1"/>
    <col min="11532" max="11532" width="14.140625" style="73" customWidth="1"/>
    <col min="11533" max="11533" width="11.7109375" style="73" customWidth="1"/>
    <col min="11534" max="11782" width="9.140625" style="73"/>
    <col min="11783" max="11783" width="10.140625" style="73" customWidth="1"/>
    <col min="11784" max="11784" width="11.28515625" style="73" customWidth="1"/>
    <col min="11785" max="11785" width="10.7109375" style="73" customWidth="1"/>
    <col min="11786" max="11786" width="13.85546875" style="73" customWidth="1"/>
    <col min="11787" max="11787" width="11.7109375" style="73" customWidth="1"/>
    <col min="11788" max="11788" width="14.140625" style="73" customWidth="1"/>
    <col min="11789" max="11789" width="11.7109375" style="73" customWidth="1"/>
    <col min="11790" max="12038" width="9.140625" style="73"/>
    <col min="12039" max="12039" width="10.140625" style="73" customWidth="1"/>
    <col min="12040" max="12040" width="11.28515625" style="73" customWidth="1"/>
    <col min="12041" max="12041" width="10.7109375" style="73" customWidth="1"/>
    <col min="12042" max="12042" width="13.85546875" style="73" customWidth="1"/>
    <col min="12043" max="12043" width="11.7109375" style="73" customWidth="1"/>
    <col min="12044" max="12044" width="14.140625" style="73" customWidth="1"/>
    <col min="12045" max="12045" width="11.7109375" style="73" customWidth="1"/>
    <col min="12046" max="12294" width="9.140625" style="73"/>
    <col min="12295" max="12295" width="10.140625" style="73" customWidth="1"/>
    <col min="12296" max="12296" width="11.28515625" style="73" customWidth="1"/>
    <col min="12297" max="12297" width="10.7109375" style="73" customWidth="1"/>
    <col min="12298" max="12298" width="13.85546875" style="73" customWidth="1"/>
    <col min="12299" max="12299" width="11.7109375" style="73" customWidth="1"/>
    <col min="12300" max="12300" width="14.140625" style="73" customWidth="1"/>
    <col min="12301" max="12301" width="11.7109375" style="73" customWidth="1"/>
    <col min="12302" max="12550" width="9.140625" style="73"/>
    <col min="12551" max="12551" width="10.140625" style="73" customWidth="1"/>
    <col min="12552" max="12552" width="11.28515625" style="73" customWidth="1"/>
    <col min="12553" max="12553" width="10.7109375" style="73" customWidth="1"/>
    <col min="12554" max="12554" width="13.85546875" style="73" customWidth="1"/>
    <col min="12555" max="12555" width="11.7109375" style="73" customWidth="1"/>
    <col min="12556" max="12556" width="14.140625" style="73" customWidth="1"/>
    <col min="12557" max="12557" width="11.7109375" style="73" customWidth="1"/>
    <col min="12558" max="12806" width="9.140625" style="73"/>
    <col min="12807" max="12807" width="10.140625" style="73" customWidth="1"/>
    <col min="12808" max="12808" width="11.28515625" style="73" customWidth="1"/>
    <col min="12809" max="12809" width="10.7109375" style="73" customWidth="1"/>
    <col min="12810" max="12810" width="13.85546875" style="73" customWidth="1"/>
    <col min="12811" max="12811" width="11.7109375" style="73" customWidth="1"/>
    <col min="12812" max="12812" width="14.140625" style="73" customWidth="1"/>
    <col min="12813" max="12813" width="11.7109375" style="73" customWidth="1"/>
    <col min="12814" max="13062" width="9.140625" style="73"/>
    <col min="13063" max="13063" width="10.140625" style="73" customWidth="1"/>
    <col min="13064" max="13064" width="11.28515625" style="73" customWidth="1"/>
    <col min="13065" max="13065" width="10.7109375" style="73" customWidth="1"/>
    <col min="13066" max="13066" width="13.85546875" style="73" customWidth="1"/>
    <col min="13067" max="13067" width="11.7109375" style="73" customWidth="1"/>
    <col min="13068" max="13068" width="14.140625" style="73" customWidth="1"/>
    <col min="13069" max="13069" width="11.7109375" style="73" customWidth="1"/>
    <col min="13070" max="13318" width="9.140625" style="73"/>
    <col min="13319" max="13319" width="10.140625" style="73" customWidth="1"/>
    <col min="13320" max="13320" width="11.28515625" style="73" customWidth="1"/>
    <col min="13321" max="13321" width="10.7109375" style="73" customWidth="1"/>
    <col min="13322" max="13322" width="13.85546875" style="73" customWidth="1"/>
    <col min="13323" max="13323" width="11.7109375" style="73" customWidth="1"/>
    <col min="13324" max="13324" width="14.140625" style="73" customWidth="1"/>
    <col min="13325" max="13325" width="11.7109375" style="73" customWidth="1"/>
    <col min="13326" max="13574" width="9.140625" style="73"/>
    <col min="13575" max="13575" width="10.140625" style="73" customWidth="1"/>
    <col min="13576" max="13576" width="11.28515625" style="73" customWidth="1"/>
    <col min="13577" max="13577" width="10.7109375" style="73" customWidth="1"/>
    <col min="13578" max="13578" width="13.85546875" style="73" customWidth="1"/>
    <col min="13579" max="13579" width="11.7109375" style="73" customWidth="1"/>
    <col min="13580" max="13580" width="14.140625" style="73" customWidth="1"/>
    <col min="13581" max="13581" width="11.7109375" style="73" customWidth="1"/>
    <col min="13582" max="13830" width="9.140625" style="73"/>
    <col min="13831" max="13831" width="10.140625" style="73" customWidth="1"/>
    <col min="13832" max="13832" width="11.28515625" style="73" customWidth="1"/>
    <col min="13833" max="13833" width="10.7109375" style="73" customWidth="1"/>
    <col min="13834" max="13834" width="13.85546875" style="73" customWidth="1"/>
    <col min="13835" max="13835" width="11.7109375" style="73" customWidth="1"/>
    <col min="13836" max="13836" width="14.140625" style="73" customWidth="1"/>
    <col min="13837" max="13837" width="11.7109375" style="73" customWidth="1"/>
    <col min="13838" max="14086" width="9.140625" style="73"/>
    <col min="14087" max="14087" width="10.140625" style="73" customWidth="1"/>
    <col min="14088" max="14088" width="11.28515625" style="73" customWidth="1"/>
    <col min="14089" max="14089" width="10.7109375" style="73" customWidth="1"/>
    <col min="14090" max="14090" width="13.85546875" style="73" customWidth="1"/>
    <col min="14091" max="14091" width="11.7109375" style="73" customWidth="1"/>
    <col min="14092" max="14092" width="14.140625" style="73" customWidth="1"/>
    <col min="14093" max="14093" width="11.7109375" style="73" customWidth="1"/>
    <col min="14094" max="14342" width="9.140625" style="73"/>
    <col min="14343" max="14343" width="10.140625" style="73" customWidth="1"/>
    <col min="14344" max="14344" width="11.28515625" style="73" customWidth="1"/>
    <col min="14345" max="14345" width="10.7109375" style="73" customWidth="1"/>
    <col min="14346" max="14346" width="13.85546875" style="73" customWidth="1"/>
    <col min="14347" max="14347" width="11.7109375" style="73" customWidth="1"/>
    <col min="14348" max="14348" width="14.140625" style="73" customWidth="1"/>
    <col min="14349" max="14349" width="11.7109375" style="73" customWidth="1"/>
    <col min="14350" max="14598" width="9.140625" style="73"/>
    <col min="14599" max="14599" width="10.140625" style="73" customWidth="1"/>
    <col min="14600" max="14600" width="11.28515625" style="73" customWidth="1"/>
    <col min="14601" max="14601" width="10.7109375" style="73" customWidth="1"/>
    <col min="14602" max="14602" width="13.85546875" style="73" customWidth="1"/>
    <col min="14603" max="14603" width="11.7109375" style="73" customWidth="1"/>
    <col min="14604" max="14604" width="14.140625" style="73" customWidth="1"/>
    <col min="14605" max="14605" width="11.7109375" style="73" customWidth="1"/>
    <col min="14606" max="14854" width="9.140625" style="73"/>
    <col min="14855" max="14855" width="10.140625" style="73" customWidth="1"/>
    <col min="14856" max="14856" width="11.28515625" style="73" customWidth="1"/>
    <col min="14857" max="14857" width="10.7109375" style="73" customWidth="1"/>
    <col min="14858" max="14858" width="13.85546875" style="73" customWidth="1"/>
    <col min="14859" max="14859" width="11.7109375" style="73" customWidth="1"/>
    <col min="14860" max="14860" width="14.140625" style="73" customWidth="1"/>
    <col min="14861" max="14861" width="11.7109375" style="73" customWidth="1"/>
    <col min="14862" max="15110" width="9.140625" style="73"/>
    <col min="15111" max="15111" width="10.140625" style="73" customWidth="1"/>
    <col min="15112" max="15112" width="11.28515625" style="73" customWidth="1"/>
    <col min="15113" max="15113" width="10.7109375" style="73" customWidth="1"/>
    <col min="15114" max="15114" width="13.85546875" style="73" customWidth="1"/>
    <col min="15115" max="15115" width="11.7109375" style="73" customWidth="1"/>
    <col min="15116" max="15116" width="14.140625" style="73" customWidth="1"/>
    <col min="15117" max="15117" width="11.7109375" style="73" customWidth="1"/>
    <col min="15118" max="15366" width="9.140625" style="73"/>
    <col min="15367" max="15367" width="10.140625" style="73" customWidth="1"/>
    <col min="15368" max="15368" width="11.28515625" style="73" customWidth="1"/>
    <col min="15369" max="15369" width="10.7109375" style="73" customWidth="1"/>
    <col min="15370" max="15370" width="13.85546875" style="73" customWidth="1"/>
    <col min="15371" max="15371" width="11.7109375" style="73" customWidth="1"/>
    <col min="15372" max="15372" width="14.140625" style="73" customWidth="1"/>
    <col min="15373" max="15373" width="11.7109375" style="73" customWidth="1"/>
    <col min="15374" max="15622" width="9.140625" style="73"/>
    <col min="15623" max="15623" width="10.140625" style="73" customWidth="1"/>
    <col min="15624" max="15624" width="11.28515625" style="73" customWidth="1"/>
    <col min="15625" max="15625" width="10.7109375" style="73" customWidth="1"/>
    <col min="15626" max="15626" width="13.85546875" style="73" customWidth="1"/>
    <col min="15627" max="15627" width="11.7109375" style="73" customWidth="1"/>
    <col min="15628" max="15628" width="14.140625" style="73" customWidth="1"/>
    <col min="15629" max="15629" width="11.7109375" style="73" customWidth="1"/>
    <col min="15630" max="15878" width="9.140625" style="73"/>
    <col min="15879" max="15879" width="10.140625" style="73" customWidth="1"/>
    <col min="15880" max="15880" width="11.28515625" style="73" customWidth="1"/>
    <col min="15881" max="15881" width="10.7109375" style="73" customWidth="1"/>
    <col min="15882" max="15882" width="13.85546875" style="73" customWidth="1"/>
    <col min="15883" max="15883" width="11.7109375" style="73" customWidth="1"/>
    <col min="15884" max="15884" width="14.140625" style="73" customWidth="1"/>
    <col min="15885" max="15885" width="11.7109375" style="73" customWidth="1"/>
    <col min="15886" max="16134" width="9.140625" style="73"/>
    <col min="16135" max="16135" width="10.140625" style="73" customWidth="1"/>
    <col min="16136" max="16136" width="11.28515625" style="73" customWidth="1"/>
    <col min="16137" max="16137" width="10.7109375" style="73" customWidth="1"/>
    <col min="16138" max="16138" width="13.85546875" style="73" customWidth="1"/>
    <col min="16139" max="16139" width="11.7109375" style="73" customWidth="1"/>
    <col min="16140" max="16140" width="14.140625" style="73" customWidth="1"/>
    <col min="16141" max="16141" width="11.7109375" style="73" customWidth="1"/>
    <col min="16142" max="16384" width="9.140625" style="73"/>
  </cols>
  <sheetData>
    <row r="1" spans="1:13" ht="17.25" customHeight="1" x14ac:dyDescent="0.25">
      <c r="B1" s="89"/>
      <c r="C1" s="89"/>
      <c r="D1" s="89"/>
      <c r="E1" s="90"/>
      <c r="F1" s="90"/>
      <c r="G1" s="89"/>
      <c r="H1" s="89"/>
      <c r="I1" s="90" t="s">
        <v>41</v>
      </c>
      <c r="J1" s="89"/>
      <c r="K1" s="89"/>
      <c r="L1" s="89"/>
      <c r="M1" s="89"/>
    </row>
    <row r="2" spans="1:13" ht="17.25" customHeight="1" x14ac:dyDescent="0.25">
      <c r="B2" s="89"/>
      <c r="C2" s="89"/>
      <c r="D2" s="89"/>
      <c r="E2" s="90"/>
      <c r="F2" s="90"/>
      <c r="G2" s="89"/>
      <c r="H2" s="89"/>
      <c r="I2" s="90" t="s">
        <v>40</v>
      </c>
      <c r="J2" s="89"/>
      <c r="K2" s="89"/>
      <c r="L2" s="89"/>
      <c r="M2" s="89"/>
    </row>
    <row r="3" spans="1:13" x14ac:dyDescent="0.25">
      <c r="A3" s="74"/>
      <c r="B3" s="74"/>
      <c r="C3" s="74"/>
      <c r="D3" s="75"/>
      <c r="E3" s="76"/>
      <c r="F3" s="76"/>
      <c r="G3" s="75"/>
      <c r="H3" s="75"/>
      <c r="I3" s="75"/>
      <c r="J3" s="75"/>
      <c r="K3" s="75"/>
      <c r="L3" s="75"/>
      <c r="M3" s="75"/>
    </row>
    <row r="4" spans="1:13" ht="49.5" customHeight="1" x14ac:dyDescent="0.25">
      <c r="A4" s="157" t="s">
        <v>0</v>
      </c>
      <c r="B4" s="157"/>
      <c r="C4" s="157"/>
      <c r="D4" s="157"/>
      <c r="E4" s="157"/>
      <c r="F4" s="157"/>
      <c r="G4" s="157"/>
      <c r="H4" s="157"/>
      <c r="I4" s="157"/>
      <c r="J4" s="91"/>
      <c r="K4" s="91"/>
      <c r="L4" s="91"/>
      <c r="M4" s="91"/>
    </row>
    <row r="5" spans="1:13" ht="21.75" customHeight="1" x14ac:dyDescent="0.25">
      <c r="A5" s="92"/>
      <c r="B5" s="92"/>
      <c r="C5" s="92"/>
      <c r="D5" s="92"/>
      <c r="E5" s="93"/>
      <c r="F5" s="93"/>
      <c r="G5" s="92"/>
      <c r="H5" s="92"/>
      <c r="I5" s="94" t="s">
        <v>1</v>
      </c>
      <c r="J5" s="92"/>
      <c r="K5" s="92"/>
      <c r="L5" s="92"/>
    </row>
    <row r="6" spans="1:13" x14ac:dyDescent="0.25">
      <c r="A6" s="154" t="s">
        <v>28</v>
      </c>
      <c r="B6" s="154" t="s">
        <v>3</v>
      </c>
      <c r="C6" s="154" t="s">
        <v>4</v>
      </c>
      <c r="D6" s="155" t="s">
        <v>13</v>
      </c>
      <c r="E6" s="155"/>
      <c r="F6" s="155"/>
      <c r="G6" s="155"/>
      <c r="H6" s="155"/>
      <c r="I6" s="155"/>
    </row>
    <row r="7" spans="1:13" ht="18.75" customHeight="1" x14ac:dyDescent="0.25">
      <c r="A7" s="154"/>
      <c r="B7" s="154"/>
      <c r="C7" s="154"/>
      <c r="D7" s="151" t="s">
        <v>15</v>
      </c>
      <c r="E7" s="156" t="s">
        <v>11</v>
      </c>
      <c r="F7" s="156" t="s">
        <v>24</v>
      </c>
      <c r="G7" s="151" t="s">
        <v>25</v>
      </c>
      <c r="H7" s="151" t="s">
        <v>5</v>
      </c>
      <c r="I7" s="151"/>
    </row>
    <row r="8" spans="1:13" ht="16.5" customHeight="1" x14ac:dyDescent="0.25">
      <c r="A8" s="154"/>
      <c r="B8" s="154"/>
      <c r="C8" s="154"/>
      <c r="D8" s="151"/>
      <c r="E8" s="156"/>
      <c r="F8" s="156"/>
      <c r="G8" s="151"/>
      <c r="H8" s="151" t="s">
        <v>18</v>
      </c>
      <c r="I8" s="151" t="s">
        <v>19</v>
      </c>
    </row>
    <row r="9" spans="1:13" ht="19.5" customHeight="1" x14ac:dyDescent="0.25">
      <c r="A9" s="154"/>
      <c r="B9" s="154"/>
      <c r="C9" s="154"/>
      <c r="D9" s="151"/>
      <c r="E9" s="156"/>
      <c r="F9" s="156"/>
      <c r="G9" s="151"/>
      <c r="H9" s="151"/>
      <c r="I9" s="151"/>
    </row>
    <row r="10" spans="1:13" ht="11.25" customHeight="1" x14ac:dyDescent="0.25">
      <c r="A10" s="95">
        <v>1</v>
      </c>
      <c r="B10" s="95">
        <v>2</v>
      </c>
      <c r="C10" s="95">
        <v>3</v>
      </c>
      <c r="D10" s="95">
        <v>4</v>
      </c>
      <c r="E10" s="96"/>
      <c r="F10" s="96"/>
      <c r="G10" s="97"/>
      <c r="H10" s="77"/>
      <c r="I10" s="77"/>
    </row>
    <row r="11" spans="1:13" x14ac:dyDescent="0.25">
      <c r="A11" s="98" t="s">
        <v>16</v>
      </c>
      <c r="B11" s="98" t="s">
        <v>34</v>
      </c>
      <c r="C11" s="99">
        <v>2010</v>
      </c>
      <c r="D11" s="100">
        <v>396942.77</v>
      </c>
      <c r="E11" s="101"/>
      <c r="F11" s="101"/>
      <c r="G11" s="102">
        <f>D11+E11+F11</f>
        <v>396942.77</v>
      </c>
      <c r="H11" s="78">
        <f>G11</f>
        <v>396942.77</v>
      </c>
      <c r="I11" s="78">
        <v>0</v>
      </c>
    </row>
    <row r="12" spans="1:13" x14ac:dyDescent="0.25">
      <c r="A12" s="103">
        <v>750</v>
      </c>
      <c r="B12" s="103">
        <v>75011</v>
      </c>
      <c r="C12" s="103">
        <v>2010</v>
      </c>
      <c r="D12" s="100">
        <v>46259</v>
      </c>
      <c r="E12" s="104"/>
      <c r="F12" s="101"/>
      <c r="G12" s="102">
        <f t="shared" ref="G12:G21" si="0">D12+E12+F12</f>
        <v>46259</v>
      </c>
      <c r="H12" s="78">
        <f t="shared" ref="H12:H21" si="1">G12</f>
        <v>46259</v>
      </c>
      <c r="I12" s="78">
        <v>0</v>
      </c>
    </row>
    <row r="13" spans="1:13" ht="17.25" customHeight="1" x14ac:dyDescent="0.25">
      <c r="A13" s="105">
        <v>751</v>
      </c>
      <c r="B13" s="105">
        <v>75101</v>
      </c>
      <c r="C13" s="105">
        <v>2010</v>
      </c>
      <c r="D13" s="100">
        <f>'01.01.2014'!G13</f>
        <v>1044</v>
      </c>
      <c r="E13" s="140"/>
      <c r="F13" s="107"/>
      <c r="G13" s="108">
        <f t="shared" si="0"/>
        <v>1044</v>
      </c>
      <c r="H13" s="79">
        <f t="shared" si="1"/>
        <v>1044</v>
      </c>
      <c r="I13" s="79">
        <v>0</v>
      </c>
    </row>
    <row r="14" spans="1:13" x14ac:dyDescent="0.25">
      <c r="A14" s="103">
        <v>751</v>
      </c>
      <c r="B14" s="103">
        <v>75107</v>
      </c>
      <c r="C14" s="103">
        <v>2010</v>
      </c>
      <c r="D14" s="109">
        <v>28557</v>
      </c>
      <c r="E14" s="110"/>
      <c r="F14" s="110"/>
      <c r="G14" s="109">
        <f t="shared" si="0"/>
        <v>28557</v>
      </c>
      <c r="H14" s="78">
        <f t="shared" si="1"/>
        <v>28557</v>
      </c>
      <c r="I14" s="78">
        <v>0</v>
      </c>
    </row>
    <row r="15" spans="1:13" x14ac:dyDescent="0.25">
      <c r="A15" s="103">
        <v>751</v>
      </c>
      <c r="B15" s="103">
        <v>75110</v>
      </c>
      <c r="C15" s="103">
        <v>2010</v>
      </c>
      <c r="D15" s="109">
        <v>0</v>
      </c>
      <c r="E15" s="110">
        <v>6722</v>
      </c>
      <c r="F15" s="110"/>
      <c r="G15" s="109">
        <f t="shared" ref="G15" si="2">D15+E15+F15</f>
        <v>6722</v>
      </c>
      <c r="H15" s="78">
        <f t="shared" ref="H15" si="3">G15</f>
        <v>6722</v>
      </c>
      <c r="I15" s="78">
        <v>0</v>
      </c>
    </row>
    <row r="16" spans="1:13" x14ac:dyDescent="0.25">
      <c r="A16" s="103">
        <v>801</v>
      </c>
      <c r="B16" s="103">
        <v>80101</v>
      </c>
      <c r="C16" s="103">
        <v>2010</v>
      </c>
      <c r="D16" s="109">
        <v>21905</v>
      </c>
      <c r="E16" s="110">
        <v>4253</v>
      </c>
      <c r="F16" s="110"/>
      <c r="G16" s="109">
        <f t="shared" si="0"/>
        <v>26158</v>
      </c>
      <c r="H16" s="78">
        <f t="shared" si="1"/>
        <v>26158</v>
      </c>
      <c r="I16" s="78">
        <v>0</v>
      </c>
    </row>
    <row r="17" spans="1:13" x14ac:dyDescent="0.25">
      <c r="A17" s="103">
        <v>801</v>
      </c>
      <c r="B17" s="103">
        <v>80110</v>
      </c>
      <c r="C17" s="103">
        <v>2010</v>
      </c>
      <c r="D17" s="109">
        <v>19652</v>
      </c>
      <c r="E17" s="110">
        <v>3937</v>
      </c>
      <c r="F17" s="110"/>
      <c r="G17" s="109">
        <f t="shared" si="0"/>
        <v>23589</v>
      </c>
      <c r="H17" s="78">
        <f t="shared" si="1"/>
        <v>23589</v>
      </c>
      <c r="I17" s="78">
        <v>0</v>
      </c>
    </row>
    <row r="18" spans="1:13" x14ac:dyDescent="0.25">
      <c r="A18" s="136">
        <v>852</v>
      </c>
      <c r="B18" s="136">
        <v>85212</v>
      </c>
      <c r="C18" s="136">
        <v>2010</v>
      </c>
      <c r="D18" s="137">
        <v>2279000</v>
      </c>
      <c r="E18" s="134"/>
      <c r="F18" s="134"/>
      <c r="G18" s="138">
        <f t="shared" si="0"/>
        <v>2279000</v>
      </c>
      <c r="H18" s="139">
        <f t="shared" si="1"/>
        <v>2279000</v>
      </c>
      <c r="I18" s="139">
        <v>0</v>
      </c>
    </row>
    <row r="19" spans="1:13" x14ac:dyDescent="0.25">
      <c r="A19" s="105">
        <v>852</v>
      </c>
      <c r="B19" s="105">
        <v>85213</v>
      </c>
      <c r="C19" s="105">
        <v>2010</v>
      </c>
      <c r="D19" s="106">
        <v>10090</v>
      </c>
      <c r="E19" s="107">
        <v>1150</v>
      </c>
      <c r="F19" s="107"/>
      <c r="G19" s="108">
        <f t="shared" si="0"/>
        <v>11240</v>
      </c>
      <c r="H19" s="79">
        <f t="shared" si="1"/>
        <v>11240</v>
      </c>
      <c r="I19" s="79">
        <v>0</v>
      </c>
    </row>
    <row r="20" spans="1:13" x14ac:dyDescent="0.25">
      <c r="A20" s="103">
        <v>852</v>
      </c>
      <c r="B20" s="103">
        <v>85215</v>
      </c>
      <c r="C20" s="103">
        <v>2010</v>
      </c>
      <c r="D20" s="109">
        <v>295.38</v>
      </c>
      <c r="E20" s="110">
        <v>241.28</v>
      </c>
      <c r="F20" s="110"/>
      <c r="G20" s="109">
        <f t="shared" si="0"/>
        <v>536.66</v>
      </c>
      <c r="H20" s="78">
        <f t="shared" si="1"/>
        <v>536.66</v>
      </c>
      <c r="I20" s="78">
        <v>0</v>
      </c>
    </row>
    <row r="21" spans="1:13" x14ac:dyDescent="0.25">
      <c r="A21" s="103">
        <v>8552</v>
      </c>
      <c r="B21" s="103">
        <v>85295</v>
      </c>
      <c r="C21" s="103">
        <v>2010</v>
      </c>
      <c r="D21" s="109">
        <v>846</v>
      </c>
      <c r="E21" s="110"/>
      <c r="F21" s="110"/>
      <c r="G21" s="109">
        <f t="shared" si="0"/>
        <v>846</v>
      </c>
      <c r="H21" s="78">
        <f t="shared" si="1"/>
        <v>846</v>
      </c>
      <c r="I21" s="78">
        <v>0</v>
      </c>
    </row>
    <row r="22" spans="1:13" s="80" customFormat="1" ht="14.25" x14ac:dyDescent="0.2">
      <c r="A22" s="152">
        <v>852</v>
      </c>
      <c r="B22" s="152"/>
      <c r="C22" s="152"/>
      <c r="D22" s="111">
        <f>SUM(D11:D21)</f>
        <v>2804591.15</v>
      </c>
      <c r="E22" s="111">
        <f t="shared" ref="E22:I22" si="4">SUM(E11:E21)</f>
        <v>16303.28</v>
      </c>
      <c r="F22" s="111">
        <f t="shared" si="4"/>
        <v>0</v>
      </c>
      <c r="G22" s="111">
        <f t="shared" si="4"/>
        <v>2820894.43</v>
      </c>
      <c r="H22" s="111">
        <f t="shared" si="4"/>
        <v>2820894.43</v>
      </c>
      <c r="I22" s="111">
        <f t="shared" si="4"/>
        <v>0</v>
      </c>
    </row>
    <row r="23" spans="1:13" x14ac:dyDescent="0.25">
      <c r="A23" s="153" t="s">
        <v>20</v>
      </c>
      <c r="B23" s="153"/>
      <c r="C23" s="153"/>
      <c r="D23" s="153"/>
      <c r="E23" s="153"/>
      <c r="F23" s="153"/>
      <c r="G23" s="153"/>
      <c r="H23" s="153"/>
      <c r="I23" s="153"/>
      <c r="J23" s="112"/>
      <c r="K23" s="112" t="s">
        <v>28</v>
      </c>
      <c r="L23" s="112"/>
      <c r="M23" s="112"/>
    </row>
    <row r="24" spans="1:13" x14ac:dyDescent="0.25">
      <c r="A24" s="154" t="s">
        <v>2</v>
      </c>
      <c r="B24" s="154" t="s">
        <v>3</v>
      </c>
      <c r="C24" s="154" t="s">
        <v>4</v>
      </c>
      <c r="D24" s="155" t="s">
        <v>14</v>
      </c>
      <c r="E24" s="155"/>
      <c r="F24" s="155"/>
      <c r="G24" s="155"/>
      <c r="H24" s="155"/>
      <c r="I24" s="155"/>
    </row>
    <row r="25" spans="1:13" x14ac:dyDescent="0.25">
      <c r="A25" s="154"/>
      <c r="B25" s="154"/>
      <c r="C25" s="154"/>
      <c r="D25" s="151" t="s">
        <v>15</v>
      </c>
      <c r="E25" s="156" t="s">
        <v>11</v>
      </c>
      <c r="F25" s="156" t="s">
        <v>12</v>
      </c>
      <c r="G25" s="151" t="s">
        <v>21</v>
      </c>
      <c r="H25" s="151" t="s">
        <v>5</v>
      </c>
      <c r="I25" s="151"/>
    </row>
    <row r="26" spans="1:13" x14ac:dyDescent="0.25">
      <c r="A26" s="154"/>
      <c r="B26" s="154"/>
      <c r="C26" s="154"/>
      <c r="D26" s="151"/>
      <c r="E26" s="156"/>
      <c r="F26" s="156"/>
      <c r="G26" s="151"/>
      <c r="H26" s="151" t="s">
        <v>6</v>
      </c>
      <c r="I26" s="151" t="s">
        <v>7</v>
      </c>
    </row>
    <row r="27" spans="1:13" x14ac:dyDescent="0.25">
      <c r="A27" s="154"/>
      <c r="B27" s="154"/>
      <c r="C27" s="154"/>
      <c r="D27" s="151"/>
      <c r="E27" s="156"/>
      <c r="F27" s="156"/>
      <c r="G27" s="151"/>
      <c r="H27" s="151"/>
      <c r="I27" s="151"/>
    </row>
    <row r="28" spans="1:13" x14ac:dyDescent="0.25">
      <c r="A28" s="95">
        <v>1</v>
      </c>
      <c r="B28" s="95">
        <v>2</v>
      </c>
      <c r="C28" s="95">
        <v>3</v>
      </c>
      <c r="D28" s="95">
        <v>5</v>
      </c>
      <c r="E28" s="96"/>
      <c r="F28" s="96"/>
      <c r="G28" s="95"/>
      <c r="H28" s="95">
        <v>6</v>
      </c>
      <c r="I28" s="95">
        <v>7</v>
      </c>
    </row>
    <row r="29" spans="1:13" x14ac:dyDescent="0.25">
      <c r="A29" s="113" t="s">
        <v>16</v>
      </c>
      <c r="B29" s="113" t="s">
        <v>34</v>
      </c>
      <c r="C29" s="114"/>
      <c r="D29" s="115">
        <f>SUM(D30:D34)</f>
        <v>396942.77</v>
      </c>
      <c r="E29" s="116">
        <f t="shared" ref="E29:I29" si="5">SUM(E30:E34)</f>
        <v>0</v>
      </c>
      <c r="F29" s="116">
        <f t="shared" si="5"/>
        <v>0</v>
      </c>
      <c r="G29" s="115">
        <f>D29+E29+F29</f>
        <v>396942.77</v>
      </c>
      <c r="H29" s="115">
        <f t="shared" si="5"/>
        <v>396942.77</v>
      </c>
      <c r="I29" s="115">
        <f t="shared" si="5"/>
        <v>0</v>
      </c>
    </row>
    <row r="30" spans="1:13" x14ac:dyDescent="0.25">
      <c r="A30" s="117"/>
      <c r="B30" s="98"/>
      <c r="C30" s="118">
        <v>4010</v>
      </c>
      <c r="D30" s="119">
        <v>3200</v>
      </c>
      <c r="E30" s="101"/>
      <c r="F30" s="101"/>
      <c r="G30" s="81">
        <f t="shared" ref="G30:G82" si="6">D30+E30+F30</f>
        <v>3200</v>
      </c>
      <c r="H30" s="81">
        <f t="shared" ref="H30:H80" si="7">G30</f>
        <v>3200</v>
      </c>
      <c r="I30" s="81">
        <v>0</v>
      </c>
    </row>
    <row r="31" spans="1:13" x14ac:dyDescent="0.25">
      <c r="A31" s="117"/>
      <c r="B31" s="98"/>
      <c r="C31" s="118">
        <v>4110</v>
      </c>
      <c r="D31" s="119">
        <v>550.08000000000004</v>
      </c>
      <c r="E31" s="101"/>
      <c r="F31" s="101"/>
      <c r="G31" s="81">
        <f t="shared" si="6"/>
        <v>550.08000000000004</v>
      </c>
      <c r="H31" s="81">
        <f t="shared" si="7"/>
        <v>550.08000000000004</v>
      </c>
      <c r="I31" s="81">
        <v>0</v>
      </c>
    </row>
    <row r="32" spans="1:13" x14ac:dyDescent="0.25">
      <c r="A32" s="117"/>
      <c r="B32" s="98"/>
      <c r="C32" s="118">
        <v>4120</v>
      </c>
      <c r="D32" s="119">
        <v>73.5</v>
      </c>
      <c r="E32" s="101"/>
      <c r="F32" s="101"/>
      <c r="G32" s="81">
        <f t="shared" si="6"/>
        <v>73.5</v>
      </c>
      <c r="H32" s="81">
        <f t="shared" si="7"/>
        <v>73.5</v>
      </c>
      <c r="I32" s="81">
        <v>0</v>
      </c>
    </row>
    <row r="33" spans="1:9" x14ac:dyDescent="0.25">
      <c r="A33" s="120"/>
      <c r="B33" s="99"/>
      <c r="C33" s="118">
        <v>4210</v>
      </c>
      <c r="D33" s="81">
        <v>3959.61</v>
      </c>
      <c r="E33" s="81"/>
      <c r="F33" s="81"/>
      <c r="G33" s="81">
        <f t="shared" si="6"/>
        <v>3959.61</v>
      </c>
      <c r="H33" s="81">
        <f t="shared" si="7"/>
        <v>3959.61</v>
      </c>
      <c r="I33" s="81">
        <v>0</v>
      </c>
    </row>
    <row r="34" spans="1:9" x14ac:dyDescent="0.25">
      <c r="A34" s="121"/>
      <c r="B34" s="122"/>
      <c r="C34" s="118">
        <v>4430</v>
      </c>
      <c r="D34" s="81">
        <v>389159.58</v>
      </c>
      <c r="E34" s="81"/>
      <c r="F34" s="81"/>
      <c r="G34" s="81">
        <f t="shared" si="6"/>
        <v>389159.58</v>
      </c>
      <c r="H34" s="81">
        <f t="shared" si="7"/>
        <v>389159.58</v>
      </c>
      <c r="I34" s="81">
        <v>0</v>
      </c>
    </row>
    <row r="35" spans="1:9" x14ac:dyDescent="0.25">
      <c r="A35" s="123">
        <v>750</v>
      </c>
      <c r="B35" s="123">
        <v>75011</v>
      </c>
      <c r="C35" s="114"/>
      <c r="D35" s="115">
        <f>SUM(D36:D39)</f>
        <v>46259</v>
      </c>
      <c r="E35" s="116">
        <f t="shared" ref="E35:I35" si="8">SUM(E36:E39)</f>
        <v>0</v>
      </c>
      <c r="F35" s="116">
        <f t="shared" si="8"/>
        <v>0</v>
      </c>
      <c r="G35" s="115">
        <f t="shared" si="6"/>
        <v>46259</v>
      </c>
      <c r="H35" s="115">
        <f t="shared" si="8"/>
        <v>46259</v>
      </c>
      <c r="I35" s="115">
        <f t="shared" si="8"/>
        <v>0</v>
      </c>
    </row>
    <row r="36" spans="1:9" x14ac:dyDescent="0.25">
      <c r="A36" s="120"/>
      <c r="B36" s="99"/>
      <c r="C36" s="118">
        <v>4010</v>
      </c>
      <c r="D36" s="81">
        <v>35505</v>
      </c>
      <c r="E36" s="81"/>
      <c r="F36" s="81"/>
      <c r="G36" s="81">
        <f t="shared" si="6"/>
        <v>35505</v>
      </c>
      <c r="H36" s="81">
        <f t="shared" si="7"/>
        <v>35505</v>
      </c>
      <c r="I36" s="81">
        <v>0</v>
      </c>
    </row>
    <row r="37" spans="1:9" x14ac:dyDescent="0.25">
      <c r="A37" s="121"/>
      <c r="B37" s="122"/>
      <c r="C37" s="118">
        <v>4040</v>
      </c>
      <c r="D37" s="81">
        <f>'01.01.2014'!G34</f>
        <v>3160</v>
      </c>
      <c r="E37" s="81"/>
      <c r="F37" s="81"/>
      <c r="G37" s="81">
        <f t="shared" si="6"/>
        <v>3160</v>
      </c>
      <c r="H37" s="81">
        <f t="shared" si="7"/>
        <v>3160</v>
      </c>
      <c r="I37" s="81">
        <v>0</v>
      </c>
    </row>
    <row r="38" spans="1:9" x14ac:dyDescent="0.25">
      <c r="A38" s="121"/>
      <c r="B38" s="122"/>
      <c r="C38" s="118">
        <v>4110</v>
      </c>
      <c r="D38" s="81">
        <v>6647</v>
      </c>
      <c r="E38" s="81"/>
      <c r="F38" s="81"/>
      <c r="G38" s="81">
        <f t="shared" si="6"/>
        <v>6647</v>
      </c>
      <c r="H38" s="81">
        <f t="shared" si="7"/>
        <v>6647</v>
      </c>
      <c r="I38" s="81">
        <v>0</v>
      </c>
    </row>
    <row r="39" spans="1:9" x14ac:dyDescent="0.25">
      <c r="A39" s="97"/>
      <c r="B39" s="95"/>
      <c r="C39" s="118">
        <v>4120</v>
      </c>
      <c r="D39" s="81">
        <v>947</v>
      </c>
      <c r="E39" s="81"/>
      <c r="F39" s="81"/>
      <c r="G39" s="81">
        <f t="shared" si="6"/>
        <v>947</v>
      </c>
      <c r="H39" s="81">
        <f t="shared" si="7"/>
        <v>947</v>
      </c>
      <c r="I39" s="81">
        <v>0</v>
      </c>
    </row>
    <row r="40" spans="1:9" x14ac:dyDescent="0.25">
      <c r="A40" s="124">
        <v>751</v>
      </c>
      <c r="B40" s="124">
        <v>75101</v>
      </c>
      <c r="C40" s="114"/>
      <c r="D40" s="115">
        <f>SUM(D41:D43)</f>
        <v>1044</v>
      </c>
      <c r="E40" s="116">
        <f t="shared" ref="E40:I40" si="9">SUM(E41:E43)</f>
        <v>0</v>
      </c>
      <c r="F40" s="116">
        <f t="shared" si="9"/>
        <v>0</v>
      </c>
      <c r="G40" s="115">
        <f t="shared" si="6"/>
        <v>1044</v>
      </c>
      <c r="H40" s="115">
        <f t="shared" si="9"/>
        <v>1044</v>
      </c>
      <c r="I40" s="115">
        <f t="shared" si="9"/>
        <v>0</v>
      </c>
    </row>
    <row r="41" spans="1:9" x14ac:dyDescent="0.25">
      <c r="A41" s="122"/>
      <c r="B41" s="122"/>
      <c r="C41" s="125">
        <v>4110</v>
      </c>
      <c r="D41" s="82">
        <f>'01.01.2014'!G38</f>
        <v>150</v>
      </c>
      <c r="E41" s="82"/>
      <c r="F41" s="82"/>
      <c r="G41" s="81">
        <f t="shared" si="6"/>
        <v>150</v>
      </c>
      <c r="H41" s="81">
        <f t="shared" si="7"/>
        <v>150</v>
      </c>
      <c r="I41" s="81">
        <v>0</v>
      </c>
    </row>
    <row r="42" spans="1:9" x14ac:dyDescent="0.25">
      <c r="A42" s="122"/>
      <c r="B42" s="122"/>
      <c r="C42" s="125">
        <v>4120</v>
      </c>
      <c r="D42" s="82">
        <f>'01.01.2014'!G39</f>
        <v>21.38</v>
      </c>
      <c r="E42" s="82"/>
      <c r="F42" s="82"/>
      <c r="G42" s="81">
        <f t="shared" si="6"/>
        <v>21.38</v>
      </c>
      <c r="H42" s="81">
        <f t="shared" si="7"/>
        <v>21.38</v>
      </c>
      <c r="I42" s="81">
        <v>0</v>
      </c>
    </row>
    <row r="43" spans="1:9" x14ac:dyDescent="0.25">
      <c r="A43" s="122"/>
      <c r="B43" s="122"/>
      <c r="C43" s="125">
        <v>4170</v>
      </c>
      <c r="D43" s="82">
        <f>'01.01.2014'!G40</f>
        <v>872.62</v>
      </c>
      <c r="E43" s="82"/>
      <c r="F43" s="82"/>
      <c r="G43" s="81">
        <f t="shared" si="6"/>
        <v>872.62</v>
      </c>
      <c r="H43" s="81">
        <f t="shared" si="7"/>
        <v>872.62</v>
      </c>
      <c r="I43" s="81">
        <v>0</v>
      </c>
    </row>
    <row r="44" spans="1:9" x14ac:dyDescent="0.25">
      <c r="A44" s="126"/>
      <c r="B44" s="126">
        <v>75107</v>
      </c>
      <c r="C44" s="114"/>
      <c r="D44" s="115">
        <f>SUM(D45:D50)</f>
        <v>28557</v>
      </c>
      <c r="E44" s="116">
        <f>SUM(E45:E50)</f>
        <v>0</v>
      </c>
      <c r="F44" s="116">
        <f>SUM(F45:F50)</f>
        <v>0</v>
      </c>
      <c r="G44" s="115">
        <f t="shared" si="6"/>
        <v>28557</v>
      </c>
      <c r="H44" s="116">
        <f>SUM(H45:H50)</f>
        <v>28557</v>
      </c>
      <c r="I44" s="116">
        <f>SUM(I45:I50)</f>
        <v>0</v>
      </c>
    </row>
    <row r="45" spans="1:9" s="75" customFormat="1" x14ac:dyDescent="0.25">
      <c r="A45" s="122"/>
      <c r="B45" s="122"/>
      <c r="C45" s="125">
        <v>3030</v>
      </c>
      <c r="D45" s="119">
        <f>'z - 22.05.2015'!G43</f>
        <v>16400</v>
      </c>
      <c r="E45" s="135"/>
      <c r="F45" s="101"/>
      <c r="G45" s="81">
        <f t="shared" si="6"/>
        <v>16400</v>
      </c>
      <c r="H45" s="81">
        <f t="shared" ref="H45:H50" si="10">G45</f>
        <v>16400</v>
      </c>
      <c r="I45" s="81">
        <v>0</v>
      </c>
    </row>
    <row r="46" spans="1:9" x14ac:dyDescent="0.25">
      <c r="A46" s="122"/>
      <c r="B46" s="122"/>
      <c r="C46" s="125">
        <v>4110</v>
      </c>
      <c r="D46" s="119">
        <f>'z - 22.05.2015'!G44</f>
        <v>600.15</v>
      </c>
      <c r="E46" s="71"/>
      <c r="F46" s="82"/>
      <c r="G46" s="81">
        <f t="shared" si="6"/>
        <v>600.15</v>
      </c>
      <c r="H46" s="81">
        <f t="shared" si="10"/>
        <v>600.15</v>
      </c>
      <c r="I46" s="81">
        <v>0</v>
      </c>
    </row>
    <row r="47" spans="1:9" x14ac:dyDescent="0.25">
      <c r="A47" s="122"/>
      <c r="B47" s="122"/>
      <c r="C47" s="125">
        <v>4120</v>
      </c>
      <c r="D47" s="119">
        <f>'z - 22.05.2015'!G45</f>
        <v>47.8</v>
      </c>
      <c r="E47" s="71"/>
      <c r="F47" s="82"/>
      <c r="G47" s="81">
        <f t="shared" si="6"/>
        <v>47.8</v>
      </c>
      <c r="H47" s="81">
        <f t="shared" si="10"/>
        <v>47.8</v>
      </c>
      <c r="I47" s="81">
        <v>0</v>
      </c>
    </row>
    <row r="48" spans="1:9" x14ac:dyDescent="0.25">
      <c r="A48" s="122"/>
      <c r="B48" s="122"/>
      <c r="C48" s="125">
        <v>4170</v>
      </c>
      <c r="D48" s="119">
        <f>'z - 22.05.2015'!G46</f>
        <v>4916.2</v>
      </c>
      <c r="E48" s="127"/>
      <c r="F48" s="82"/>
      <c r="G48" s="81">
        <f t="shared" si="6"/>
        <v>4916.2</v>
      </c>
      <c r="H48" s="81">
        <f t="shared" si="10"/>
        <v>4916.2</v>
      </c>
      <c r="I48" s="81">
        <v>0</v>
      </c>
    </row>
    <row r="49" spans="1:9" x14ac:dyDescent="0.25">
      <c r="A49" s="122"/>
      <c r="B49" s="122"/>
      <c r="C49" s="125">
        <v>4210</v>
      </c>
      <c r="D49" s="119">
        <f>'z - 22.05.2015'!G47</f>
        <v>5942.89</v>
      </c>
      <c r="E49" s="127"/>
      <c r="F49" s="82"/>
      <c r="G49" s="81">
        <f t="shared" si="6"/>
        <v>5942.89</v>
      </c>
      <c r="H49" s="81">
        <f t="shared" si="10"/>
        <v>5942.89</v>
      </c>
      <c r="I49" s="81">
        <v>0</v>
      </c>
    </row>
    <row r="50" spans="1:9" x14ac:dyDescent="0.25">
      <c r="A50" s="122"/>
      <c r="B50" s="122"/>
      <c r="C50" s="125">
        <v>4300</v>
      </c>
      <c r="D50" s="119">
        <f>'z - 22.05.2015'!G48</f>
        <v>649.96</v>
      </c>
      <c r="E50" s="127"/>
      <c r="F50" s="82"/>
      <c r="G50" s="81">
        <f t="shared" si="6"/>
        <v>649.96</v>
      </c>
      <c r="H50" s="81">
        <f t="shared" si="10"/>
        <v>649.96</v>
      </c>
      <c r="I50" s="81">
        <v>0</v>
      </c>
    </row>
    <row r="51" spans="1:9" x14ac:dyDescent="0.25">
      <c r="A51" s="126"/>
      <c r="B51" s="126">
        <v>75110</v>
      </c>
      <c r="C51" s="114"/>
      <c r="D51" s="115">
        <f>SUM(D52:D57)</f>
        <v>0</v>
      </c>
      <c r="E51" s="116">
        <f>SUM(E52:E57)</f>
        <v>6722</v>
      </c>
      <c r="F51" s="116">
        <f>SUM(F52:F57)</f>
        <v>0</v>
      </c>
      <c r="G51" s="115">
        <f t="shared" ref="G51:G57" si="11">D51+E51+F51</f>
        <v>6722</v>
      </c>
      <c r="H51" s="116">
        <f>SUM(H52:H57)</f>
        <v>6722</v>
      </c>
      <c r="I51" s="116">
        <f>SUM(I52:I57)</f>
        <v>0</v>
      </c>
    </row>
    <row r="52" spans="1:9" s="75" customFormat="1" x14ac:dyDescent="0.25">
      <c r="A52" s="122"/>
      <c r="B52" s="122"/>
      <c r="C52" s="125">
        <v>3030</v>
      </c>
      <c r="D52" s="119">
        <v>0</v>
      </c>
      <c r="E52" s="135"/>
      <c r="F52" s="101"/>
      <c r="G52" s="81">
        <f t="shared" si="11"/>
        <v>0</v>
      </c>
      <c r="H52" s="81">
        <f t="shared" ref="H52:H57" si="12">G52</f>
        <v>0</v>
      </c>
      <c r="I52" s="81">
        <v>0</v>
      </c>
    </row>
    <row r="53" spans="1:9" x14ac:dyDescent="0.25">
      <c r="A53" s="122"/>
      <c r="B53" s="122"/>
      <c r="C53" s="125">
        <v>4110</v>
      </c>
      <c r="D53" s="119">
        <v>0</v>
      </c>
      <c r="E53" s="71">
        <v>260.02</v>
      </c>
      <c r="F53" s="82"/>
      <c r="G53" s="81">
        <f t="shared" si="11"/>
        <v>260.02</v>
      </c>
      <c r="H53" s="81">
        <f t="shared" si="12"/>
        <v>260.02</v>
      </c>
      <c r="I53" s="81">
        <v>0</v>
      </c>
    </row>
    <row r="54" spans="1:9" x14ac:dyDescent="0.25">
      <c r="A54" s="122"/>
      <c r="B54" s="122"/>
      <c r="C54" s="125">
        <v>4120</v>
      </c>
      <c r="D54" s="119">
        <v>0</v>
      </c>
      <c r="E54" s="71">
        <v>11.68</v>
      </c>
      <c r="F54" s="82"/>
      <c r="G54" s="81">
        <f t="shared" si="11"/>
        <v>11.68</v>
      </c>
      <c r="H54" s="81">
        <f t="shared" si="12"/>
        <v>11.68</v>
      </c>
      <c r="I54" s="81">
        <v>0</v>
      </c>
    </row>
    <row r="55" spans="1:9" x14ac:dyDescent="0.25">
      <c r="A55" s="122"/>
      <c r="B55" s="122"/>
      <c r="C55" s="125">
        <v>4170</v>
      </c>
      <c r="D55" s="119">
        <v>0</v>
      </c>
      <c r="E55" s="127">
        <v>2652.61</v>
      </c>
      <c r="F55" s="82"/>
      <c r="G55" s="81">
        <f t="shared" si="11"/>
        <v>2652.61</v>
      </c>
      <c r="H55" s="81">
        <f t="shared" si="12"/>
        <v>2652.61</v>
      </c>
      <c r="I55" s="81">
        <v>0</v>
      </c>
    </row>
    <row r="56" spans="1:9" x14ac:dyDescent="0.25">
      <c r="A56" s="122"/>
      <c r="B56" s="122"/>
      <c r="C56" s="125">
        <v>4210</v>
      </c>
      <c r="D56" s="119">
        <v>0</v>
      </c>
      <c r="E56" s="127">
        <v>2797.69</v>
      </c>
      <c r="F56" s="82"/>
      <c r="G56" s="81">
        <f t="shared" si="11"/>
        <v>2797.69</v>
      </c>
      <c r="H56" s="81">
        <f t="shared" si="12"/>
        <v>2797.69</v>
      </c>
      <c r="I56" s="81">
        <v>0</v>
      </c>
    </row>
    <row r="57" spans="1:9" x14ac:dyDescent="0.25">
      <c r="A57" s="122"/>
      <c r="B57" s="122"/>
      <c r="C57" s="125">
        <v>4300</v>
      </c>
      <c r="D57" s="119">
        <v>0</v>
      </c>
      <c r="E57" s="127">
        <v>1000</v>
      </c>
      <c r="F57" s="82"/>
      <c r="G57" s="81">
        <f t="shared" si="11"/>
        <v>1000</v>
      </c>
      <c r="H57" s="81">
        <f t="shared" si="12"/>
        <v>1000</v>
      </c>
      <c r="I57" s="81">
        <v>0</v>
      </c>
    </row>
    <row r="58" spans="1:9" x14ac:dyDescent="0.25">
      <c r="A58" s="114">
        <v>801</v>
      </c>
      <c r="B58" s="114">
        <v>80101</v>
      </c>
      <c r="C58" s="114"/>
      <c r="D58" s="83">
        <f>SUM(D59:D60)</f>
        <v>21905</v>
      </c>
      <c r="E58" s="83">
        <f>SUM(E59:E60)</f>
        <v>4253</v>
      </c>
      <c r="F58" s="83">
        <f>SUM(F59:F60)</f>
        <v>0</v>
      </c>
      <c r="G58" s="83">
        <f t="shared" si="6"/>
        <v>26158</v>
      </c>
      <c r="H58" s="83">
        <f>SUM(H59:H60)</f>
        <v>26158</v>
      </c>
      <c r="I58" s="83">
        <f>SUM(I59:I60)</f>
        <v>0</v>
      </c>
    </row>
    <row r="59" spans="1:9" s="75" customFormat="1" x14ac:dyDescent="0.25">
      <c r="A59" s="122"/>
      <c r="B59" s="122"/>
      <c r="C59" s="125">
        <v>4210</v>
      </c>
      <c r="D59" s="82">
        <v>216.88</v>
      </c>
      <c r="E59" s="82">
        <v>42.11</v>
      </c>
      <c r="F59" s="82"/>
      <c r="G59" s="82">
        <f t="shared" si="6"/>
        <v>258.99</v>
      </c>
      <c r="H59" s="81">
        <f t="shared" si="7"/>
        <v>258.99</v>
      </c>
      <c r="I59" s="82"/>
    </row>
    <row r="60" spans="1:9" x14ac:dyDescent="0.25">
      <c r="A60" s="122"/>
      <c r="B60" s="122"/>
      <c r="C60" s="125">
        <v>4240</v>
      </c>
      <c r="D60" s="82">
        <v>21688.12</v>
      </c>
      <c r="E60" s="82">
        <v>4210.8900000000003</v>
      </c>
      <c r="F60" s="82"/>
      <c r="G60" s="81">
        <f t="shared" si="6"/>
        <v>25899.01</v>
      </c>
      <c r="H60" s="81">
        <f t="shared" si="7"/>
        <v>25899.01</v>
      </c>
      <c r="I60" s="81">
        <v>0</v>
      </c>
    </row>
    <row r="61" spans="1:9" x14ac:dyDescent="0.25">
      <c r="A61" s="114"/>
      <c r="B61" s="114">
        <v>80110</v>
      </c>
      <c r="C61" s="114"/>
      <c r="D61" s="116">
        <f>SUM(D62:D63)</f>
        <v>19652</v>
      </c>
      <c r="E61" s="116">
        <f>SUM(E62:E63)</f>
        <v>3937</v>
      </c>
      <c r="F61" s="116">
        <f>SUM(F62:F63)</f>
        <v>0</v>
      </c>
      <c r="G61" s="115">
        <f t="shared" si="6"/>
        <v>23589</v>
      </c>
      <c r="H61" s="115">
        <f>SUM(H62:H63)</f>
        <v>23589</v>
      </c>
      <c r="I61" s="115">
        <f>SUM(I62:I63)</f>
        <v>0</v>
      </c>
    </row>
    <row r="62" spans="1:9" s="75" customFormat="1" x14ac:dyDescent="0.25">
      <c r="A62" s="122"/>
      <c r="B62" s="122"/>
      <c r="C62" s="125">
        <v>4210</v>
      </c>
      <c r="D62" s="119">
        <v>194.57</v>
      </c>
      <c r="E62" s="101">
        <v>38.979999999999997</v>
      </c>
      <c r="F62" s="101"/>
      <c r="G62" s="119">
        <f t="shared" si="6"/>
        <v>233.54999999999998</v>
      </c>
      <c r="H62" s="81">
        <f t="shared" ref="H62" si="13">G62</f>
        <v>233.54999999999998</v>
      </c>
      <c r="I62" s="81">
        <v>0</v>
      </c>
    </row>
    <row r="63" spans="1:9" x14ac:dyDescent="0.25">
      <c r="A63" s="122"/>
      <c r="B63" s="122"/>
      <c r="C63" s="125">
        <v>4240</v>
      </c>
      <c r="D63" s="119">
        <v>19457.43</v>
      </c>
      <c r="E63" s="101">
        <v>3898.02</v>
      </c>
      <c r="F63" s="101"/>
      <c r="G63" s="81">
        <f t="shared" si="6"/>
        <v>23355.45</v>
      </c>
      <c r="H63" s="81">
        <f t="shared" si="7"/>
        <v>23355.45</v>
      </c>
      <c r="I63" s="81">
        <v>0</v>
      </c>
    </row>
    <row r="64" spans="1:9" x14ac:dyDescent="0.25">
      <c r="A64" s="123">
        <v>852</v>
      </c>
      <c r="B64" s="123">
        <v>85212</v>
      </c>
      <c r="C64" s="114"/>
      <c r="D64" s="115">
        <f>SUM(D65:D75)</f>
        <v>2279000</v>
      </c>
      <c r="E64" s="116">
        <f t="shared" ref="E64:I64" si="14">SUM(E65:E75)</f>
        <v>0</v>
      </c>
      <c r="F64" s="116">
        <f t="shared" si="14"/>
        <v>0</v>
      </c>
      <c r="G64" s="115">
        <f t="shared" si="6"/>
        <v>2279000</v>
      </c>
      <c r="H64" s="115">
        <f t="shared" si="14"/>
        <v>2279000</v>
      </c>
      <c r="I64" s="115">
        <f t="shared" si="14"/>
        <v>0</v>
      </c>
    </row>
    <row r="65" spans="1:9" x14ac:dyDescent="0.25">
      <c r="A65" s="99"/>
      <c r="B65" s="99"/>
      <c r="C65" s="84">
        <v>3110</v>
      </c>
      <c r="D65" s="82">
        <v>2140630</v>
      </c>
      <c r="E65" s="82"/>
      <c r="F65" s="82"/>
      <c r="G65" s="81">
        <f t="shared" si="6"/>
        <v>2140630</v>
      </c>
      <c r="H65" s="81">
        <f t="shared" si="7"/>
        <v>2140630</v>
      </c>
      <c r="I65" s="81">
        <v>0</v>
      </c>
    </row>
    <row r="66" spans="1:9" x14ac:dyDescent="0.25">
      <c r="A66" s="122"/>
      <c r="B66" s="122"/>
      <c r="C66" s="85">
        <v>4010</v>
      </c>
      <c r="D66" s="82">
        <v>50312.2</v>
      </c>
      <c r="E66" s="82"/>
      <c r="F66" s="82"/>
      <c r="G66" s="81">
        <f t="shared" si="6"/>
        <v>50312.2</v>
      </c>
      <c r="H66" s="81">
        <f t="shared" si="7"/>
        <v>50312.2</v>
      </c>
      <c r="I66" s="81">
        <v>0</v>
      </c>
    </row>
    <row r="67" spans="1:9" x14ac:dyDescent="0.25">
      <c r="A67" s="122"/>
      <c r="B67" s="122"/>
      <c r="C67" s="85">
        <v>4040</v>
      </c>
      <c r="D67" s="82">
        <v>4257.8</v>
      </c>
      <c r="E67" s="82"/>
      <c r="F67" s="82"/>
      <c r="G67" s="81">
        <f t="shared" si="6"/>
        <v>4257.8</v>
      </c>
      <c r="H67" s="81">
        <f t="shared" si="7"/>
        <v>4257.8</v>
      </c>
      <c r="I67" s="81">
        <v>0</v>
      </c>
    </row>
    <row r="68" spans="1:9" x14ac:dyDescent="0.25">
      <c r="A68" s="122"/>
      <c r="B68" s="122"/>
      <c r="C68" s="85">
        <v>4110</v>
      </c>
      <c r="D68" s="82">
        <f>'01.01.2014'!G49</f>
        <v>80300</v>
      </c>
      <c r="E68" s="82"/>
      <c r="F68" s="82"/>
      <c r="G68" s="81">
        <f t="shared" si="6"/>
        <v>80300</v>
      </c>
      <c r="H68" s="81">
        <f t="shared" si="7"/>
        <v>80300</v>
      </c>
      <c r="I68" s="81">
        <v>0</v>
      </c>
    </row>
    <row r="69" spans="1:9" x14ac:dyDescent="0.25">
      <c r="A69" s="122"/>
      <c r="B69" s="122"/>
      <c r="C69" s="85">
        <v>4120</v>
      </c>
      <c r="D69" s="82">
        <f>'01.01.2014'!G50</f>
        <v>1500</v>
      </c>
      <c r="E69" s="82"/>
      <c r="F69" s="82"/>
      <c r="G69" s="81">
        <f t="shared" si="6"/>
        <v>1500</v>
      </c>
      <c r="H69" s="81">
        <f t="shared" si="7"/>
        <v>1500</v>
      </c>
      <c r="I69" s="81">
        <v>0</v>
      </c>
    </row>
    <row r="70" spans="1:9" x14ac:dyDescent="0.25">
      <c r="A70" s="122"/>
      <c r="B70" s="122"/>
      <c r="C70" s="85">
        <v>4210</v>
      </c>
      <c r="D70" s="82">
        <v>500</v>
      </c>
      <c r="E70" s="82"/>
      <c r="F70" s="82"/>
      <c r="G70" s="81">
        <f t="shared" si="6"/>
        <v>500</v>
      </c>
      <c r="H70" s="81">
        <f t="shared" si="7"/>
        <v>500</v>
      </c>
      <c r="I70" s="81">
        <v>0</v>
      </c>
    </row>
    <row r="71" spans="1:9" x14ac:dyDescent="0.25">
      <c r="A71" s="122"/>
      <c r="B71" s="122"/>
      <c r="C71" s="85">
        <v>4300</v>
      </c>
      <c r="D71" s="82">
        <v>1500</v>
      </c>
      <c r="E71" s="82"/>
      <c r="F71" s="82"/>
      <c r="G71" s="81">
        <f t="shared" si="6"/>
        <v>1500</v>
      </c>
      <c r="H71" s="81">
        <f t="shared" si="7"/>
        <v>1500</v>
      </c>
      <c r="I71" s="81">
        <v>0</v>
      </c>
    </row>
    <row r="72" spans="1:9" hidden="1" x14ac:dyDescent="0.25">
      <c r="A72" s="122"/>
      <c r="B72" s="122"/>
      <c r="C72" s="85" t="s">
        <v>8</v>
      </c>
      <c r="D72" s="82">
        <f>'01.01.2014'!G53</f>
        <v>0</v>
      </c>
      <c r="E72" s="82"/>
      <c r="F72" s="82"/>
      <c r="G72" s="81">
        <f t="shared" si="6"/>
        <v>0</v>
      </c>
      <c r="H72" s="81">
        <f t="shared" si="7"/>
        <v>0</v>
      </c>
      <c r="I72" s="81">
        <v>0</v>
      </c>
    </row>
    <row r="73" spans="1:9" hidden="1" x14ac:dyDescent="0.25">
      <c r="A73" s="122"/>
      <c r="B73" s="122"/>
      <c r="C73" s="85">
        <v>4410</v>
      </c>
      <c r="D73" s="82">
        <f>'01.01.2014'!G54</f>
        <v>0</v>
      </c>
      <c r="E73" s="82"/>
      <c r="F73" s="82"/>
      <c r="G73" s="81">
        <f t="shared" si="6"/>
        <v>0</v>
      </c>
      <c r="H73" s="81">
        <f t="shared" si="7"/>
        <v>0</v>
      </c>
      <c r="I73" s="81">
        <v>0</v>
      </c>
    </row>
    <row r="74" spans="1:9" hidden="1" x14ac:dyDescent="0.25">
      <c r="A74" s="122"/>
      <c r="B74" s="122"/>
      <c r="C74" s="86">
        <v>4440</v>
      </c>
      <c r="D74" s="82">
        <f>'01.01.2014'!G55</f>
        <v>0</v>
      </c>
      <c r="E74" s="82"/>
      <c r="F74" s="82"/>
      <c r="G74" s="81">
        <f t="shared" si="6"/>
        <v>0</v>
      </c>
      <c r="H74" s="81">
        <f t="shared" si="7"/>
        <v>0</v>
      </c>
      <c r="I74" s="81">
        <v>0</v>
      </c>
    </row>
    <row r="75" spans="1:9" hidden="1" x14ac:dyDescent="0.25">
      <c r="A75" s="122"/>
      <c r="B75" s="95"/>
      <c r="C75" s="86" t="s">
        <v>9</v>
      </c>
      <c r="D75" s="82">
        <f>'01.01.2014'!G56</f>
        <v>0</v>
      </c>
      <c r="E75" s="82"/>
      <c r="F75" s="82"/>
      <c r="G75" s="81">
        <f t="shared" si="6"/>
        <v>0</v>
      </c>
      <c r="H75" s="81">
        <f t="shared" si="7"/>
        <v>0</v>
      </c>
      <c r="I75" s="81">
        <v>0</v>
      </c>
    </row>
    <row r="76" spans="1:9" x14ac:dyDescent="0.25">
      <c r="A76" s="128"/>
      <c r="B76" s="129">
        <v>85213</v>
      </c>
      <c r="C76" s="114"/>
      <c r="D76" s="115">
        <f>D77</f>
        <v>10090</v>
      </c>
      <c r="E76" s="116">
        <f t="shared" ref="E76:I76" si="15">SUM(E77)</f>
        <v>1150</v>
      </c>
      <c r="F76" s="116">
        <f t="shared" si="15"/>
        <v>0</v>
      </c>
      <c r="G76" s="115">
        <f t="shared" si="6"/>
        <v>11240</v>
      </c>
      <c r="H76" s="115">
        <f t="shared" si="15"/>
        <v>11240</v>
      </c>
      <c r="I76" s="115">
        <f t="shared" si="15"/>
        <v>0</v>
      </c>
    </row>
    <row r="77" spans="1:9" x14ac:dyDescent="0.25">
      <c r="A77" s="121"/>
      <c r="B77" s="99"/>
      <c r="C77" s="130">
        <v>4130</v>
      </c>
      <c r="D77" s="119">
        <v>10090</v>
      </c>
      <c r="E77" s="101">
        <v>1150</v>
      </c>
      <c r="F77" s="101"/>
      <c r="G77" s="81">
        <f t="shared" si="6"/>
        <v>11240</v>
      </c>
      <c r="H77" s="81">
        <f t="shared" si="7"/>
        <v>11240</v>
      </c>
      <c r="I77" s="81">
        <v>0</v>
      </c>
    </row>
    <row r="78" spans="1:9" x14ac:dyDescent="0.25">
      <c r="A78" s="131"/>
      <c r="B78" s="128">
        <v>85215</v>
      </c>
      <c r="C78" s="132"/>
      <c r="D78" s="115">
        <f>SUM(D79:D80)</f>
        <v>295.38</v>
      </c>
      <c r="E78" s="116">
        <f>SUM(E79:E80)</f>
        <v>241.28</v>
      </c>
      <c r="F78" s="116">
        <f>SUM(F79:F80)</f>
        <v>0</v>
      </c>
      <c r="G78" s="115">
        <f t="shared" si="6"/>
        <v>536.66</v>
      </c>
      <c r="H78" s="115">
        <f>SUM(H79:H80)</f>
        <v>536.66</v>
      </c>
      <c r="I78" s="115">
        <f>SUM(I79:I80)</f>
        <v>0</v>
      </c>
    </row>
    <row r="79" spans="1:9" x14ac:dyDescent="0.25">
      <c r="A79" s="121"/>
      <c r="B79" s="122"/>
      <c r="C79" s="130">
        <v>3110</v>
      </c>
      <c r="D79" s="119">
        <v>289.58999999999997</v>
      </c>
      <c r="E79" s="101">
        <v>236.55</v>
      </c>
      <c r="F79" s="101"/>
      <c r="G79" s="81">
        <f t="shared" si="6"/>
        <v>526.14</v>
      </c>
      <c r="H79" s="81">
        <f t="shared" si="7"/>
        <v>526.14</v>
      </c>
      <c r="I79" s="81">
        <v>0</v>
      </c>
    </row>
    <row r="80" spans="1:9" x14ac:dyDescent="0.25">
      <c r="A80" s="121"/>
      <c r="B80" s="122"/>
      <c r="C80" s="130">
        <v>4210</v>
      </c>
      <c r="D80" s="133">
        <v>5.79</v>
      </c>
      <c r="E80" s="134">
        <v>4.7300000000000004</v>
      </c>
      <c r="F80" s="134"/>
      <c r="G80" s="81">
        <f t="shared" si="6"/>
        <v>10.52</v>
      </c>
      <c r="H80" s="81">
        <f t="shared" si="7"/>
        <v>10.52</v>
      </c>
      <c r="I80" s="81">
        <v>0</v>
      </c>
    </row>
    <row r="81" spans="1:9" x14ac:dyDescent="0.25">
      <c r="A81" s="131"/>
      <c r="B81" s="128">
        <v>85295</v>
      </c>
      <c r="C81" s="132"/>
      <c r="D81" s="115">
        <f>D82</f>
        <v>846</v>
      </c>
      <c r="E81" s="116">
        <f>E82</f>
        <v>0</v>
      </c>
      <c r="F81" s="116">
        <f>F82</f>
        <v>0</v>
      </c>
      <c r="G81" s="116">
        <f t="shared" si="6"/>
        <v>846</v>
      </c>
      <c r="H81" s="116">
        <f t="shared" ref="H81:I81" si="16">H82</f>
        <v>846</v>
      </c>
      <c r="I81" s="116">
        <f t="shared" si="16"/>
        <v>0</v>
      </c>
    </row>
    <row r="82" spans="1:9" x14ac:dyDescent="0.25">
      <c r="A82" s="121"/>
      <c r="B82" s="122"/>
      <c r="C82" s="130">
        <v>4210</v>
      </c>
      <c r="D82" s="119">
        <v>846</v>
      </c>
      <c r="E82" s="101"/>
      <c r="F82" s="101"/>
      <c r="G82" s="81">
        <f t="shared" si="6"/>
        <v>846</v>
      </c>
      <c r="H82" s="81">
        <f t="shared" ref="H82" si="17">G82</f>
        <v>846</v>
      </c>
      <c r="I82" s="81">
        <v>0</v>
      </c>
    </row>
    <row r="83" spans="1:9" s="80" customFormat="1" ht="14.25" x14ac:dyDescent="0.2">
      <c r="A83" s="150" t="s">
        <v>10</v>
      </c>
      <c r="B83" s="150"/>
      <c r="C83" s="150"/>
      <c r="D83" s="111">
        <f>D78+D76+D64+D61+D58+D40+D35+D29+D81+D44+D51</f>
        <v>2804591.15</v>
      </c>
      <c r="E83" s="111">
        <f t="shared" ref="E83:I83" si="18">E78+E76+E64+E61+E58+E40+E35+E29+E81+E44+E51</f>
        <v>16303.279999999999</v>
      </c>
      <c r="F83" s="111">
        <f t="shared" si="18"/>
        <v>0</v>
      </c>
      <c r="G83" s="111">
        <f t="shared" si="18"/>
        <v>2820894.43</v>
      </c>
      <c r="H83" s="111">
        <f t="shared" si="18"/>
        <v>2820894.43</v>
      </c>
      <c r="I83" s="111">
        <f t="shared" si="18"/>
        <v>0</v>
      </c>
    </row>
    <row r="86" spans="1:9" x14ac:dyDescent="0.25">
      <c r="A86" s="73"/>
      <c r="B86" s="73"/>
      <c r="C86" s="73" t="s">
        <v>30</v>
      </c>
      <c r="D86" s="87">
        <f>D22-D83</f>
        <v>0</v>
      </c>
      <c r="G86" s="87"/>
    </row>
    <row r="87" spans="1:9" x14ac:dyDescent="0.25">
      <c r="A87" s="73"/>
      <c r="B87" s="73"/>
      <c r="C87" s="73" t="s">
        <v>31</v>
      </c>
      <c r="D87" s="87">
        <f>G22-G83</f>
        <v>0</v>
      </c>
    </row>
    <row r="88" spans="1:9" x14ac:dyDescent="0.25">
      <c r="C88" s="72" t="s">
        <v>32</v>
      </c>
      <c r="D88" s="87">
        <f>(G83-D83+G22-D22)/2</f>
        <v>16303.280000000261</v>
      </c>
    </row>
  </sheetData>
  <mergeCells count="26">
    <mergeCell ref="A4:I4"/>
    <mergeCell ref="A6:A9"/>
    <mergeCell ref="B6:B9"/>
    <mergeCell ref="C6:C9"/>
    <mergeCell ref="D6:I6"/>
    <mergeCell ref="D7:D9"/>
    <mergeCell ref="E7:E9"/>
    <mergeCell ref="F7:F9"/>
    <mergeCell ref="G7:G9"/>
    <mergeCell ref="H7:I7"/>
    <mergeCell ref="A83:C83"/>
    <mergeCell ref="H8:H9"/>
    <mergeCell ref="I8:I9"/>
    <mergeCell ref="A22:C22"/>
    <mergeCell ref="A23:I23"/>
    <mergeCell ref="A24:A27"/>
    <mergeCell ref="B24:B27"/>
    <mergeCell ref="C24:C27"/>
    <mergeCell ref="D24:I24"/>
    <mergeCell ref="D25:D27"/>
    <mergeCell ref="E25:E27"/>
    <mergeCell ref="F25:F27"/>
    <mergeCell ref="G25:G27"/>
    <mergeCell ref="H25:I25"/>
    <mergeCell ref="H26:H27"/>
    <mergeCell ref="I26:I27"/>
  </mergeCells>
  <pageMargins left="0.25" right="0.25" top="0.75" bottom="0.75" header="0.3" footer="0.3"/>
  <pageSetup paperSize="9" scale="61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topLeftCell="A61" workbookViewId="0">
      <selection sqref="A1:XFD1048576"/>
    </sheetView>
  </sheetViews>
  <sheetFormatPr defaultRowHeight="15" x14ac:dyDescent="0.25"/>
  <cols>
    <col min="1" max="1" width="6.42578125" style="72" customWidth="1"/>
    <col min="2" max="3" width="8.7109375" style="72" customWidth="1"/>
    <col min="4" max="4" width="14.140625" style="73" customWidth="1"/>
    <col min="5" max="6" width="14.140625" style="88" customWidth="1"/>
    <col min="7" max="7" width="14.140625" style="73" customWidth="1"/>
    <col min="8" max="9" width="13.28515625" style="73" customWidth="1"/>
    <col min="10" max="13" width="14.85546875" style="73" customWidth="1"/>
    <col min="14" max="262" width="9.140625" style="73"/>
    <col min="263" max="263" width="10.140625" style="73" customWidth="1"/>
    <col min="264" max="264" width="11.28515625" style="73" customWidth="1"/>
    <col min="265" max="265" width="10.7109375" style="73" customWidth="1"/>
    <col min="266" max="266" width="13.85546875" style="73" customWidth="1"/>
    <col min="267" max="267" width="11.7109375" style="73" customWidth="1"/>
    <col min="268" max="268" width="14.140625" style="73" customWidth="1"/>
    <col min="269" max="269" width="11.7109375" style="73" customWidth="1"/>
    <col min="270" max="518" width="9.140625" style="73"/>
    <col min="519" max="519" width="10.140625" style="73" customWidth="1"/>
    <col min="520" max="520" width="11.28515625" style="73" customWidth="1"/>
    <col min="521" max="521" width="10.7109375" style="73" customWidth="1"/>
    <col min="522" max="522" width="13.85546875" style="73" customWidth="1"/>
    <col min="523" max="523" width="11.7109375" style="73" customWidth="1"/>
    <col min="524" max="524" width="14.140625" style="73" customWidth="1"/>
    <col min="525" max="525" width="11.7109375" style="73" customWidth="1"/>
    <col min="526" max="774" width="9.140625" style="73"/>
    <col min="775" max="775" width="10.140625" style="73" customWidth="1"/>
    <col min="776" max="776" width="11.28515625" style="73" customWidth="1"/>
    <col min="777" max="777" width="10.7109375" style="73" customWidth="1"/>
    <col min="778" max="778" width="13.85546875" style="73" customWidth="1"/>
    <col min="779" max="779" width="11.7109375" style="73" customWidth="1"/>
    <col min="780" max="780" width="14.140625" style="73" customWidth="1"/>
    <col min="781" max="781" width="11.7109375" style="73" customWidth="1"/>
    <col min="782" max="1030" width="9.140625" style="73"/>
    <col min="1031" max="1031" width="10.140625" style="73" customWidth="1"/>
    <col min="1032" max="1032" width="11.28515625" style="73" customWidth="1"/>
    <col min="1033" max="1033" width="10.7109375" style="73" customWidth="1"/>
    <col min="1034" max="1034" width="13.85546875" style="73" customWidth="1"/>
    <col min="1035" max="1035" width="11.7109375" style="73" customWidth="1"/>
    <col min="1036" max="1036" width="14.140625" style="73" customWidth="1"/>
    <col min="1037" max="1037" width="11.7109375" style="73" customWidth="1"/>
    <col min="1038" max="1286" width="9.140625" style="73"/>
    <col min="1287" max="1287" width="10.140625" style="73" customWidth="1"/>
    <col min="1288" max="1288" width="11.28515625" style="73" customWidth="1"/>
    <col min="1289" max="1289" width="10.7109375" style="73" customWidth="1"/>
    <col min="1290" max="1290" width="13.85546875" style="73" customWidth="1"/>
    <col min="1291" max="1291" width="11.7109375" style="73" customWidth="1"/>
    <col min="1292" max="1292" width="14.140625" style="73" customWidth="1"/>
    <col min="1293" max="1293" width="11.7109375" style="73" customWidth="1"/>
    <col min="1294" max="1542" width="9.140625" style="73"/>
    <col min="1543" max="1543" width="10.140625" style="73" customWidth="1"/>
    <col min="1544" max="1544" width="11.28515625" style="73" customWidth="1"/>
    <col min="1545" max="1545" width="10.7109375" style="73" customWidth="1"/>
    <col min="1546" max="1546" width="13.85546875" style="73" customWidth="1"/>
    <col min="1547" max="1547" width="11.7109375" style="73" customWidth="1"/>
    <col min="1548" max="1548" width="14.140625" style="73" customWidth="1"/>
    <col min="1549" max="1549" width="11.7109375" style="73" customWidth="1"/>
    <col min="1550" max="1798" width="9.140625" style="73"/>
    <col min="1799" max="1799" width="10.140625" style="73" customWidth="1"/>
    <col min="1800" max="1800" width="11.28515625" style="73" customWidth="1"/>
    <col min="1801" max="1801" width="10.7109375" style="73" customWidth="1"/>
    <col min="1802" max="1802" width="13.85546875" style="73" customWidth="1"/>
    <col min="1803" max="1803" width="11.7109375" style="73" customWidth="1"/>
    <col min="1804" max="1804" width="14.140625" style="73" customWidth="1"/>
    <col min="1805" max="1805" width="11.7109375" style="73" customWidth="1"/>
    <col min="1806" max="2054" width="9.140625" style="73"/>
    <col min="2055" max="2055" width="10.140625" style="73" customWidth="1"/>
    <col min="2056" max="2056" width="11.28515625" style="73" customWidth="1"/>
    <col min="2057" max="2057" width="10.7109375" style="73" customWidth="1"/>
    <col min="2058" max="2058" width="13.85546875" style="73" customWidth="1"/>
    <col min="2059" max="2059" width="11.7109375" style="73" customWidth="1"/>
    <col min="2060" max="2060" width="14.140625" style="73" customWidth="1"/>
    <col min="2061" max="2061" width="11.7109375" style="73" customWidth="1"/>
    <col min="2062" max="2310" width="9.140625" style="73"/>
    <col min="2311" max="2311" width="10.140625" style="73" customWidth="1"/>
    <col min="2312" max="2312" width="11.28515625" style="73" customWidth="1"/>
    <col min="2313" max="2313" width="10.7109375" style="73" customWidth="1"/>
    <col min="2314" max="2314" width="13.85546875" style="73" customWidth="1"/>
    <col min="2315" max="2315" width="11.7109375" style="73" customWidth="1"/>
    <col min="2316" max="2316" width="14.140625" style="73" customWidth="1"/>
    <col min="2317" max="2317" width="11.7109375" style="73" customWidth="1"/>
    <col min="2318" max="2566" width="9.140625" style="73"/>
    <col min="2567" max="2567" width="10.140625" style="73" customWidth="1"/>
    <col min="2568" max="2568" width="11.28515625" style="73" customWidth="1"/>
    <col min="2569" max="2569" width="10.7109375" style="73" customWidth="1"/>
    <col min="2570" max="2570" width="13.85546875" style="73" customWidth="1"/>
    <col min="2571" max="2571" width="11.7109375" style="73" customWidth="1"/>
    <col min="2572" max="2572" width="14.140625" style="73" customWidth="1"/>
    <col min="2573" max="2573" width="11.7109375" style="73" customWidth="1"/>
    <col min="2574" max="2822" width="9.140625" style="73"/>
    <col min="2823" max="2823" width="10.140625" style="73" customWidth="1"/>
    <col min="2824" max="2824" width="11.28515625" style="73" customWidth="1"/>
    <col min="2825" max="2825" width="10.7109375" style="73" customWidth="1"/>
    <col min="2826" max="2826" width="13.85546875" style="73" customWidth="1"/>
    <col min="2827" max="2827" width="11.7109375" style="73" customWidth="1"/>
    <col min="2828" max="2828" width="14.140625" style="73" customWidth="1"/>
    <col min="2829" max="2829" width="11.7109375" style="73" customWidth="1"/>
    <col min="2830" max="3078" width="9.140625" style="73"/>
    <col min="3079" max="3079" width="10.140625" style="73" customWidth="1"/>
    <col min="3080" max="3080" width="11.28515625" style="73" customWidth="1"/>
    <col min="3081" max="3081" width="10.7109375" style="73" customWidth="1"/>
    <col min="3082" max="3082" width="13.85546875" style="73" customWidth="1"/>
    <col min="3083" max="3083" width="11.7109375" style="73" customWidth="1"/>
    <col min="3084" max="3084" width="14.140625" style="73" customWidth="1"/>
    <col min="3085" max="3085" width="11.7109375" style="73" customWidth="1"/>
    <col min="3086" max="3334" width="9.140625" style="73"/>
    <col min="3335" max="3335" width="10.140625" style="73" customWidth="1"/>
    <col min="3336" max="3336" width="11.28515625" style="73" customWidth="1"/>
    <col min="3337" max="3337" width="10.7109375" style="73" customWidth="1"/>
    <col min="3338" max="3338" width="13.85546875" style="73" customWidth="1"/>
    <col min="3339" max="3339" width="11.7109375" style="73" customWidth="1"/>
    <col min="3340" max="3340" width="14.140625" style="73" customWidth="1"/>
    <col min="3341" max="3341" width="11.7109375" style="73" customWidth="1"/>
    <col min="3342" max="3590" width="9.140625" style="73"/>
    <col min="3591" max="3591" width="10.140625" style="73" customWidth="1"/>
    <col min="3592" max="3592" width="11.28515625" style="73" customWidth="1"/>
    <col min="3593" max="3593" width="10.7109375" style="73" customWidth="1"/>
    <col min="3594" max="3594" width="13.85546875" style="73" customWidth="1"/>
    <col min="3595" max="3595" width="11.7109375" style="73" customWidth="1"/>
    <col min="3596" max="3596" width="14.140625" style="73" customWidth="1"/>
    <col min="3597" max="3597" width="11.7109375" style="73" customWidth="1"/>
    <col min="3598" max="3846" width="9.140625" style="73"/>
    <col min="3847" max="3847" width="10.140625" style="73" customWidth="1"/>
    <col min="3848" max="3848" width="11.28515625" style="73" customWidth="1"/>
    <col min="3849" max="3849" width="10.7109375" style="73" customWidth="1"/>
    <col min="3850" max="3850" width="13.85546875" style="73" customWidth="1"/>
    <col min="3851" max="3851" width="11.7109375" style="73" customWidth="1"/>
    <col min="3852" max="3852" width="14.140625" style="73" customWidth="1"/>
    <col min="3853" max="3853" width="11.7109375" style="73" customWidth="1"/>
    <col min="3854" max="4102" width="9.140625" style="73"/>
    <col min="4103" max="4103" width="10.140625" style="73" customWidth="1"/>
    <col min="4104" max="4104" width="11.28515625" style="73" customWidth="1"/>
    <col min="4105" max="4105" width="10.7109375" style="73" customWidth="1"/>
    <col min="4106" max="4106" width="13.85546875" style="73" customWidth="1"/>
    <col min="4107" max="4107" width="11.7109375" style="73" customWidth="1"/>
    <col min="4108" max="4108" width="14.140625" style="73" customWidth="1"/>
    <col min="4109" max="4109" width="11.7109375" style="73" customWidth="1"/>
    <col min="4110" max="4358" width="9.140625" style="73"/>
    <col min="4359" max="4359" width="10.140625" style="73" customWidth="1"/>
    <col min="4360" max="4360" width="11.28515625" style="73" customWidth="1"/>
    <col min="4361" max="4361" width="10.7109375" style="73" customWidth="1"/>
    <col min="4362" max="4362" width="13.85546875" style="73" customWidth="1"/>
    <col min="4363" max="4363" width="11.7109375" style="73" customWidth="1"/>
    <col min="4364" max="4364" width="14.140625" style="73" customWidth="1"/>
    <col min="4365" max="4365" width="11.7109375" style="73" customWidth="1"/>
    <col min="4366" max="4614" width="9.140625" style="73"/>
    <col min="4615" max="4615" width="10.140625" style="73" customWidth="1"/>
    <col min="4616" max="4616" width="11.28515625" style="73" customWidth="1"/>
    <col min="4617" max="4617" width="10.7109375" style="73" customWidth="1"/>
    <col min="4618" max="4618" width="13.85546875" style="73" customWidth="1"/>
    <col min="4619" max="4619" width="11.7109375" style="73" customWidth="1"/>
    <col min="4620" max="4620" width="14.140625" style="73" customWidth="1"/>
    <col min="4621" max="4621" width="11.7109375" style="73" customWidth="1"/>
    <col min="4622" max="4870" width="9.140625" style="73"/>
    <col min="4871" max="4871" width="10.140625" style="73" customWidth="1"/>
    <col min="4872" max="4872" width="11.28515625" style="73" customWidth="1"/>
    <col min="4873" max="4873" width="10.7109375" style="73" customWidth="1"/>
    <col min="4874" max="4874" width="13.85546875" style="73" customWidth="1"/>
    <col min="4875" max="4875" width="11.7109375" style="73" customWidth="1"/>
    <col min="4876" max="4876" width="14.140625" style="73" customWidth="1"/>
    <col min="4877" max="4877" width="11.7109375" style="73" customWidth="1"/>
    <col min="4878" max="5126" width="9.140625" style="73"/>
    <col min="5127" max="5127" width="10.140625" style="73" customWidth="1"/>
    <col min="5128" max="5128" width="11.28515625" style="73" customWidth="1"/>
    <col min="5129" max="5129" width="10.7109375" style="73" customWidth="1"/>
    <col min="5130" max="5130" width="13.85546875" style="73" customWidth="1"/>
    <col min="5131" max="5131" width="11.7109375" style="73" customWidth="1"/>
    <col min="5132" max="5132" width="14.140625" style="73" customWidth="1"/>
    <col min="5133" max="5133" width="11.7109375" style="73" customWidth="1"/>
    <col min="5134" max="5382" width="9.140625" style="73"/>
    <col min="5383" max="5383" width="10.140625" style="73" customWidth="1"/>
    <col min="5384" max="5384" width="11.28515625" style="73" customWidth="1"/>
    <col min="5385" max="5385" width="10.7109375" style="73" customWidth="1"/>
    <col min="5386" max="5386" width="13.85546875" style="73" customWidth="1"/>
    <col min="5387" max="5387" width="11.7109375" style="73" customWidth="1"/>
    <col min="5388" max="5388" width="14.140625" style="73" customWidth="1"/>
    <col min="5389" max="5389" width="11.7109375" style="73" customWidth="1"/>
    <col min="5390" max="5638" width="9.140625" style="73"/>
    <col min="5639" max="5639" width="10.140625" style="73" customWidth="1"/>
    <col min="5640" max="5640" width="11.28515625" style="73" customWidth="1"/>
    <col min="5641" max="5641" width="10.7109375" style="73" customWidth="1"/>
    <col min="5642" max="5642" width="13.85546875" style="73" customWidth="1"/>
    <col min="5643" max="5643" width="11.7109375" style="73" customWidth="1"/>
    <col min="5644" max="5644" width="14.140625" style="73" customWidth="1"/>
    <col min="5645" max="5645" width="11.7109375" style="73" customWidth="1"/>
    <col min="5646" max="5894" width="9.140625" style="73"/>
    <col min="5895" max="5895" width="10.140625" style="73" customWidth="1"/>
    <col min="5896" max="5896" width="11.28515625" style="73" customWidth="1"/>
    <col min="5897" max="5897" width="10.7109375" style="73" customWidth="1"/>
    <col min="5898" max="5898" width="13.85546875" style="73" customWidth="1"/>
    <col min="5899" max="5899" width="11.7109375" style="73" customWidth="1"/>
    <col min="5900" max="5900" width="14.140625" style="73" customWidth="1"/>
    <col min="5901" max="5901" width="11.7109375" style="73" customWidth="1"/>
    <col min="5902" max="6150" width="9.140625" style="73"/>
    <col min="6151" max="6151" width="10.140625" style="73" customWidth="1"/>
    <col min="6152" max="6152" width="11.28515625" style="73" customWidth="1"/>
    <col min="6153" max="6153" width="10.7109375" style="73" customWidth="1"/>
    <col min="6154" max="6154" width="13.85546875" style="73" customWidth="1"/>
    <col min="6155" max="6155" width="11.7109375" style="73" customWidth="1"/>
    <col min="6156" max="6156" width="14.140625" style="73" customWidth="1"/>
    <col min="6157" max="6157" width="11.7109375" style="73" customWidth="1"/>
    <col min="6158" max="6406" width="9.140625" style="73"/>
    <col min="6407" max="6407" width="10.140625" style="73" customWidth="1"/>
    <col min="6408" max="6408" width="11.28515625" style="73" customWidth="1"/>
    <col min="6409" max="6409" width="10.7109375" style="73" customWidth="1"/>
    <col min="6410" max="6410" width="13.85546875" style="73" customWidth="1"/>
    <col min="6411" max="6411" width="11.7109375" style="73" customWidth="1"/>
    <col min="6412" max="6412" width="14.140625" style="73" customWidth="1"/>
    <col min="6413" max="6413" width="11.7109375" style="73" customWidth="1"/>
    <col min="6414" max="6662" width="9.140625" style="73"/>
    <col min="6663" max="6663" width="10.140625" style="73" customWidth="1"/>
    <col min="6664" max="6664" width="11.28515625" style="73" customWidth="1"/>
    <col min="6665" max="6665" width="10.7109375" style="73" customWidth="1"/>
    <col min="6666" max="6666" width="13.85546875" style="73" customWidth="1"/>
    <col min="6667" max="6667" width="11.7109375" style="73" customWidth="1"/>
    <col min="6668" max="6668" width="14.140625" style="73" customWidth="1"/>
    <col min="6669" max="6669" width="11.7109375" style="73" customWidth="1"/>
    <col min="6670" max="6918" width="9.140625" style="73"/>
    <col min="6919" max="6919" width="10.140625" style="73" customWidth="1"/>
    <col min="6920" max="6920" width="11.28515625" style="73" customWidth="1"/>
    <col min="6921" max="6921" width="10.7109375" style="73" customWidth="1"/>
    <col min="6922" max="6922" width="13.85546875" style="73" customWidth="1"/>
    <col min="6923" max="6923" width="11.7109375" style="73" customWidth="1"/>
    <col min="6924" max="6924" width="14.140625" style="73" customWidth="1"/>
    <col min="6925" max="6925" width="11.7109375" style="73" customWidth="1"/>
    <col min="6926" max="7174" width="9.140625" style="73"/>
    <col min="7175" max="7175" width="10.140625" style="73" customWidth="1"/>
    <col min="7176" max="7176" width="11.28515625" style="73" customWidth="1"/>
    <col min="7177" max="7177" width="10.7109375" style="73" customWidth="1"/>
    <col min="7178" max="7178" width="13.85546875" style="73" customWidth="1"/>
    <col min="7179" max="7179" width="11.7109375" style="73" customWidth="1"/>
    <col min="7180" max="7180" width="14.140625" style="73" customWidth="1"/>
    <col min="7181" max="7181" width="11.7109375" style="73" customWidth="1"/>
    <col min="7182" max="7430" width="9.140625" style="73"/>
    <col min="7431" max="7431" width="10.140625" style="73" customWidth="1"/>
    <col min="7432" max="7432" width="11.28515625" style="73" customWidth="1"/>
    <col min="7433" max="7433" width="10.7109375" style="73" customWidth="1"/>
    <col min="7434" max="7434" width="13.85546875" style="73" customWidth="1"/>
    <col min="7435" max="7435" width="11.7109375" style="73" customWidth="1"/>
    <col min="7436" max="7436" width="14.140625" style="73" customWidth="1"/>
    <col min="7437" max="7437" width="11.7109375" style="73" customWidth="1"/>
    <col min="7438" max="7686" width="9.140625" style="73"/>
    <col min="7687" max="7687" width="10.140625" style="73" customWidth="1"/>
    <col min="7688" max="7688" width="11.28515625" style="73" customWidth="1"/>
    <col min="7689" max="7689" width="10.7109375" style="73" customWidth="1"/>
    <col min="7690" max="7690" width="13.85546875" style="73" customWidth="1"/>
    <col min="7691" max="7691" width="11.7109375" style="73" customWidth="1"/>
    <col min="7692" max="7692" width="14.140625" style="73" customWidth="1"/>
    <col min="7693" max="7693" width="11.7109375" style="73" customWidth="1"/>
    <col min="7694" max="7942" width="9.140625" style="73"/>
    <col min="7943" max="7943" width="10.140625" style="73" customWidth="1"/>
    <col min="7944" max="7944" width="11.28515625" style="73" customWidth="1"/>
    <col min="7945" max="7945" width="10.7109375" style="73" customWidth="1"/>
    <col min="7946" max="7946" width="13.85546875" style="73" customWidth="1"/>
    <col min="7947" max="7947" width="11.7109375" style="73" customWidth="1"/>
    <col min="7948" max="7948" width="14.140625" style="73" customWidth="1"/>
    <col min="7949" max="7949" width="11.7109375" style="73" customWidth="1"/>
    <col min="7950" max="8198" width="9.140625" style="73"/>
    <col min="8199" max="8199" width="10.140625" style="73" customWidth="1"/>
    <col min="8200" max="8200" width="11.28515625" style="73" customWidth="1"/>
    <col min="8201" max="8201" width="10.7109375" style="73" customWidth="1"/>
    <col min="8202" max="8202" width="13.85546875" style="73" customWidth="1"/>
    <col min="8203" max="8203" width="11.7109375" style="73" customWidth="1"/>
    <col min="8204" max="8204" width="14.140625" style="73" customWidth="1"/>
    <col min="8205" max="8205" width="11.7109375" style="73" customWidth="1"/>
    <col min="8206" max="8454" width="9.140625" style="73"/>
    <col min="8455" max="8455" width="10.140625" style="73" customWidth="1"/>
    <col min="8456" max="8456" width="11.28515625" style="73" customWidth="1"/>
    <col min="8457" max="8457" width="10.7109375" style="73" customWidth="1"/>
    <col min="8458" max="8458" width="13.85546875" style="73" customWidth="1"/>
    <col min="8459" max="8459" width="11.7109375" style="73" customWidth="1"/>
    <col min="8460" max="8460" width="14.140625" style="73" customWidth="1"/>
    <col min="8461" max="8461" width="11.7109375" style="73" customWidth="1"/>
    <col min="8462" max="8710" width="9.140625" style="73"/>
    <col min="8711" max="8711" width="10.140625" style="73" customWidth="1"/>
    <col min="8712" max="8712" width="11.28515625" style="73" customWidth="1"/>
    <col min="8713" max="8713" width="10.7109375" style="73" customWidth="1"/>
    <col min="8714" max="8714" width="13.85546875" style="73" customWidth="1"/>
    <col min="8715" max="8715" width="11.7109375" style="73" customWidth="1"/>
    <col min="8716" max="8716" width="14.140625" style="73" customWidth="1"/>
    <col min="8717" max="8717" width="11.7109375" style="73" customWidth="1"/>
    <col min="8718" max="8966" width="9.140625" style="73"/>
    <col min="8967" max="8967" width="10.140625" style="73" customWidth="1"/>
    <col min="8968" max="8968" width="11.28515625" style="73" customWidth="1"/>
    <col min="8969" max="8969" width="10.7109375" style="73" customWidth="1"/>
    <col min="8970" max="8970" width="13.85546875" style="73" customWidth="1"/>
    <col min="8971" max="8971" width="11.7109375" style="73" customWidth="1"/>
    <col min="8972" max="8972" width="14.140625" style="73" customWidth="1"/>
    <col min="8973" max="8973" width="11.7109375" style="73" customWidth="1"/>
    <col min="8974" max="9222" width="9.140625" style="73"/>
    <col min="9223" max="9223" width="10.140625" style="73" customWidth="1"/>
    <col min="9224" max="9224" width="11.28515625" style="73" customWidth="1"/>
    <col min="9225" max="9225" width="10.7109375" style="73" customWidth="1"/>
    <col min="9226" max="9226" width="13.85546875" style="73" customWidth="1"/>
    <col min="9227" max="9227" width="11.7109375" style="73" customWidth="1"/>
    <col min="9228" max="9228" width="14.140625" style="73" customWidth="1"/>
    <col min="9229" max="9229" width="11.7109375" style="73" customWidth="1"/>
    <col min="9230" max="9478" width="9.140625" style="73"/>
    <col min="9479" max="9479" width="10.140625" style="73" customWidth="1"/>
    <col min="9480" max="9480" width="11.28515625" style="73" customWidth="1"/>
    <col min="9481" max="9481" width="10.7109375" style="73" customWidth="1"/>
    <col min="9482" max="9482" width="13.85546875" style="73" customWidth="1"/>
    <col min="9483" max="9483" width="11.7109375" style="73" customWidth="1"/>
    <col min="9484" max="9484" width="14.140625" style="73" customWidth="1"/>
    <col min="9485" max="9485" width="11.7109375" style="73" customWidth="1"/>
    <col min="9486" max="9734" width="9.140625" style="73"/>
    <col min="9735" max="9735" width="10.140625" style="73" customWidth="1"/>
    <col min="9736" max="9736" width="11.28515625" style="73" customWidth="1"/>
    <col min="9737" max="9737" width="10.7109375" style="73" customWidth="1"/>
    <col min="9738" max="9738" width="13.85546875" style="73" customWidth="1"/>
    <col min="9739" max="9739" width="11.7109375" style="73" customWidth="1"/>
    <col min="9740" max="9740" width="14.140625" style="73" customWidth="1"/>
    <col min="9741" max="9741" width="11.7109375" style="73" customWidth="1"/>
    <col min="9742" max="9990" width="9.140625" style="73"/>
    <col min="9991" max="9991" width="10.140625" style="73" customWidth="1"/>
    <col min="9992" max="9992" width="11.28515625" style="73" customWidth="1"/>
    <col min="9993" max="9993" width="10.7109375" style="73" customWidth="1"/>
    <col min="9994" max="9994" width="13.85546875" style="73" customWidth="1"/>
    <col min="9995" max="9995" width="11.7109375" style="73" customWidth="1"/>
    <col min="9996" max="9996" width="14.140625" style="73" customWidth="1"/>
    <col min="9997" max="9997" width="11.7109375" style="73" customWidth="1"/>
    <col min="9998" max="10246" width="9.140625" style="73"/>
    <col min="10247" max="10247" width="10.140625" style="73" customWidth="1"/>
    <col min="10248" max="10248" width="11.28515625" style="73" customWidth="1"/>
    <col min="10249" max="10249" width="10.7109375" style="73" customWidth="1"/>
    <col min="10250" max="10250" width="13.85546875" style="73" customWidth="1"/>
    <col min="10251" max="10251" width="11.7109375" style="73" customWidth="1"/>
    <col min="10252" max="10252" width="14.140625" style="73" customWidth="1"/>
    <col min="10253" max="10253" width="11.7109375" style="73" customWidth="1"/>
    <col min="10254" max="10502" width="9.140625" style="73"/>
    <col min="10503" max="10503" width="10.140625" style="73" customWidth="1"/>
    <col min="10504" max="10504" width="11.28515625" style="73" customWidth="1"/>
    <col min="10505" max="10505" width="10.7109375" style="73" customWidth="1"/>
    <col min="10506" max="10506" width="13.85546875" style="73" customWidth="1"/>
    <col min="10507" max="10507" width="11.7109375" style="73" customWidth="1"/>
    <col min="10508" max="10508" width="14.140625" style="73" customWidth="1"/>
    <col min="10509" max="10509" width="11.7109375" style="73" customWidth="1"/>
    <col min="10510" max="10758" width="9.140625" style="73"/>
    <col min="10759" max="10759" width="10.140625" style="73" customWidth="1"/>
    <col min="10760" max="10760" width="11.28515625" style="73" customWidth="1"/>
    <col min="10761" max="10761" width="10.7109375" style="73" customWidth="1"/>
    <col min="10762" max="10762" width="13.85546875" style="73" customWidth="1"/>
    <col min="10763" max="10763" width="11.7109375" style="73" customWidth="1"/>
    <col min="10764" max="10764" width="14.140625" style="73" customWidth="1"/>
    <col min="10765" max="10765" width="11.7109375" style="73" customWidth="1"/>
    <col min="10766" max="11014" width="9.140625" style="73"/>
    <col min="11015" max="11015" width="10.140625" style="73" customWidth="1"/>
    <col min="11016" max="11016" width="11.28515625" style="73" customWidth="1"/>
    <col min="11017" max="11017" width="10.7109375" style="73" customWidth="1"/>
    <col min="11018" max="11018" width="13.85546875" style="73" customWidth="1"/>
    <col min="11019" max="11019" width="11.7109375" style="73" customWidth="1"/>
    <col min="11020" max="11020" width="14.140625" style="73" customWidth="1"/>
    <col min="11021" max="11021" width="11.7109375" style="73" customWidth="1"/>
    <col min="11022" max="11270" width="9.140625" style="73"/>
    <col min="11271" max="11271" width="10.140625" style="73" customWidth="1"/>
    <col min="11272" max="11272" width="11.28515625" style="73" customWidth="1"/>
    <col min="11273" max="11273" width="10.7109375" style="73" customWidth="1"/>
    <col min="11274" max="11274" width="13.85546875" style="73" customWidth="1"/>
    <col min="11275" max="11275" width="11.7109375" style="73" customWidth="1"/>
    <col min="11276" max="11276" width="14.140625" style="73" customWidth="1"/>
    <col min="11277" max="11277" width="11.7109375" style="73" customWidth="1"/>
    <col min="11278" max="11526" width="9.140625" style="73"/>
    <col min="11527" max="11527" width="10.140625" style="73" customWidth="1"/>
    <col min="11528" max="11528" width="11.28515625" style="73" customWidth="1"/>
    <col min="11529" max="11529" width="10.7109375" style="73" customWidth="1"/>
    <col min="11530" max="11530" width="13.85546875" style="73" customWidth="1"/>
    <col min="11531" max="11531" width="11.7109375" style="73" customWidth="1"/>
    <col min="11532" max="11532" width="14.140625" style="73" customWidth="1"/>
    <col min="11533" max="11533" width="11.7109375" style="73" customWidth="1"/>
    <col min="11534" max="11782" width="9.140625" style="73"/>
    <col min="11783" max="11783" width="10.140625" style="73" customWidth="1"/>
    <col min="11784" max="11784" width="11.28515625" style="73" customWidth="1"/>
    <col min="11785" max="11785" width="10.7109375" style="73" customWidth="1"/>
    <col min="11786" max="11786" width="13.85546875" style="73" customWidth="1"/>
    <col min="11787" max="11787" width="11.7109375" style="73" customWidth="1"/>
    <col min="11788" max="11788" width="14.140625" style="73" customWidth="1"/>
    <col min="11789" max="11789" width="11.7109375" style="73" customWidth="1"/>
    <col min="11790" max="12038" width="9.140625" style="73"/>
    <col min="12039" max="12039" width="10.140625" style="73" customWidth="1"/>
    <col min="12040" max="12040" width="11.28515625" style="73" customWidth="1"/>
    <col min="12041" max="12041" width="10.7109375" style="73" customWidth="1"/>
    <col min="12042" max="12042" width="13.85546875" style="73" customWidth="1"/>
    <col min="12043" max="12043" width="11.7109375" style="73" customWidth="1"/>
    <col min="12044" max="12044" width="14.140625" style="73" customWidth="1"/>
    <col min="12045" max="12045" width="11.7109375" style="73" customWidth="1"/>
    <col min="12046" max="12294" width="9.140625" style="73"/>
    <col min="12295" max="12295" width="10.140625" style="73" customWidth="1"/>
    <col min="12296" max="12296" width="11.28515625" style="73" customWidth="1"/>
    <col min="12297" max="12297" width="10.7109375" style="73" customWidth="1"/>
    <col min="12298" max="12298" width="13.85546875" style="73" customWidth="1"/>
    <col min="12299" max="12299" width="11.7109375" style="73" customWidth="1"/>
    <col min="12300" max="12300" width="14.140625" style="73" customWidth="1"/>
    <col min="12301" max="12301" width="11.7109375" style="73" customWidth="1"/>
    <col min="12302" max="12550" width="9.140625" style="73"/>
    <col min="12551" max="12551" width="10.140625" style="73" customWidth="1"/>
    <col min="12552" max="12552" width="11.28515625" style="73" customWidth="1"/>
    <col min="12553" max="12553" width="10.7109375" style="73" customWidth="1"/>
    <col min="12554" max="12554" width="13.85546875" style="73" customWidth="1"/>
    <col min="12555" max="12555" width="11.7109375" style="73" customWidth="1"/>
    <col min="12556" max="12556" width="14.140625" style="73" customWidth="1"/>
    <col min="12557" max="12557" width="11.7109375" style="73" customWidth="1"/>
    <col min="12558" max="12806" width="9.140625" style="73"/>
    <col min="12807" max="12807" width="10.140625" style="73" customWidth="1"/>
    <col min="12808" max="12808" width="11.28515625" style="73" customWidth="1"/>
    <col min="12809" max="12809" width="10.7109375" style="73" customWidth="1"/>
    <col min="12810" max="12810" width="13.85546875" style="73" customWidth="1"/>
    <col min="12811" max="12811" width="11.7109375" style="73" customWidth="1"/>
    <col min="12812" max="12812" width="14.140625" style="73" customWidth="1"/>
    <col min="12813" max="12813" width="11.7109375" style="73" customWidth="1"/>
    <col min="12814" max="13062" width="9.140625" style="73"/>
    <col min="13063" max="13063" width="10.140625" style="73" customWidth="1"/>
    <col min="13064" max="13064" width="11.28515625" style="73" customWidth="1"/>
    <col min="13065" max="13065" width="10.7109375" style="73" customWidth="1"/>
    <col min="13066" max="13066" width="13.85546875" style="73" customWidth="1"/>
    <col min="13067" max="13067" width="11.7109375" style="73" customWidth="1"/>
    <col min="13068" max="13068" width="14.140625" style="73" customWidth="1"/>
    <col min="13069" max="13069" width="11.7109375" style="73" customWidth="1"/>
    <col min="13070" max="13318" width="9.140625" style="73"/>
    <col min="13319" max="13319" width="10.140625" style="73" customWidth="1"/>
    <col min="13320" max="13320" width="11.28515625" style="73" customWidth="1"/>
    <col min="13321" max="13321" width="10.7109375" style="73" customWidth="1"/>
    <col min="13322" max="13322" width="13.85546875" style="73" customWidth="1"/>
    <col min="13323" max="13323" width="11.7109375" style="73" customWidth="1"/>
    <col min="13324" max="13324" width="14.140625" style="73" customWidth="1"/>
    <col min="13325" max="13325" width="11.7109375" style="73" customWidth="1"/>
    <col min="13326" max="13574" width="9.140625" style="73"/>
    <col min="13575" max="13575" width="10.140625" style="73" customWidth="1"/>
    <col min="13576" max="13576" width="11.28515625" style="73" customWidth="1"/>
    <col min="13577" max="13577" width="10.7109375" style="73" customWidth="1"/>
    <col min="13578" max="13578" width="13.85546875" style="73" customWidth="1"/>
    <col min="13579" max="13579" width="11.7109375" style="73" customWidth="1"/>
    <col min="13580" max="13580" width="14.140625" style="73" customWidth="1"/>
    <col min="13581" max="13581" width="11.7109375" style="73" customWidth="1"/>
    <col min="13582" max="13830" width="9.140625" style="73"/>
    <col min="13831" max="13831" width="10.140625" style="73" customWidth="1"/>
    <col min="13832" max="13832" width="11.28515625" style="73" customWidth="1"/>
    <col min="13833" max="13833" width="10.7109375" style="73" customWidth="1"/>
    <col min="13834" max="13834" width="13.85546875" style="73" customWidth="1"/>
    <col min="13835" max="13835" width="11.7109375" style="73" customWidth="1"/>
    <col min="13836" max="13836" width="14.140625" style="73" customWidth="1"/>
    <col min="13837" max="13837" width="11.7109375" style="73" customWidth="1"/>
    <col min="13838" max="14086" width="9.140625" style="73"/>
    <col min="14087" max="14087" width="10.140625" style="73" customWidth="1"/>
    <col min="14088" max="14088" width="11.28515625" style="73" customWidth="1"/>
    <col min="14089" max="14089" width="10.7109375" style="73" customWidth="1"/>
    <col min="14090" max="14090" width="13.85546875" style="73" customWidth="1"/>
    <col min="14091" max="14091" width="11.7109375" style="73" customWidth="1"/>
    <col min="14092" max="14092" width="14.140625" style="73" customWidth="1"/>
    <col min="14093" max="14093" width="11.7109375" style="73" customWidth="1"/>
    <col min="14094" max="14342" width="9.140625" style="73"/>
    <col min="14343" max="14343" width="10.140625" style="73" customWidth="1"/>
    <col min="14344" max="14344" width="11.28515625" style="73" customWidth="1"/>
    <col min="14345" max="14345" width="10.7109375" style="73" customWidth="1"/>
    <col min="14346" max="14346" width="13.85546875" style="73" customWidth="1"/>
    <col min="14347" max="14347" width="11.7109375" style="73" customWidth="1"/>
    <col min="14348" max="14348" width="14.140625" style="73" customWidth="1"/>
    <col min="14349" max="14349" width="11.7109375" style="73" customWidth="1"/>
    <col min="14350" max="14598" width="9.140625" style="73"/>
    <col min="14599" max="14599" width="10.140625" style="73" customWidth="1"/>
    <col min="14600" max="14600" width="11.28515625" style="73" customWidth="1"/>
    <col min="14601" max="14601" width="10.7109375" style="73" customWidth="1"/>
    <col min="14602" max="14602" width="13.85546875" style="73" customWidth="1"/>
    <col min="14603" max="14603" width="11.7109375" style="73" customWidth="1"/>
    <col min="14604" max="14604" width="14.140625" style="73" customWidth="1"/>
    <col min="14605" max="14605" width="11.7109375" style="73" customWidth="1"/>
    <col min="14606" max="14854" width="9.140625" style="73"/>
    <col min="14855" max="14855" width="10.140625" style="73" customWidth="1"/>
    <col min="14856" max="14856" width="11.28515625" style="73" customWidth="1"/>
    <col min="14857" max="14857" width="10.7109375" style="73" customWidth="1"/>
    <col min="14858" max="14858" width="13.85546875" style="73" customWidth="1"/>
    <col min="14859" max="14859" width="11.7109375" style="73" customWidth="1"/>
    <col min="14860" max="14860" width="14.140625" style="73" customWidth="1"/>
    <col min="14861" max="14861" width="11.7109375" style="73" customWidth="1"/>
    <col min="14862" max="15110" width="9.140625" style="73"/>
    <col min="15111" max="15111" width="10.140625" style="73" customWidth="1"/>
    <col min="15112" max="15112" width="11.28515625" style="73" customWidth="1"/>
    <col min="15113" max="15113" width="10.7109375" style="73" customWidth="1"/>
    <col min="15114" max="15114" width="13.85546875" style="73" customWidth="1"/>
    <col min="15115" max="15115" width="11.7109375" style="73" customWidth="1"/>
    <col min="15116" max="15116" width="14.140625" style="73" customWidth="1"/>
    <col min="15117" max="15117" width="11.7109375" style="73" customWidth="1"/>
    <col min="15118" max="15366" width="9.140625" style="73"/>
    <col min="15367" max="15367" width="10.140625" style="73" customWidth="1"/>
    <col min="15368" max="15368" width="11.28515625" style="73" customWidth="1"/>
    <col min="15369" max="15369" width="10.7109375" style="73" customWidth="1"/>
    <col min="15370" max="15370" width="13.85546875" style="73" customWidth="1"/>
    <col min="15371" max="15371" width="11.7109375" style="73" customWidth="1"/>
    <col min="15372" max="15372" width="14.140625" style="73" customWidth="1"/>
    <col min="15373" max="15373" width="11.7109375" style="73" customWidth="1"/>
    <col min="15374" max="15622" width="9.140625" style="73"/>
    <col min="15623" max="15623" width="10.140625" style="73" customWidth="1"/>
    <col min="15624" max="15624" width="11.28515625" style="73" customWidth="1"/>
    <col min="15625" max="15625" width="10.7109375" style="73" customWidth="1"/>
    <col min="15626" max="15626" width="13.85546875" style="73" customWidth="1"/>
    <col min="15627" max="15627" width="11.7109375" style="73" customWidth="1"/>
    <col min="15628" max="15628" width="14.140625" style="73" customWidth="1"/>
    <col min="15629" max="15629" width="11.7109375" style="73" customWidth="1"/>
    <col min="15630" max="15878" width="9.140625" style="73"/>
    <col min="15879" max="15879" width="10.140625" style="73" customWidth="1"/>
    <col min="15880" max="15880" width="11.28515625" style="73" customWidth="1"/>
    <col min="15881" max="15881" width="10.7109375" style="73" customWidth="1"/>
    <col min="15882" max="15882" width="13.85546875" style="73" customWidth="1"/>
    <col min="15883" max="15883" width="11.7109375" style="73" customWidth="1"/>
    <col min="15884" max="15884" width="14.140625" style="73" customWidth="1"/>
    <col min="15885" max="15885" width="11.7109375" style="73" customWidth="1"/>
    <col min="15886" max="16134" width="9.140625" style="73"/>
    <col min="16135" max="16135" width="10.140625" style="73" customWidth="1"/>
    <col min="16136" max="16136" width="11.28515625" style="73" customWidth="1"/>
    <col min="16137" max="16137" width="10.7109375" style="73" customWidth="1"/>
    <col min="16138" max="16138" width="13.85546875" style="73" customWidth="1"/>
    <col min="16139" max="16139" width="11.7109375" style="73" customWidth="1"/>
    <col min="16140" max="16140" width="14.140625" style="73" customWidth="1"/>
    <col min="16141" max="16141" width="11.7109375" style="73" customWidth="1"/>
    <col min="16142" max="16384" width="9.140625" style="73"/>
  </cols>
  <sheetData>
    <row r="1" spans="1:13" ht="17.25" customHeight="1" x14ac:dyDescent="0.25">
      <c r="B1" s="89"/>
      <c r="C1" s="89"/>
      <c r="D1" s="89"/>
      <c r="E1" s="90"/>
      <c r="F1" s="90"/>
      <c r="G1" s="89"/>
      <c r="H1" s="89"/>
      <c r="I1" s="90" t="s">
        <v>42</v>
      </c>
      <c r="J1" s="89"/>
      <c r="K1" s="89"/>
      <c r="L1" s="89"/>
      <c r="M1" s="89"/>
    </row>
    <row r="2" spans="1:13" ht="17.25" customHeight="1" x14ac:dyDescent="0.25">
      <c r="B2" s="89"/>
      <c r="C2" s="89"/>
      <c r="D2" s="89"/>
      <c r="E2" s="90"/>
      <c r="F2" s="90"/>
      <c r="G2" s="89"/>
      <c r="H2" s="89"/>
      <c r="I2" s="90" t="s">
        <v>40</v>
      </c>
      <c r="J2" s="89"/>
      <c r="K2" s="89"/>
      <c r="L2" s="89"/>
      <c r="M2" s="89"/>
    </row>
    <row r="3" spans="1:13" x14ac:dyDescent="0.25">
      <c r="A3" s="74"/>
      <c r="B3" s="74"/>
      <c r="C3" s="74"/>
      <c r="D3" s="75"/>
      <c r="E3" s="76"/>
      <c r="F3" s="76"/>
      <c r="G3" s="75"/>
      <c r="H3" s="75"/>
      <c r="I3" s="75"/>
      <c r="J3" s="75"/>
      <c r="K3" s="75"/>
      <c r="L3" s="75"/>
      <c r="M3" s="75"/>
    </row>
    <row r="4" spans="1:13" ht="49.5" customHeight="1" x14ac:dyDescent="0.25">
      <c r="A4" s="157" t="s">
        <v>0</v>
      </c>
      <c r="B4" s="157"/>
      <c r="C4" s="157"/>
      <c r="D4" s="157"/>
      <c r="E4" s="157"/>
      <c r="F4" s="157"/>
      <c r="G4" s="157"/>
      <c r="H4" s="157"/>
      <c r="I4" s="157"/>
      <c r="J4" s="91"/>
      <c r="K4" s="91"/>
      <c r="L4" s="91"/>
      <c r="M4" s="91"/>
    </row>
    <row r="5" spans="1:13" ht="21.75" customHeight="1" x14ac:dyDescent="0.25">
      <c r="A5" s="92"/>
      <c r="B5" s="92"/>
      <c r="C5" s="92"/>
      <c r="D5" s="92"/>
      <c r="E5" s="93"/>
      <c r="F5" s="93"/>
      <c r="G5" s="92"/>
      <c r="H5" s="92"/>
      <c r="I5" s="94" t="s">
        <v>1</v>
      </c>
      <c r="J5" s="92"/>
      <c r="K5" s="92"/>
      <c r="L5" s="92"/>
    </row>
    <row r="6" spans="1:13" x14ac:dyDescent="0.25">
      <c r="A6" s="154" t="s">
        <v>28</v>
      </c>
      <c r="B6" s="154" t="s">
        <v>3</v>
      </c>
      <c r="C6" s="154" t="s">
        <v>4</v>
      </c>
      <c r="D6" s="155" t="s">
        <v>13</v>
      </c>
      <c r="E6" s="155"/>
      <c r="F6" s="155"/>
      <c r="G6" s="155"/>
      <c r="H6" s="155"/>
      <c r="I6" s="155"/>
    </row>
    <row r="7" spans="1:13" ht="18.75" customHeight="1" x14ac:dyDescent="0.25">
      <c r="A7" s="154"/>
      <c r="B7" s="154"/>
      <c r="C7" s="154"/>
      <c r="D7" s="151" t="s">
        <v>15</v>
      </c>
      <c r="E7" s="156" t="s">
        <v>11</v>
      </c>
      <c r="F7" s="156" t="s">
        <v>24</v>
      </c>
      <c r="G7" s="151" t="s">
        <v>25</v>
      </c>
      <c r="H7" s="151" t="s">
        <v>5</v>
      </c>
      <c r="I7" s="151"/>
    </row>
    <row r="8" spans="1:13" ht="16.5" customHeight="1" x14ac:dyDescent="0.25">
      <c r="A8" s="154"/>
      <c r="B8" s="154"/>
      <c r="C8" s="154"/>
      <c r="D8" s="151"/>
      <c r="E8" s="156"/>
      <c r="F8" s="156"/>
      <c r="G8" s="151"/>
      <c r="H8" s="151" t="s">
        <v>18</v>
      </c>
      <c r="I8" s="151" t="s">
        <v>19</v>
      </c>
    </row>
    <row r="9" spans="1:13" ht="19.5" customHeight="1" x14ac:dyDescent="0.25">
      <c r="A9" s="154"/>
      <c r="B9" s="154"/>
      <c r="C9" s="154"/>
      <c r="D9" s="151"/>
      <c r="E9" s="156"/>
      <c r="F9" s="156"/>
      <c r="G9" s="151"/>
      <c r="H9" s="151"/>
      <c r="I9" s="151"/>
    </row>
    <row r="10" spans="1:13" ht="11.25" customHeight="1" x14ac:dyDescent="0.25">
      <c r="A10" s="95">
        <v>1</v>
      </c>
      <c r="B10" s="95">
        <v>2</v>
      </c>
      <c r="C10" s="95">
        <v>3</v>
      </c>
      <c r="D10" s="95">
        <v>4</v>
      </c>
      <c r="E10" s="96"/>
      <c r="F10" s="96"/>
      <c r="G10" s="97"/>
      <c r="H10" s="77"/>
      <c r="I10" s="77"/>
    </row>
    <row r="11" spans="1:13" x14ac:dyDescent="0.25">
      <c r="A11" s="98" t="s">
        <v>16</v>
      </c>
      <c r="B11" s="98" t="s">
        <v>34</v>
      </c>
      <c r="C11" s="99">
        <v>2010</v>
      </c>
      <c r="D11" s="100">
        <f>'z - 30.07.15'!G11</f>
        <v>396942.77</v>
      </c>
      <c r="E11" s="101"/>
      <c r="F11" s="101"/>
      <c r="G11" s="102">
        <f>D11+E11+F11</f>
        <v>396942.77</v>
      </c>
      <c r="H11" s="78">
        <f>G11</f>
        <v>396942.77</v>
      </c>
      <c r="I11" s="78">
        <v>0</v>
      </c>
    </row>
    <row r="12" spans="1:13" x14ac:dyDescent="0.25">
      <c r="A12" s="103">
        <v>750</v>
      </c>
      <c r="B12" s="103">
        <v>75011</v>
      </c>
      <c r="C12" s="103">
        <v>2010</v>
      </c>
      <c r="D12" s="100">
        <f>'z - 30.07.15'!G12</f>
        <v>46259</v>
      </c>
      <c r="E12" s="104"/>
      <c r="F12" s="101"/>
      <c r="G12" s="102">
        <f t="shared" ref="G12:G21" si="0">D12+E12+F12</f>
        <v>46259</v>
      </c>
      <c r="H12" s="78">
        <f t="shared" ref="H12:H21" si="1">G12</f>
        <v>46259</v>
      </c>
      <c r="I12" s="78">
        <v>0</v>
      </c>
    </row>
    <row r="13" spans="1:13" ht="17.25" customHeight="1" x14ac:dyDescent="0.25">
      <c r="A13" s="105">
        <v>751</v>
      </c>
      <c r="B13" s="105">
        <v>75101</v>
      </c>
      <c r="C13" s="105">
        <v>2010</v>
      </c>
      <c r="D13" s="100">
        <f>'z - 30.07.15'!G13</f>
        <v>1044</v>
      </c>
      <c r="E13" s="140"/>
      <c r="F13" s="107"/>
      <c r="G13" s="108">
        <f t="shared" si="0"/>
        <v>1044</v>
      </c>
      <c r="H13" s="79">
        <f t="shared" si="1"/>
        <v>1044</v>
      </c>
      <c r="I13" s="79">
        <v>0</v>
      </c>
    </row>
    <row r="14" spans="1:13" x14ac:dyDescent="0.25">
      <c r="A14" s="103">
        <v>751</v>
      </c>
      <c r="B14" s="103">
        <v>75107</v>
      </c>
      <c r="C14" s="103">
        <v>2010</v>
      </c>
      <c r="D14" s="100">
        <f>'z - 30.07.15'!G14</f>
        <v>28557</v>
      </c>
      <c r="E14" s="110"/>
      <c r="F14" s="110"/>
      <c r="G14" s="109">
        <f t="shared" si="0"/>
        <v>28557</v>
      </c>
      <c r="H14" s="78">
        <f t="shared" si="1"/>
        <v>28557</v>
      </c>
      <c r="I14" s="78">
        <v>0</v>
      </c>
    </row>
    <row r="15" spans="1:13" x14ac:dyDescent="0.25">
      <c r="A15" s="103">
        <v>751</v>
      </c>
      <c r="B15" s="103">
        <v>75110</v>
      </c>
      <c r="C15" s="103">
        <v>2010</v>
      </c>
      <c r="D15" s="100">
        <f>'z - 30.07.15'!G15</f>
        <v>6722</v>
      </c>
      <c r="E15" s="110">
        <v>7920</v>
      </c>
      <c r="F15" s="110"/>
      <c r="G15" s="109">
        <f t="shared" si="0"/>
        <v>14642</v>
      </c>
      <c r="H15" s="78">
        <f t="shared" si="1"/>
        <v>14642</v>
      </c>
      <c r="I15" s="78">
        <v>0</v>
      </c>
    </row>
    <row r="16" spans="1:13" x14ac:dyDescent="0.25">
      <c r="A16" s="103">
        <v>801</v>
      </c>
      <c r="B16" s="103">
        <v>80101</v>
      </c>
      <c r="C16" s="103">
        <v>2010</v>
      </c>
      <c r="D16" s="100">
        <f>'z - 30.07.15'!G16</f>
        <v>26158</v>
      </c>
      <c r="E16" s="110"/>
      <c r="F16" s="110"/>
      <c r="G16" s="109">
        <f t="shared" si="0"/>
        <v>26158</v>
      </c>
      <c r="H16" s="78">
        <f t="shared" si="1"/>
        <v>26158</v>
      </c>
      <c r="I16" s="78">
        <v>0</v>
      </c>
    </row>
    <row r="17" spans="1:13" x14ac:dyDescent="0.25">
      <c r="A17" s="103">
        <v>801</v>
      </c>
      <c r="B17" s="103">
        <v>80110</v>
      </c>
      <c r="C17" s="103">
        <v>2010</v>
      </c>
      <c r="D17" s="100">
        <f>'z - 30.07.15'!G17</f>
        <v>23589</v>
      </c>
      <c r="E17" s="110"/>
      <c r="F17" s="110"/>
      <c r="G17" s="109">
        <f t="shared" si="0"/>
        <v>23589</v>
      </c>
      <c r="H17" s="78">
        <f t="shared" si="1"/>
        <v>23589</v>
      </c>
      <c r="I17" s="78">
        <v>0</v>
      </c>
    </row>
    <row r="18" spans="1:13" x14ac:dyDescent="0.25">
      <c r="A18" s="136">
        <v>852</v>
      </c>
      <c r="B18" s="136">
        <v>85212</v>
      </c>
      <c r="C18" s="136">
        <v>2010</v>
      </c>
      <c r="D18" s="100">
        <f>'z - 30.07.15'!G18</f>
        <v>2279000</v>
      </c>
      <c r="E18" s="134"/>
      <c r="F18" s="134"/>
      <c r="G18" s="138">
        <f t="shared" si="0"/>
        <v>2279000</v>
      </c>
      <c r="H18" s="139">
        <f t="shared" si="1"/>
        <v>2279000</v>
      </c>
      <c r="I18" s="139">
        <v>0</v>
      </c>
    </row>
    <row r="19" spans="1:13" x14ac:dyDescent="0.25">
      <c r="A19" s="105">
        <v>852</v>
      </c>
      <c r="B19" s="105">
        <v>85213</v>
      </c>
      <c r="C19" s="105">
        <v>2010</v>
      </c>
      <c r="D19" s="100">
        <f>'z - 30.07.15'!G19</f>
        <v>11240</v>
      </c>
      <c r="E19" s="107"/>
      <c r="F19" s="107"/>
      <c r="G19" s="108">
        <f t="shared" si="0"/>
        <v>11240</v>
      </c>
      <c r="H19" s="79">
        <f t="shared" si="1"/>
        <v>11240</v>
      </c>
      <c r="I19" s="79">
        <v>0</v>
      </c>
    </row>
    <row r="20" spans="1:13" x14ac:dyDescent="0.25">
      <c r="A20" s="103">
        <v>852</v>
      </c>
      <c r="B20" s="103">
        <v>85215</v>
      </c>
      <c r="C20" s="103">
        <v>2010</v>
      </c>
      <c r="D20" s="100">
        <f>'z - 30.07.15'!G20</f>
        <v>536.66</v>
      </c>
      <c r="E20" s="110"/>
      <c r="F20" s="110"/>
      <c r="G20" s="109">
        <f t="shared" si="0"/>
        <v>536.66</v>
      </c>
      <c r="H20" s="78">
        <f t="shared" si="1"/>
        <v>536.66</v>
      </c>
      <c r="I20" s="78">
        <v>0</v>
      </c>
    </row>
    <row r="21" spans="1:13" x14ac:dyDescent="0.25">
      <c r="A21" s="103">
        <v>8552</v>
      </c>
      <c r="B21" s="103">
        <v>85295</v>
      </c>
      <c r="C21" s="103">
        <v>2010</v>
      </c>
      <c r="D21" s="141">
        <f>'z - 30.07.15'!G21</f>
        <v>846</v>
      </c>
      <c r="E21" s="110"/>
      <c r="F21" s="110"/>
      <c r="G21" s="109">
        <f t="shared" si="0"/>
        <v>846</v>
      </c>
      <c r="H21" s="78">
        <f t="shared" si="1"/>
        <v>846</v>
      </c>
      <c r="I21" s="78">
        <v>0</v>
      </c>
    </row>
    <row r="22" spans="1:13" s="80" customFormat="1" ht="14.25" x14ac:dyDescent="0.2">
      <c r="A22" s="152">
        <v>852</v>
      </c>
      <c r="B22" s="152"/>
      <c r="C22" s="152"/>
      <c r="D22" s="111">
        <f t="shared" ref="D22:I22" si="2">SUM(D11:D21)</f>
        <v>2820894.43</v>
      </c>
      <c r="E22" s="111">
        <f t="shared" si="2"/>
        <v>7920</v>
      </c>
      <c r="F22" s="111">
        <f t="shared" si="2"/>
        <v>0</v>
      </c>
      <c r="G22" s="111">
        <f t="shared" si="2"/>
        <v>2828814.43</v>
      </c>
      <c r="H22" s="111">
        <f t="shared" si="2"/>
        <v>2828814.43</v>
      </c>
      <c r="I22" s="111">
        <f t="shared" si="2"/>
        <v>0</v>
      </c>
    </row>
    <row r="23" spans="1:13" x14ac:dyDescent="0.25">
      <c r="A23" s="153" t="s">
        <v>20</v>
      </c>
      <c r="B23" s="153"/>
      <c r="C23" s="153"/>
      <c r="D23" s="153"/>
      <c r="E23" s="153"/>
      <c r="F23" s="153"/>
      <c r="G23" s="153"/>
      <c r="H23" s="153"/>
      <c r="I23" s="153"/>
      <c r="J23" s="112"/>
      <c r="K23" s="112" t="s">
        <v>28</v>
      </c>
      <c r="L23" s="112"/>
      <c r="M23" s="112"/>
    </row>
    <row r="24" spans="1:13" x14ac:dyDescent="0.25">
      <c r="A24" s="154" t="s">
        <v>2</v>
      </c>
      <c r="B24" s="154" t="s">
        <v>3</v>
      </c>
      <c r="C24" s="154" t="s">
        <v>4</v>
      </c>
      <c r="D24" s="155" t="s">
        <v>14</v>
      </c>
      <c r="E24" s="155"/>
      <c r="F24" s="155"/>
      <c r="G24" s="155"/>
      <c r="H24" s="155"/>
      <c r="I24" s="155"/>
    </row>
    <row r="25" spans="1:13" x14ac:dyDescent="0.25">
      <c r="A25" s="154"/>
      <c r="B25" s="154"/>
      <c r="C25" s="154"/>
      <c r="D25" s="151" t="s">
        <v>15</v>
      </c>
      <c r="E25" s="156" t="s">
        <v>11</v>
      </c>
      <c r="F25" s="156" t="s">
        <v>12</v>
      </c>
      <c r="G25" s="151" t="s">
        <v>21</v>
      </c>
      <c r="H25" s="151" t="s">
        <v>5</v>
      </c>
      <c r="I25" s="151"/>
    </row>
    <row r="26" spans="1:13" x14ac:dyDescent="0.25">
      <c r="A26" s="154"/>
      <c r="B26" s="154"/>
      <c r="C26" s="154"/>
      <c r="D26" s="151"/>
      <c r="E26" s="156"/>
      <c r="F26" s="156"/>
      <c r="G26" s="151"/>
      <c r="H26" s="151" t="s">
        <v>6</v>
      </c>
      <c r="I26" s="151" t="s">
        <v>7</v>
      </c>
    </row>
    <row r="27" spans="1:13" x14ac:dyDescent="0.25">
      <c r="A27" s="154"/>
      <c r="B27" s="154"/>
      <c r="C27" s="154"/>
      <c r="D27" s="151"/>
      <c r="E27" s="156"/>
      <c r="F27" s="156"/>
      <c r="G27" s="151"/>
      <c r="H27" s="151"/>
      <c r="I27" s="151"/>
    </row>
    <row r="28" spans="1:13" x14ac:dyDescent="0.25">
      <c r="A28" s="95">
        <v>1</v>
      </c>
      <c r="B28" s="95">
        <v>2</v>
      </c>
      <c r="C28" s="95">
        <v>3</v>
      </c>
      <c r="D28" s="95">
        <v>5</v>
      </c>
      <c r="E28" s="96"/>
      <c r="F28" s="96"/>
      <c r="G28" s="95"/>
      <c r="H28" s="95">
        <v>6</v>
      </c>
      <c r="I28" s="95">
        <v>7</v>
      </c>
    </row>
    <row r="29" spans="1:13" x14ac:dyDescent="0.25">
      <c r="A29" s="113" t="s">
        <v>16</v>
      </c>
      <c r="B29" s="113" t="s">
        <v>34</v>
      </c>
      <c r="C29" s="114"/>
      <c r="D29" s="115">
        <f>'z - 30.07.15'!G29</f>
        <v>396942.77</v>
      </c>
      <c r="E29" s="116">
        <f t="shared" ref="E29:I29" si="3">SUM(E30:E34)</f>
        <v>0</v>
      </c>
      <c r="F29" s="116">
        <f t="shared" si="3"/>
        <v>0</v>
      </c>
      <c r="G29" s="115">
        <f>D29+E29+F29</f>
        <v>396942.77</v>
      </c>
      <c r="H29" s="115">
        <f t="shared" si="3"/>
        <v>396942.77</v>
      </c>
      <c r="I29" s="115">
        <f t="shared" si="3"/>
        <v>0</v>
      </c>
    </row>
    <row r="30" spans="1:13" x14ac:dyDescent="0.25">
      <c r="A30" s="117"/>
      <c r="B30" s="98"/>
      <c r="C30" s="118">
        <v>4010</v>
      </c>
      <c r="D30" s="119">
        <f>'z - 30.07.15'!G30</f>
        <v>3200</v>
      </c>
      <c r="E30" s="101"/>
      <c r="F30" s="101"/>
      <c r="G30" s="81">
        <f t="shared" ref="G30:G82" si="4">D30+E30+F30</f>
        <v>3200</v>
      </c>
      <c r="H30" s="81">
        <f t="shared" ref="H30:H80" si="5">G30</f>
        <v>3200</v>
      </c>
      <c r="I30" s="81">
        <v>0</v>
      </c>
    </row>
    <row r="31" spans="1:13" x14ac:dyDescent="0.25">
      <c r="A31" s="117"/>
      <c r="B31" s="98"/>
      <c r="C31" s="118">
        <v>4110</v>
      </c>
      <c r="D31" s="119">
        <f>'z - 30.07.15'!G31</f>
        <v>550.08000000000004</v>
      </c>
      <c r="E31" s="101"/>
      <c r="F31" s="101"/>
      <c r="G31" s="81">
        <f t="shared" si="4"/>
        <v>550.08000000000004</v>
      </c>
      <c r="H31" s="81">
        <f t="shared" si="5"/>
        <v>550.08000000000004</v>
      </c>
      <c r="I31" s="81">
        <v>0</v>
      </c>
    </row>
    <row r="32" spans="1:13" x14ac:dyDescent="0.25">
      <c r="A32" s="117"/>
      <c r="B32" s="98"/>
      <c r="C32" s="118">
        <v>4120</v>
      </c>
      <c r="D32" s="119">
        <f>'z - 30.07.15'!G32</f>
        <v>73.5</v>
      </c>
      <c r="E32" s="101"/>
      <c r="F32" s="101"/>
      <c r="G32" s="81">
        <f t="shared" si="4"/>
        <v>73.5</v>
      </c>
      <c r="H32" s="81">
        <f t="shared" si="5"/>
        <v>73.5</v>
      </c>
      <c r="I32" s="81">
        <v>0</v>
      </c>
    </row>
    <row r="33" spans="1:9" x14ac:dyDescent="0.25">
      <c r="A33" s="120"/>
      <c r="B33" s="99"/>
      <c r="C33" s="118">
        <v>4210</v>
      </c>
      <c r="D33" s="81">
        <f>'z - 30.07.15'!G33</f>
        <v>3959.61</v>
      </c>
      <c r="E33" s="81"/>
      <c r="F33" s="81"/>
      <c r="G33" s="81">
        <f t="shared" si="4"/>
        <v>3959.61</v>
      </c>
      <c r="H33" s="81">
        <f t="shared" si="5"/>
        <v>3959.61</v>
      </c>
      <c r="I33" s="81">
        <v>0</v>
      </c>
    </row>
    <row r="34" spans="1:9" x14ac:dyDescent="0.25">
      <c r="A34" s="121"/>
      <c r="B34" s="122"/>
      <c r="C34" s="118">
        <v>4430</v>
      </c>
      <c r="D34" s="81">
        <f>'z - 30.07.15'!G34</f>
        <v>389159.58</v>
      </c>
      <c r="E34" s="81"/>
      <c r="F34" s="81"/>
      <c r="G34" s="81">
        <f t="shared" si="4"/>
        <v>389159.58</v>
      </c>
      <c r="H34" s="81">
        <f t="shared" si="5"/>
        <v>389159.58</v>
      </c>
      <c r="I34" s="81">
        <v>0</v>
      </c>
    </row>
    <row r="35" spans="1:9" x14ac:dyDescent="0.25">
      <c r="A35" s="123">
        <v>750</v>
      </c>
      <c r="B35" s="123">
        <v>75011</v>
      </c>
      <c r="C35" s="114"/>
      <c r="D35" s="115">
        <f>'z - 30.07.15'!G35</f>
        <v>46259</v>
      </c>
      <c r="E35" s="116">
        <f t="shared" ref="E35:I35" si="6">SUM(E36:E39)</f>
        <v>0</v>
      </c>
      <c r="F35" s="116">
        <f t="shared" si="6"/>
        <v>0</v>
      </c>
      <c r="G35" s="115">
        <f t="shared" si="4"/>
        <v>46259</v>
      </c>
      <c r="H35" s="115">
        <f t="shared" si="6"/>
        <v>46259</v>
      </c>
      <c r="I35" s="115">
        <f t="shared" si="6"/>
        <v>0</v>
      </c>
    </row>
    <row r="36" spans="1:9" x14ac:dyDescent="0.25">
      <c r="A36" s="120"/>
      <c r="B36" s="99"/>
      <c r="C36" s="118">
        <v>4010</v>
      </c>
      <c r="D36" s="81">
        <f>'z - 30.07.15'!G36</f>
        <v>35505</v>
      </c>
      <c r="E36" s="81"/>
      <c r="F36" s="81"/>
      <c r="G36" s="81">
        <f t="shared" si="4"/>
        <v>35505</v>
      </c>
      <c r="H36" s="81">
        <f t="shared" si="5"/>
        <v>35505</v>
      </c>
      <c r="I36" s="81">
        <v>0</v>
      </c>
    </row>
    <row r="37" spans="1:9" x14ac:dyDescent="0.25">
      <c r="A37" s="121"/>
      <c r="B37" s="122"/>
      <c r="C37" s="118">
        <v>4040</v>
      </c>
      <c r="D37" s="81">
        <f>'z - 30.07.15'!G37</f>
        <v>3160</v>
      </c>
      <c r="E37" s="81"/>
      <c r="F37" s="81"/>
      <c r="G37" s="81">
        <f t="shared" si="4"/>
        <v>3160</v>
      </c>
      <c r="H37" s="81">
        <f t="shared" si="5"/>
        <v>3160</v>
      </c>
      <c r="I37" s="81">
        <v>0</v>
      </c>
    </row>
    <row r="38" spans="1:9" x14ac:dyDescent="0.25">
      <c r="A38" s="121"/>
      <c r="B38" s="122"/>
      <c r="C38" s="118">
        <v>4110</v>
      </c>
      <c r="D38" s="81">
        <f>'z - 30.07.15'!G38</f>
        <v>6647</v>
      </c>
      <c r="E38" s="81"/>
      <c r="F38" s="81"/>
      <c r="G38" s="81">
        <f t="shared" si="4"/>
        <v>6647</v>
      </c>
      <c r="H38" s="81">
        <f t="shared" si="5"/>
        <v>6647</v>
      </c>
      <c r="I38" s="81">
        <v>0</v>
      </c>
    </row>
    <row r="39" spans="1:9" x14ac:dyDescent="0.25">
      <c r="A39" s="97"/>
      <c r="B39" s="95"/>
      <c r="C39" s="118">
        <v>4120</v>
      </c>
      <c r="D39" s="81">
        <f>'z - 30.07.15'!G39</f>
        <v>947</v>
      </c>
      <c r="E39" s="81"/>
      <c r="F39" s="81"/>
      <c r="G39" s="81">
        <f t="shared" si="4"/>
        <v>947</v>
      </c>
      <c r="H39" s="81">
        <f t="shared" si="5"/>
        <v>947</v>
      </c>
      <c r="I39" s="81">
        <v>0</v>
      </c>
    </row>
    <row r="40" spans="1:9" x14ac:dyDescent="0.25">
      <c r="A40" s="124">
        <v>751</v>
      </c>
      <c r="B40" s="124">
        <v>75101</v>
      </c>
      <c r="C40" s="114"/>
      <c r="D40" s="115">
        <f>'z - 30.07.15'!G40</f>
        <v>1044</v>
      </c>
      <c r="E40" s="116">
        <f t="shared" ref="E40:I40" si="7">SUM(E41:E43)</f>
        <v>0</v>
      </c>
      <c r="F40" s="116">
        <f t="shared" si="7"/>
        <v>0</v>
      </c>
      <c r="G40" s="115">
        <f t="shared" si="4"/>
        <v>1044</v>
      </c>
      <c r="H40" s="115">
        <f t="shared" si="7"/>
        <v>1044</v>
      </c>
      <c r="I40" s="115">
        <f t="shared" si="7"/>
        <v>0</v>
      </c>
    </row>
    <row r="41" spans="1:9" x14ac:dyDescent="0.25">
      <c r="A41" s="122"/>
      <c r="B41" s="122"/>
      <c r="C41" s="125">
        <v>4110</v>
      </c>
      <c r="D41" s="82">
        <f>'z - 30.07.15'!G41</f>
        <v>150</v>
      </c>
      <c r="E41" s="82"/>
      <c r="F41" s="82"/>
      <c r="G41" s="81">
        <f t="shared" si="4"/>
        <v>150</v>
      </c>
      <c r="H41" s="81">
        <f t="shared" si="5"/>
        <v>150</v>
      </c>
      <c r="I41" s="81">
        <v>0</v>
      </c>
    </row>
    <row r="42" spans="1:9" x14ac:dyDescent="0.25">
      <c r="A42" s="122"/>
      <c r="B42" s="122"/>
      <c r="C42" s="125">
        <v>4120</v>
      </c>
      <c r="D42" s="82">
        <f>'z - 30.07.15'!G42</f>
        <v>21.38</v>
      </c>
      <c r="E42" s="82"/>
      <c r="F42" s="82"/>
      <c r="G42" s="81">
        <f t="shared" si="4"/>
        <v>21.38</v>
      </c>
      <c r="H42" s="81">
        <f t="shared" si="5"/>
        <v>21.38</v>
      </c>
      <c r="I42" s="81">
        <v>0</v>
      </c>
    </row>
    <row r="43" spans="1:9" x14ac:dyDescent="0.25">
      <c r="A43" s="122"/>
      <c r="B43" s="122"/>
      <c r="C43" s="125">
        <v>4170</v>
      </c>
      <c r="D43" s="82">
        <f>'z - 30.07.15'!G43</f>
        <v>872.62</v>
      </c>
      <c r="E43" s="82"/>
      <c r="F43" s="82"/>
      <c r="G43" s="81">
        <f t="shared" si="4"/>
        <v>872.62</v>
      </c>
      <c r="H43" s="81">
        <f t="shared" si="5"/>
        <v>872.62</v>
      </c>
      <c r="I43" s="81">
        <v>0</v>
      </c>
    </row>
    <row r="44" spans="1:9" x14ac:dyDescent="0.25">
      <c r="A44" s="126"/>
      <c r="B44" s="126">
        <v>75107</v>
      </c>
      <c r="C44" s="114"/>
      <c r="D44" s="115">
        <f>'z - 30.07.15'!G44</f>
        <v>28557</v>
      </c>
      <c r="E44" s="116">
        <f>SUM(E45:E50)</f>
        <v>0</v>
      </c>
      <c r="F44" s="116">
        <f>SUM(F45:F50)</f>
        <v>0</v>
      </c>
      <c r="G44" s="115">
        <f t="shared" si="4"/>
        <v>28557</v>
      </c>
      <c r="H44" s="116">
        <f>SUM(H45:H50)</f>
        <v>28557</v>
      </c>
      <c r="I44" s="116">
        <f>SUM(I45:I50)</f>
        <v>0</v>
      </c>
    </row>
    <row r="45" spans="1:9" s="75" customFormat="1" x14ac:dyDescent="0.25">
      <c r="A45" s="122"/>
      <c r="B45" s="122"/>
      <c r="C45" s="125">
        <v>3030</v>
      </c>
      <c r="D45" s="119">
        <f>'z - 30.07.15'!G45</f>
        <v>16400</v>
      </c>
      <c r="E45" s="135"/>
      <c r="F45" s="101"/>
      <c r="G45" s="81">
        <f t="shared" si="4"/>
        <v>16400</v>
      </c>
      <c r="H45" s="81">
        <f t="shared" ref="H45:H50" si="8">G45</f>
        <v>16400</v>
      </c>
      <c r="I45" s="81">
        <v>0</v>
      </c>
    </row>
    <row r="46" spans="1:9" x14ac:dyDescent="0.25">
      <c r="A46" s="122"/>
      <c r="B46" s="122"/>
      <c r="C46" s="125">
        <v>4110</v>
      </c>
      <c r="D46" s="119">
        <f>'z - 30.07.15'!G46</f>
        <v>600.15</v>
      </c>
      <c r="E46" s="127"/>
      <c r="F46" s="82"/>
      <c r="G46" s="81">
        <f t="shared" si="4"/>
        <v>600.15</v>
      </c>
      <c r="H46" s="81">
        <f t="shared" si="8"/>
        <v>600.15</v>
      </c>
      <c r="I46" s="81">
        <v>0</v>
      </c>
    </row>
    <row r="47" spans="1:9" x14ac:dyDescent="0.25">
      <c r="A47" s="122"/>
      <c r="B47" s="122"/>
      <c r="C47" s="125">
        <v>4120</v>
      </c>
      <c r="D47" s="119">
        <f>'z - 30.07.15'!G47</f>
        <v>47.8</v>
      </c>
      <c r="E47" s="127"/>
      <c r="F47" s="82"/>
      <c r="G47" s="81">
        <f t="shared" si="4"/>
        <v>47.8</v>
      </c>
      <c r="H47" s="81">
        <f t="shared" si="8"/>
        <v>47.8</v>
      </c>
      <c r="I47" s="81">
        <v>0</v>
      </c>
    </row>
    <row r="48" spans="1:9" x14ac:dyDescent="0.25">
      <c r="A48" s="122"/>
      <c r="B48" s="122"/>
      <c r="C48" s="125">
        <v>4170</v>
      </c>
      <c r="D48" s="119">
        <f>'z - 30.07.15'!G48</f>
        <v>4916.2</v>
      </c>
      <c r="E48" s="127"/>
      <c r="F48" s="82"/>
      <c r="G48" s="81">
        <f t="shared" si="4"/>
        <v>4916.2</v>
      </c>
      <c r="H48" s="81">
        <f t="shared" si="8"/>
        <v>4916.2</v>
      </c>
      <c r="I48" s="81">
        <v>0</v>
      </c>
    </row>
    <row r="49" spans="1:9" x14ac:dyDescent="0.25">
      <c r="A49" s="122"/>
      <c r="B49" s="122"/>
      <c r="C49" s="125">
        <v>4210</v>
      </c>
      <c r="D49" s="119">
        <f>'z - 30.07.15'!G49</f>
        <v>5942.89</v>
      </c>
      <c r="E49" s="127"/>
      <c r="F49" s="82"/>
      <c r="G49" s="81">
        <f t="shared" si="4"/>
        <v>5942.89</v>
      </c>
      <c r="H49" s="81">
        <f t="shared" si="8"/>
        <v>5942.89</v>
      </c>
      <c r="I49" s="81">
        <v>0</v>
      </c>
    </row>
    <row r="50" spans="1:9" x14ac:dyDescent="0.25">
      <c r="A50" s="122"/>
      <c r="B50" s="122"/>
      <c r="C50" s="125">
        <v>4300</v>
      </c>
      <c r="D50" s="119">
        <f>'z - 30.07.15'!G50</f>
        <v>649.96</v>
      </c>
      <c r="E50" s="127"/>
      <c r="F50" s="82"/>
      <c r="G50" s="81">
        <f t="shared" si="4"/>
        <v>649.96</v>
      </c>
      <c r="H50" s="81">
        <f t="shared" si="8"/>
        <v>649.96</v>
      </c>
      <c r="I50" s="81">
        <v>0</v>
      </c>
    </row>
    <row r="51" spans="1:9" x14ac:dyDescent="0.25">
      <c r="A51" s="126"/>
      <c r="B51" s="126">
        <v>75110</v>
      </c>
      <c r="C51" s="114"/>
      <c r="D51" s="115">
        <f>'z - 30.07.15'!G51</f>
        <v>6722</v>
      </c>
      <c r="E51" s="116">
        <f>SUM(E52:E57)</f>
        <v>9095.07</v>
      </c>
      <c r="F51" s="116">
        <f>SUM(F52:F57)</f>
        <v>-1175.0700000000002</v>
      </c>
      <c r="G51" s="115">
        <f t="shared" si="4"/>
        <v>14642</v>
      </c>
      <c r="H51" s="116">
        <f>SUM(H52:H57)</f>
        <v>14642.000000000002</v>
      </c>
      <c r="I51" s="116">
        <f>SUM(I52:I57)</f>
        <v>0</v>
      </c>
    </row>
    <row r="52" spans="1:9" s="75" customFormat="1" x14ac:dyDescent="0.25">
      <c r="A52" s="122"/>
      <c r="B52" s="122"/>
      <c r="C52" s="125">
        <v>3030</v>
      </c>
      <c r="D52" s="119">
        <f>'z - 30.07.15'!G52</f>
        <v>0</v>
      </c>
      <c r="E52" s="135">
        <v>7920</v>
      </c>
      <c r="F52" s="101"/>
      <c r="G52" s="81">
        <f t="shared" si="4"/>
        <v>7920</v>
      </c>
      <c r="H52" s="81">
        <f t="shared" ref="H52:H57" si="9">G52</f>
        <v>7920</v>
      </c>
      <c r="I52" s="81">
        <v>0</v>
      </c>
    </row>
    <row r="53" spans="1:9" x14ac:dyDescent="0.25">
      <c r="A53" s="122"/>
      <c r="B53" s="122"/>
      <c r="C53" s="125">
        <v>4110</v>
      </c>
      <c r="D53" s="119">
        <f>'z - 30.07.15'!G53</f>
        <v>260.02</v>
      </c>
      <c r="E53" s="127">
        <v>197.25</v>
      </c>
      <c r="F53" s="82"/>
      <c r="G53" s="81">
        <f t="shared" si="4"/>
        <v>457.27</v>
      </c>
      <c r="H53" s="81">
        <f t="shared" si="9"/>
        <v>457.27</v>
      </c>
      <c r="I53" s="81">
        <v>0</v>
      </c>
    </row>
    <row r="54" spans="1:9" x14ac:dyDescent="0.25">
      <c r="A54" s="122"/>
      <c r="B54" s="122"/>
      <c r="C54" s="125">
        <v>4120</v>
      </c>
      <c r="D54" s="119">
        <f>'z - 30.07.15'!G54</f>
        <v>11.68</v>
      </c>
      <c r="E54" s="127">
        <v>20.43</v>
      </c>
      <c r="F54" s="82"/>
      <c r="G54" s="81">
        <f t="shared" si="4"/>
        <v>32.11</v>
      </c>
      <c r="H54" s="81">
        <f t="shared" si="9"/>
        <v>32.11</v>
      </c>
      <c r="I54" s="81">
        <v>0</v>
      </c>
    </row>
    <row r="55" spans="1:9" x14ac:dyDescent="0.25">
      <c r="A55" s="122"/>
      <c r="B55" s="122"/>
      <c r="C55" s="125">
        <v>4170</v>
      </c>
      <c r="D55" s="119">
        <f>'z - 30.07.15'!G55</f>
        <v>2652.61</v>
      </c>
      <c r="E55" s="127">
        <v>957.39</v>
      </c>
      <c r="F55" s="82"/>
      <c r="G55" s="81">
        <f t="shared" si="4"/>
        <v>3610</v>
      </c>
      <c r="H55" s="81">
        <f t="shared" si="9"/>
        <v>3610</v>
      </c>
      <c r="I55" s="81">
        <v>0</v>
      </c>
    </row>
    <row r="56" spans="1:9" x14ac:dyDescent="0.25">
      <c r="A56" s="122"/>
      <c r="B56" s="122"/>
      <c r="C56" s="125">
        <v>4210</v>
      </c>
      <c r="D56" s="119">
        <f>'z - 30.07.15'!G56</f>
        <v>2797.69</v>
      </c>
      <c r="E56" s="127"/>
      <c r="F56" s="82">
        <v>-605.83000000000004</v>
      </c>
      <c r="G56" s="81">
        <f t="shared" si="4"/>
        <v>2191.86</v>
      </c>
      <c r="H56" s="81">
        <f t="shared" si="9"/>
        <v>2191.86</v>
      </c>
      <c r="I56" s="81">
        <v>0</v>
      </c>
    </row>
    <row r="57" spans="1:9" x14ac:dyDescent="0.25">
      <c r="A57" s="122"/>
      <c r="B57" s="122"/>
      <c r="C57" s="125">
        <v>4300</v>
      </c>
      <c r="D57" s="119">
        <f>'z - 30.07.15'!G57</f>
        <v>1000</v>
      </c>
      <c r="E57" s="127"/>
      <c r="F57" s="82">
        <v>-569.24</v>
      </c>
      <c r="G57" s="81">
        <f t="shared" si="4"/>
        <v>430.76</v>
      </c>
      <c r="H57" s="81">
        <f t="shared" si="9"/>
        <v>430.76</v>
      </c>
      <c r="I57" s="81">
        <v>0</v>
      </c>
    </row>
    <row r="58" spans="1:9" x14ac:dyDescent="0.25">
      <c r="A58" s="114">
        <v>801</v>
      </c>
      <c r="B58" s="114">
        <v>80101</v>
      </c>
      <c r="C58" s="114"/>
      <c r="D58" s="83">
        <f>'z - 30.07.15'!G58</f>
        <v>26158</v>
      </c>
      <c r="E58" s="83">
        <f>SUM(E59:E60)</f>
        <v>0</v>
      </c>
      <c r="F58" s="83">
        <f>SUM(F59:F60)</f>
        <v>0</v>
      </c>
      <c r="G58" s="83">
        <f t="shared" si="4"/>
        <v>26158</v>
      </c>
      <c r="H58" s="83">
        <f>SUM(H59:H60)</f>
        <v>26158</v>
      </c>
      <c r="I58" s="83">
        <f>SUM(I59:I60)</f>
        <v>0</v>
      </c>
    </row>
    <row r="59" spans="1:9" s="75" customFormat="1" x14ac:dyDescent="0.25">
      <c r="A59" s="122"/>
      <c r="B59" s="122"/>
      <c r="C59" s="125">
        <v>4210</v>
      </c>
      <c r="D59" s="82">
        <f>'z - 30.07.15'!G59</f>
        <v>258.99</v>
      </c>
      <c r="E59" s="82"/>
      <c r="F59" s="82"/>
      <c r="G59" s="82">
        <f t="shared" si="4"/>
        <v>258.99</v>
      </c>
      <c r="H59" s="81">
        <f t="shared" si="5"/>
        <v>258.99</v>
      </c>
      <c r="I59" s="82"/>
    </row>
    <row r="60" spans="1:9" x14ac:dyDescent="0.25">
      <c r="A60" s="122"/>
      <c r="B60" s="122"/>
      <c r="C60" s="125">
        <v>4240</v>
      </c>
      <c r="D60" s="82">
        <f>'z - 30.07.15'!G60</f>
        <v>25899.01</v>
      </c>
      <c r="E60" s="82"/>
      <c r="F60" s="82"/>
      <c r="G60" s="81">
        <f t="shared" si="4"/>
        <v>25899.01</v>
      </c>
      <c r="H60" s="81">
        <f t="shared" si="5"/>
        <v>25899.01</v>
      </c>
      <c r="I60" s="81">
        <v>0</v>
      </c>
    </row>
    <row r="61" spans="1:9" x14ac:dyDescent="0.25">
      <c r="A61" s="114"/>
      <c r="B61" s="114">
        <v>80110</v>
      </c>
      <c r="C61" s="114"/>
      <c r="D61" s="116">
        <f>'z - 30.07.15'!G61</f>
        <v>23589</v>
      </c>
      <c r="E61" s="116">
        <f>SUM(E62:E63)</f>
        <v>0</v>
      </c>
      <c r="F61" s="116">
        <f>SUM(F62:F63)</f>
        <v>0</v>
      </c>
      <c r="G61" s="115">
        <f t="shared" si="4"/>
        <v>23589</v>
      </c>
      <c r="H61" s="115">
        <f>SUM(H62:H63)</f>
        <v>23589</v>
      </c>
      <c r="I61" s="115">
        <f>SUM(I62:I63)</f>
        <v>0</v>
      </c>
    </row>
    <row r="62" spans="1:9" s="75" customFormat="1" x14ac:dyDescent="0.25">
      <c r="A62" s="122"/>
      <c r="B62" s="122"/>
      <c r="C62" s="125">
        <v>4210</v>
      </c>
      <c r="D62" s="119">
        <f>'z - 30.07.15'!G62</f>
        <v>233.54999999999998</v>
      </c>
      <c r="E62" s="101"/>
      <c r="F62" s="101"/>
      <c r="G62" s="119">
        <f t="shared" si="4"/>
        <v>233.54999999999998</v>
      </c>
      <c r="H62" s="81">
        <f t="shared" ref="H62" si="10">G62</f>
        <v>233.54999999999998</v>
      </c>
      <c r="I62" s="81">
        <v>0</v>
      </c>
    </row>
    <row r="63" spans="1:9" x14ac:dyDescent="0.25">
      <c r="A63" s="122"/>
      <c r="B63" s="122"/>
      <c r="C63" s="125">
        <v>4240</v>
      </c>
      <c r="D63" s="119">
        <f>'z - 30.07.15'!G63</f>
        <v>23355.45</v>
      </c>
      <c r="E63" s="101"/>
      <c r="F63" s="101"/>
      <c r="G63" s="81">
        <f t="shared" si="4"/>
        <v>23355.45</v>
      </c>
      <c r="H63" s="81">
        <f t="shared" si="5"/>
        <v>23355.45</v>
      </c>
      <c r="I63" s="81">
        <v>0</v>
      </c>
    </row>
    <row r="64" spans="1:9" x14ac:dyDescent="0.25">
      <c r="A64" s="123">
        <v>852</v>
      </c>
      <c r="B64" s="123">
        <v>85212</v>
      </c>
      <c r="C64" s="114"/>
      <c r="D64" s="115">
        <f>'z - 30.07.15'!G64</f>
        <v>2279000</v>
      </c>
      <c r="E64" s="116">
        <f t="shared" ref="E64:I64" si="11">SUM(E65:E75)</f>
        <v>0</v>
      </c>
      <c r="F64" s="116">
        <f t="shared" si="11"/>
        <v>0</v>
      </c>
      <c r="G64" s="115">
        <f t="shared" si="4"/>
        <v>2279000</v>
      </c>
      <c r="H64" s="115">
        <f t="shared" si="11"/>
        <v>2279000</v>
      </c>
      <c r="I64" s="115">
        <f t="shared" si="11"/>
        <v>0</v>
      </c>
    </row>
    <row r="65" spans="1:9" x14ac:dyDescent="0.25">
      <c r="A65" s="99"/>
      <c r="B65" s="99"/>
      <c r="C65" s="84">
        <v>3110</v>
      </c>
      <c r="D65" s="82">
        <f>'z - 30.07.15'!G65</f>
        <v>2140630</v>
      </c>
      <c r="E65" s="82"/>
      <c r="F65" s="82"/>
      <c r="G65" s="81">
        <f t="shared" si="4"/>
        <v>2140630</v>
      </c>
      <c r="H65" s="81">
        <f t="shared" si="5"/>
        <v>2140630</v>
      </c>
      <c r="I65" s="81">
        <v>0</v>
      </c>
    </row>
    <row r="66" spans="1:9" x14ac:dyDescent="0.25">
      <c r="A66" s="122"/>
      <c r="B66" s="122"/>
      <c r="C66" s="85">
        <v>4010</v>
      </c>
      <c r="D66" s="82">
        <f>'z - 30.07.15'!G66</f>
        <v>50312.2</v>
      </c>
      <c r="E66" s="82"/>
      <c r="F66" s="82"/>
      <c r="G66" s="81">
        <f t="shared" si="4"/>
        <v>50312.2</v>
      </c>
      <c r="H66" s="81">
        <f t="shared" si="5"/>
        <v>50312.2</v>
      </c>
      <c r="I66" s="81">
        <v>0</v>
      </c>
    </row>
    <row r="67" spans="1:9" x14ac:dyDescent="0.25">
      <c r="A67" s="122"/>
      <c r="B67" s="122"/>
      <c r="C67" s="85">
        <v>4040</v>
      </c>
      <c r="D67" s="82">
        <f>'z - 30.07.15'!G67</f>
        <v>4257.8</v>
      </c>
      <c r="E67" s="82"/>
      <c r="F67" s="82"/>
      <c r="G67" s="81">
        <f t="shared" si="4"/>
        <v>4257.8</v>
      </c>
      <c r="H67" s="81">
        <f t="shared" si="5"/>
        <v>4257.8</v>
      </c>
      <c r="I67" s="81">
        <v>0</v>
      </c>
    </row>
    <row r="68" spans="1:9" x14ac:dyDescent="0.25">
      <c r="A68" s="122"/>
      <c r="B68" s="122"/>
      <c r="C68" s="85">
        <v>4110</v>
      </c>
      <c r="D68" s="82">
        <f>'z - 30.07.15'!G68</f>
        <v>80300</v>
      </c>
      <c r="E68" s="82"/>
      <c r="F68" s="82"/>
      <c r="G68" s="81">
        <f t="shared" si="4"/>
        <v>80300</v>
      </c>
      <c r="H68" s="81">
        <f t="shared" si="5"/>
        <v>80300</v>
      </c>
      <c r="I68" s="81">
        <v>0</v>
      </c>
    </row>
    <row r="69" spans="1:9" x14ac:dyDescent="0.25">
      <c r="A69" s="122"/>
      <c r="B69" s="122"/>
      <c r="C69" s="85">
        <v>4120</v>
      </c>
      <c r="D69" s="82">
        <f>'z - 30.07.15'!G69</f>
        <v>1500</v>
      </c>
      <c r="E69" s="82"/>
      <c r="F69" s="82"/>
      <c r="G69" s="81">
        <f t="shared" si="4"/>
        <v>1500</v>
      </c>
      <c r="H69" s="81">
        <f t="shared" si="5"/>
        <v>1500</v>
      </c>
      <c r="I69" s="81">
        <v>0</v>
      </c>
    </row>
    <row r="70" spans="1:9" x14ac:dyDescent="0.25">
      <c r="A70" s="122"/>
      <c r="B70" s="122"/>
      <c r="C70" s="85">
        <v>4210</v>
      </c>
      <c r="D70" s="82">
        <f>'z - 30.07.15'!G70</f>
        <v>500</v>
      </c>
      <c r="E70" s="82"/>
      <c r="F70" s="82"/>
      <c r="G70" s="81">
        <f t="shared" si="4"/>
        <v>500</v>
      </c>
      <c r="H70" s="81">
        <f t="shared" si="5"/>
        <v>500</v>
      </c>
      <c r="I70" s="81">
        <v>0</v>
      </c>
    </row>
    <row r="71" spans="1:9" x14ac:dyDescent="0.25">
      <c r="A71" s="122"/>
      <c r="B71" s="122"/>
      <c r="C71" s="85">
        <v>4300</v>
      </c>
      <c r="D71" s="82">
        <f>'z - 30.07.15'!G71</f>
        <v>1500</v>
      </c>
      <c r="E71" s="82"/>
      <c r="F71" s="82"/>
      <c r="G71" s="81">
        <f t="shared" si="4"/>
        <v>1500</v>
      </c>
      <c r="H71" s="81">
        <f t="shared" si="5"/>
        <v>1500</v>
      </c>
      <c r="I71" s="81">
        <v>0</v>
      </c>
    </row>
    <row r="72" spans="1:9" hidden="1" x14ac:dyDescent="0.25">
      <c r="A72" s="122"/>
      <c r="B72" s="122"/>
      <c r="C72" s="85" t="s">
        <v>8</v>
      </c>
      <c r="D72" s="82">
        <f>'z - 30.07.15'!G72</f>
        <v>0</v>
      </c>
      <c r="E72" s="82"/>
      <c r="F72" s="82"/>
      <c r="G72" s="81">
        <f t="shared" si="4"/>
        <v>0</v>
      </c>
      <c r="H72" s="81">
        <f t="shared" si="5"/>
        <v>0</v>
      </c>
      <c r="I72" s="81">
        <v>0</v>
      </c>
    </row>
    <row r="73" spans="1:9" hidden="1" x14ac:dyDescent="0.25">
      <c r="A73" s="122"/>
      <c r="B73" s="122"/>
      <c r="C73" s="85">
        <v>4410</v>
      </c>
      <c r="D73" s="82">
        <f>'z - 30.07.15'!G73</f>
        <v>0</v>
      </c>
      <c r="E73" s="82"/>
      <c r="F73" s="82"/>
      <c r="G73" s="81">
        <f t="shared" si="4"/>
        <v>0</v>
      </c>
      <c r="H73" s="81">
        <f t="shared" si="5"/>
        <v>0</v>
      </c>
      <c r="I73" s="81">
        <v>0</v>
      </c>
    </row>
    <row r="74" spans="1:9" hidden="1" x14ac:dyDescent="0.25">
      <c r="A74" s="122"/>
      <c r="B74" s="122"/>
      <c r="C74" s="86">
        <v>4440</v>
      </c>
      <c r="D74" s="82">
        <f>'z - 30.07.15'!G74</f>
        <v>0</v>
      </c>
      <c r="E74" s="82"/>
      <c r="F74" s="82"/>
      <c r="G74" s="81">
        <f t="shared" si="4"/>
        <v>0</v>
      </c>
      <c r="H74" s="81">
        <f t="shared" si="5"/>
        <v>0</v>
      </c>
      <c r="I74" s="81">
        <v>0</v>
      </c>
    </row>
    <row r="75" spans="1:9" hidden="1" x14ac:dyDescent="0.25">
      <c r="A75" s="122"/>
      <c r="B75" s="95"/>
      <c r="C75" s="86" t="s">
        <v>9</v>
      </c>
      <c r="D75" s="82">
        <f>'z - 30.07.15'!G75</f>
        <v>0</v>
      </c>
      <c r="E75" s="82"/>
      <c r="F75" s="82"/>
      <c r="G75" s="81">
        <f t="shared" si="4"/>
        <v>0</v>
      </c>
      <c r="H75" s="81">
        <f t="shared" si="5"/>
        <v>0</v>
      </c>
      <c r="I75" s="81">
        <v>0</v>
      </c>
    </row>
    <row r="76" spans="1:9" x14ac:dyDescent="0.25">
      <c r="A76" s="128"/>
      <c r="B76" s="129">
        <v>85213</v>
      </c>
      <c r="C76" s="114"/>
      <c r="D76" s="115">
        <f>'z - 30.07.15'!G76</f>
        <v>11240</v>
      </c>
      <c r="E76" s="116">
        <f t="shared" ref="E76:I76" si="12">SUM(E77)</f>
        <v>0</v>
      </c>
      <c r="F76" s="116">
        <f t="shared" si="12"/>
        <v>0</v>
      </c>
      <c r="G76" s="115">
        <f t="shared" si="4"/>
        <v>11240</v>
      </c>
      <c r="H76" s="115">
        <f t="shared" si="12"/>
        <v>11240</v>
      </c>
      <c r="I76" s="115">
        <f t="shared" si="12"/>
        <v>0</v>
      </c>
    </row>
    <row r="77" spans="1:9" x14ac:dyDescent="0.25">
      <c r="A77" s="121"/>
      <c r="B77" s="99"/>
      <c r="C77" s="130">
        <v>4130</v>
      </c>
      <c r="D77" s="119">
        <f>'z - 30.07.15'!G77</f>
        <v>11240</v>
      </c>
      <c r="E77" s="101"/>
      <c r="F77" s="101"/>
      <c r="G77" s="81">
        <f t="shared" si="4"/>
        <v>11240</v>
      </c>
      <c r="H77" s="81">
        <f t="shared" si="5"/>
        <v>11240</v>
      </c>
      <c r="I77" s="81">
        <v>0</v>
      </c>
    </row>
    <row r="78" spans="1:9" x14ac:dyDescent="0.25">
      <c r="A78" s="131"/>
      <c r="B78" s="128">
        <v>85215</v>
      </c>
      <c r="C78" s="132"/>
      <c r="D78" s="115">
        <f>'z - 30.07.15'!G78</f>
        <v>536.66</v>
      </c>
      <c r="E78" s="116">
        <f>SUM(E79:E80)</f>
        <v>0</v>
      </c>
      <c r="F78" s="116">
        <f>SUM(F79:F80)</f>
        <v>0</v>
      </c>
      <c r="G78" s="115">
        <f t="shared" si="4"/>
        <v>536.66</v>
      </c>
      <c r="H78" s="115">
        <f>SUM(H79:H80)</f>
        <v>536.66</v>
      </c>
      <c r="I78" s="115">
        <f>SUM(I79:I80)</f>
        <v>0</v>
      </c>
    </row>
    <row r="79" spans="1:9" x14ac:dyDescent="0.25">
      <c r="A79" s="121"/>
      <c r="B79" s="122"/>
      <c r="C79" s="130">
        <v>3110</v>
      </c>
      <c r="D79" s="119">
        <f>'z - 30.07.15'!G79</f>
        <v>526.14</v>
      </c>
      <c r="E79" s="101"/>
      <c r="F79" s="101"/>
      <c r="G79" s="81">
        <f t="shared" si="4"/>
        <v>526.14</v>
      </c>
      <c r="H79" s="81">
        <f t="shared" si="5"/>
        <v>526.14</v>
      </c>
      <c r="I79" s="81">
        <v>0</v>
      </c>
    </row>
    <row r="80" spans="1:9" x14ac:dyDescent="0.25">
      <c r="A80" s="121"/>
      <c r="B80" s="122"/>
      <c r="C80" s="130">
        <v>4210</v>
      </c>
      <c r="D80" s="133">
        <f>'z - 30.07.15'!G80</f>
        <v>10.52</v>
      </c>
      <c r="E80" s="134"/>
      <c r="F80" s="134"/>
      <c r="G80" s="81">
        <f t="shared" si="4"/>
        <v>10.52</v>
      </c>
      <c r="H80" s="81">
        <f t="shared" si="5"/>
        <v>10.52</v>
      </c>
      <c r="I80" s="81">
        <v>0</v>
      </c>
    </row>
    <row r="81" spans="1:9" x14ac:dyDescent="0.25">
      <c r="A81" s="131"/>
      <c r="B81" s="128">
        <v>85295</v>
      </c>
      <c r="C81" s="132"/>
      <c r="D81" s="115">
        <f>'z - 30.07.15'!G81</f>
        <v>846</v>
      </c>
      <c r="E81" s="116">
        <f>E82</f>
        <v>0</v>
      </c>
      <c r="F81" s="116">
        <f>F82</f>
        <v>0</v>
      </c>
      <c r="G81" s="116">
        <f t="shared" si="4"/>
        <v>846</v>
      </c>
      <c r="H81" s="116">
        <f t="shared" ref="H81:I81" si="13">H82</f>
        <v>846</v>
      </c>
      <c r="I81" s="116">
        <f t="shared" si="13"/>
        <v>0</v>
      </c>
    </row>
    <row r="82" spans="1:9" x14ac:dyDescent="0.25">
      <c r="A82" s="121"/>
      <c r="B82" s="122"/>
      <c r="C82" s="130">
        <v>4210</v>
      </c>
      <c r="D82" s="119">
        <f>'z - 30.07.15'!G82</f>
        <v>846</v>
      </c>
      <c r="E82" s="101"/>
      <c r="F82" s="101"/>
      <c r="G82" s="81">
        <f t="shared" si="4"/>
        <v>846</v>
      </c>
      <c r="H82" s="81">
        <f t="shared" ref="H82" si="14">G82</f>
        <v>846</v>
      </c>
      <c r="I82" s="81">
        <v>0</v>
      </c>
    </row>
    <row r="83" spans="1:9" s="80" customFormat="1" ht="14.25" x14ac:dyDescent="0.2">
      <c r="A83" s="150" t="s">
        <v>10</v>
      </c>
      <c r="B83" s="150"/>
      <c r="C83" s="150"/>
      <c r="D83" s="111">
        <f>D78+D76+D64+D61+D58+D40+D35+D29+D81+D44+D51</f>
        <v>2820894.43</v>
      </c>
      <c r="E83" s="111">
        <f t="shared" ref="E83:I83" si="15">E78+E76+E64+E61+E58+E40+E35+E29+E81+E44+E51</f>
        <v>9095.07</v>
      </c>
      <c r="F83" s="111">
        <f t="shared" si="15"/>
        <v>-1175.0700000000002</v>
      </c>
      <c r="G83" s="111">
        <f t="shared" si="15"/>
        <v>2828814.43</v>
      </c>
      <c r="H83" s="111">
        <f t="shared" si="15"/>
        <v>2828814.43</v>
      </c>
      <c r="I83" s="111">
        <f t="shared" si="15"/>
        <v>0</v>
      </c>
    </row>
    <row r="86" spans="1:9" x14ac:dyDescent="0.25">
      <c r="A86" s="73"/>
      <c r="B86" s="73"/>
      <c r="C86" s="73" t="s">
        <v>30</v>
      </c>
      <c r="D86" s="87">
        <f>D22-D83</f>
        <v>0</v>
      </c>
      <c r="G86" s="87"/>
    </row>
    <row r="87" spans="1:9" x14ac:dyDescent="0.25">
      <c r="A87" s="73"/>
      <c r="B87" s="73"/>
      <c r="C87" s="73" t="s">
        <v>31</v>
      </c>
      <c r="D87" s="87">
        <f>G22-G83</f>
        <v>0</v>
      </c>
    </row>
    <row r="88" spans="1:9" x14ac:dyDescent="0.25">
      <c r="C88" s="72" t="s">
        <v>32</v>
      </c>
      <c r="D88" s="87">
        <f>(G83-D83+G22-D22)/2</f>
        <v>7920</v>
      </c>
    </row>
    <row r="90" spans="1:9" x14ac:dyDescent="0.25">
      <c r="D90" s="87">
        <f>D83-'z - 30.07.15'!G83</f>
        <v>0</v>
      </c>
    </row>
  </sheetData>
  <mergeCells count="26">
    <mergeCell ref="A4:I4"/>
    <mergeCell ref="A6:A9"/>
    <mergeCell ref="B6:B9"/>
    <mergeCell ref="C6:C9"/>
    <mergeCell ref="D6:I6"/>
    <mergeCell ref="D7:D9"/>
    <mergeCell ref="E7:E9"/>
    <mergeCell ref="F7:F9"/>
    <mergeCell ref="G7:G9"/>
    <mergeCell ref="H7:I7"/>
    <mergeCell ref="A83:C83"/>
    <mergeCell ref="H8:H9"/>
    <mergeCell ref="I8:I9"/>
    <mergeCell ref="A22:C22"/>
    <mergeCell ref="A23:I23"/>
    <mergeCell ref="A24:A27"/>
    <mergeCell ref="B24:B27"/>
    <mergeCell ref="C24:C27"/>
    <mergeCell ref="D24:I24"/>
    <mergeCell ref="D25:D27"/>
    <mergeCell ref="E25:E27"/>
    <mergeCell ref="F25:F27"/>
    <mergeCell ref="G25:G27"/>
    <mergeCell ref="H25:I25"/>
    <mergeCell ref="H26:H27"/>
    <mergeCell ref="I26:I27"/>
  </mergeCells>
  <pageMargins left="0.7" right="0.7" top="0.75" bottom="0.75" header="0.3" footer="0.3"/>
  <pageSetup paperSize="9" scale="61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workbookViewId="0">
      <selection sqref="A1:XFD2"/>
    </sheetView>
  </sheetViews>
  <sheetFormatPr defaultRowHeight="15" x14ac:dyDescent="0.25"/>
  <cols>
    <col min="1" max="1" width="6.42578125" style="72" customWidth="1"/>
    <col min="2" max="3" width="8.7109375" style="72" customWidth="1"/>
    <col min="4" max="4" width="14.140625" style="73" customWidth="1"/>
    <col min="5" max="6" width="14.140625" style="88" customWidth="1"/>
    <col min="7" max="7" width="14.140625" style="73" customWidth="1"/>
    <col min="8" max="9" width="13.28515625" style="73" customWidth="1"/>
    <col min="10" max="13" width="14.85546875" style="73" customWidth="1"/>
    <col min="14" max="262" width="9.140625" style="73"/>
    <col min="263" max="263" width="10.140625" style="73" customWidth="1"/>
    <col min="264" max="264" width="11.28515625" style="73" customWidth="1"/>
    <col min="265" max="265" width="10.7109375" style="73" customWidth="1"/>
    <col min="266" max="266" width="13.85546875" style="73" customWidth="1"/>
    <col min="267" max="267" width="11.7109375" style="73" customWidth="1"/>
    <col min="268" max="268" width="14.140625" style="73" customWidth="1"/>
    <col min="269" max="269" width="11.7109375" style="73" customWidth="1"/>
    <col min="270" max="518" width="9.140625" style="73"/>
    <col min="519" max="519" width="10.140625" style="73" customWidth="1"/>
    <col min="520" max="520" width="11.28515625" style="73" customWidth="1"/>
    <col min="521" max="521" width="10.7109375" style="73" customWidth="1"/>
    <col min="522" max="522" width="13.85546875" style="73" customWidth="1"/>
    <col min="523" max="523" width="11.7109375" style="73" customWidth="1"/>
    <col min="524" max="524" width="14.140625" style="73" customWidth="1"/>
    <col min="525" max="525" width="11.7109375" style="73" customWidth="1"/>
    <col min="526" max="774" width="9.140625" style="73"/>
    <col min="775" max="775" width="10.140625" style="73" customWidth="1"/>
    <col min="776" max="776" width="11.28515625" style="73" customWidth="1"/>
    <col min="777" max="777" width="10.7109375" style="73" customWidth="1"/>
    <col min="778" max="778" width="13.85546875" style="73" customWidth="1"/>
    <col min="779" max="779" width="11.7109375" style="73" customWidth="1"/>
    <col min="780" max="780" width="14.140625" style="73" customWidth="1"/>
    <col min="781" max="781" width="11.7109375" style="73" customWidth="1"/>
    <col min="782" max="1030" width="9.140625" style="73"/>
    <col min="1031" max="1031" width="10.140625" style="73" customWidth="1"/>
    <col min="1032" max="1032" width="11.28515625" style="73" customWidth="1"/>
    <col min="1033" max="1033" width="10.7109375" style="73" customWidth="1"/>
    <col min="1034" max="1034" width="13.85546875" style="73" customWidth="1"/>
    <col min="1035" max="1035" width="11.7109375" style="73" customWidth="1"/>
    <col min="1036" max="1036" width="14.140625" style="73" customWidth="1"/>
    <col min="1037" max="1037" width="11.7109375" style="73" customWidth="1"/>
    <col min="1038" max="1286" width="9.140625" style="73"/>
    <col min="1287" max="1287" width="10.140625" style="73" customWidth="1"/>
    <col min="1288" max="1288" width="11.28515625" style="73" customWidth="1"/>
    <col min="1289" max="1289" width="10.7109375" style="73" customWidth="1"/>
    <col min="1290" max="1290" width="13.85546875" style="73" customWidth="1"/>
    <col min="1291" max="1291" width="11.7109375" style="73" customWidth="1"/>
    <col min="1292" max="1292" width="14.140625" style="73" customWidth="1"/>
    <col min="1293" max="1293" width="11.7109375" style="73" customWidth="1"/>
    <col min="1294" max="1542" width="9.140625" style="73"/>
    <col min="1543" max="1543" width="10.140625" style="73" customWidth="1"/>
    <col min="1544" max="1544" width="11.28515625" style="73" customWidth="1"/>
    <col min="1545" max="1545" width="10.7109375" style="73" customWidth="1"/>
    <col min="1546" max="1546" width="13.85546875" style="73" customWidth="1"/>
    <col min="1547" max="1547" width="11.7109375" style="73" customWidth="1"/>
    <col min="1548" max="1548" width="14.140625" style="73" customWidth="1"/>
    <col min="1549" max="1549" width="11.7109375" style="73" customWidth="1"/>
    <col min="1550" max="1798" width="9.140625" style="73"/>
    <col min="1799" max="1799" width="10.140625" style="73" customWidth="1"/>
    <col min="1800" max="1800" width="11.28515625" style="73" customWidth="1"/>
    <col min="1801" max="1801" width="10.7109375" style="73" customWidth="1"/>
    <col min="1802" max="1802" width="13.85546875" style="73" customWidth="1"/>
    <col min="1803" max="1803" width="11.7109375" style="73" customWidth="1"/>
    <col min="1804" max="1804" width="14.140625" style="73" customWidth="1"/>
    <col min="1805" max="1805" width="11.7109375" style="73" customWidth="1"/>
    <col min="1806" max="2054" width="9.140625" style="73"/>
    <col min="2055" max="2055" width="10.140625" style="73" customWidth="1"/>
    <col min="2056" max="2056" width="11.28515625" style="73" customWidth="1"/>
    <col min="2057" max="2057" width="10.7109375" style="73" customWidth="1"/>
    <col min="2058" max="2058" width="13.85546875" style="73" customWidth="1"/>
    <col min="2059" max="2059" width="11.7109375" style="73" customWidth="1"/>
    <col min="2060" max="2060" width="14.140625" style="73" customWidth="1"/>
    <col min="2061" max="2061" width="11.7109375" style="73" customWidth="1"/>
    <col min="2062" max="2310" width="9.140625" style="73"/>
    <col min="2311" max="2311" width="10.140625" style="73" customWidth="1"/>
    <col min="2312" max="2312" width="11.28515625" style="73" customWidth="1"/>
    <col min="2313" max="2313" width="10.7109375" style="73" customWidth="1"/>
    <col min="2314" max="2314" width="13.85546875" style="73" customWidth="1"/>
    <col min="2315" max="2315" width="11.7109375" style="73" customWidth="1"/>
    <col min="2316" max="2316" width="14.140625" style="73" customWidth="1"/>
    <col min="2317" max="2317" width="11.7109375" style="73" customWidth="1"/>
    <col min="2318" max="2566" width="9.140625" style="73"/>
    <col min="2567" max="2567" width="10.140625" style="73" customWidth="1"/>
    <col min="2568" max="2568" width="11.28515625" style="73" customWidth="1"/>
    <col min="2569" max="2569" width="10.7109375" style="73" customWidth="1"/>
    <col min="2570" max="2570" width="13.85546875" style="73" customWidth="1"/>
    <col min="2571" max="2571" width="11.7109375" style="73" customWidth="1"/>
    <col min="2572" max="2572" width="14.140625" style="73" customWidth="1"/>
    <col min="2573" max="2573" width="11.7109375" style="73" customWidth="1"/>
    <col min="2574" max="2822" width="9.140625" style="73"/>
    <col min="2823" max="2823" width="10.140625" style="73" customWidth="1"/>
    <col min="2824" max="2824" width="11.28515625" style="73" customWidth="1"/>
    <col min="2825" max="2825" width="10.7109375" style="73" customWidth="1"/>
    <col min="2826" max="2826" width="13.85546875" style="73" customWidth="1"/>
    <col min="2827" max="2827" width="11.7109375" style="73" customWidth="1"/>
    <col min="2828" max="2828" width="14.140625" style="73" customWidth="1"/>
    <col min="2829" max="2829" width="11.7109375" style="73" customWidth="1"/>
    <col min="2830" max="3078" width="9.140625" style="73"/>
    <col min="3079" max="3079" width="10.140625" style="73" customWidth="1"/>
    <col min="3080" max="3080" width="11.28515625" style="73" customWidth="1"/>
    <col min="3081" max="3081" width="10.7109375" style="73" customWidth="1"/>
    <col min="3082" max="3082" width="13.85546875" style="73" customWidth="1"/>
    <col min="3083" max="3083" width="11.7109375" style="73" customWidth="1"/>
    <col min="3084" max="3084" width="14.140625" style="73" customWidth="1"/>
    <col min="3085" max="3085" width="11.7109375" style="73" customWidth="1"/>
    <col min="3086" max="3334" width="9.140625" style="73"/>
    <col min="3335" max="3335" width="10.140625" style="73" customWidth="1"/>
    <col min="3336" max="3336" width="11.28515625" style="73" customWidth="1"/>
    <col min="3337" max="3337" width="10.7109375" style="73" customWidth="1"/>
    <col min="3338" max="3338" width="13.85546875" style="73" customWidth="1"/>
    <col min="3339" max="3339" width="11.7109375" style="73" customWidth="1"/>
    <col min="3340" max="3340" width="14.140625" style="73" customWidth="1"/>
    <col min="3341" max="3341" width="11.7109375" style="73" customWidth="1"/>
    <col min="3342" max="3590" width="9.140625" style="73"/>
    <col min="3591" max="3591" width="10.140625" style="73" customWidth="1"/>
    <col min="3592" max="3592" width="11.28515625" style="73" customWidth="1"/>
    <col min="3593" max="3593" width="10.7109375" style="73" customWidth="1"/>
    <col min="3594" max="3594" width="13.85546875" style="73" customWidth="1"/>
    <col min="3595" max="3595" width="11.7109375" style="73" customWidth="1"/>
    <col min="3596" max="3596" width="14.140625" style="73" customWidth="1"/>
    <col min="3597" max="3597" width="11.7109375" style="73" customWidth="1"/>
    <col min="3598" max="3846" width="9.140625" style="73"/>
    <col min="3847" max="3847" width="10.140625" style="73" customWidth="1"/>
    <col min="3848" max="3848" width="11.28515625" style="73" customWidth="1"/>
    <col min="3849" max="3849" width="10.7109375" style="73" customWidth="1"/>
    <col min="3850" max="3850" width="13.85546875" style="73" customWidth="1"/>
    <col min="3851" max="3851" width="11.7109375" style="73" customWidth="1"/>
    <col min="3852" max="3852" width="14.140625" style="73" customWidth="1"/>
    <col min="3853" max="3853" width="11.7109375" style="73" customWidth="1"/>
    <col min="3854" max="4102" width="9.140625" style="73"/>
    <col min="4103" max="4103" width="10.140625" style="73" customWidth="1"/>
    <col min="4104" max="4104" width="11.28515625" style="73" customWidth="1"/>
    <col min="4105" max="4105" width="10.7109375" style="73" customWidth="1"/>
    <col min="4106" max="4106" width="13.85546875" style="73" customWidth="1"/>
    <col min="4107" max="4107" width="11.7109375" style="73" customWidth="1"/>
    <col min="4108" max="4108" width="14.140625" style="73" customWidth="1"/>
    <col min="4109" max="4109" width="11.7109375" style="73" customWidth="1"/>
    <col min="4110" max="4358" width="9.140625" style="73"/>
    <col min="4359" max="4359" width="10.140625" style="73" customWidth="1"/>
    <col min="4360" max="4360" width="11.28515625" style="73" customWidth="1"/>
    <col min="4361" max="4361" width="10.7109375" style="73" customWidth="1"/>
    <col min="4362" max="4362" width="13.85546875" style="73" customWidth="1"/>
    <col min="4363" max="4363" width="11.7109375" style="73" customWidth="1"/>
    <col min="4364" max="4364" width="14.140625" style="73" customWidth="1"/>
    <col min="4365" max="4365" width="11.7109375" style="73" customWidth="1"/>
    <col min="4366" max="4614" width="9.140625" style="73"/>
    <col min="4615" max="4615" width="10.140625" style="73" customWidth="1"/>
    <col min="4616" max="4616" width="11.28515625" style="73" customWidth="1"/>
    <col min="4617" max="4617" width="10.7109375" style="73" customWidth="1"/>
    <col min="4618" max="4618" width="13.85546875" style="73" customWidth="1"/>
    <col min="4619" max="4619" width="11.7109375" style="73" customWidth="1"/>
    <col min="4620" max="4620" width="14.140625" style="73" customWidth="1"/>
    <col min="4621" max="4621" width="11.7109375" style="73" customWidth="1"/>
    <col min="4622" max="4870" width="9.140625" style="73"/>
    <col min="4871" max="4871" width="10.140625" style="73" customWidth="1"/>
    <col min="4872" max="4872" width="11.28515625" style="73" customWidth="1"/>
    <col min="4873" max="4873" width="10.7109375" style="73" customWidth="1"/>
    <col min="4874" max="4874" width="13.85546875" style="73" customWidth="1"/>
    <col min="4875" max="4875" width="11.7109375" style="73" customWidth="1"/>
    <col min="4876" max="4876" width="14.140625" style="73" customWidth="1"/>
    <col min="4877" max="4877" width="11.7109375" style="73" customWidth="1"/>
    <col min="4878" max="5126" width="9.140625" style="73"/>
    <col min="5127" max="5127" width="10.140625" style="73" customWidth="1"/>
    <col min="5128" max="5128" width="11.28515625" style="73" customWidth="1"/>
    <col min="5129" max="5129" width="10.7109375" style="73" customWidth="1"/>
    <col min="5130" max="5130" width="13.85546875" style="73" customWidth="1"/>
    <col min="5131" max="5131" width="11.7109375" style="73" customWidth="1"/>
    <col min="5132" max="5132" width="14.140625" style="73" customWidth="1"/>
    <col min="5133" max="5133" width="11.7109375" style="73" customWidth="1"/>
    <col min="5134" max="5382" width="9.140625" style="73"/>
    <col min="5383" max="5383" width="10.140625" style="73" customWidth="1"/>
    <col min="5384" max="5384" width="11.28515625" style="73" customWidth="1"/>
    <col min="5385" max="5385" width="10.7109375" style="73" customWidth="1"/>
    <col min="5386" max="5386" width="13.85546875" style="73" customWidth="1"/>
    <col min="5387" max="5387" width="11.7109375" style="73" customWidth="1"/>
    <col min="5388" max="5388" width="14.140625" style="73" customWidth="1"/>
    <col min="5389" max="5389" width="11.7109375" style="73" customWidth="1"/>
    <col min="5390" max="5638" width="9.140625" style="73"/>
    <col min="5639" max="5639" width="10.140625" style="73" customWidth="1"/>
    <col min="5640" max="5640" width="11.28515625" style="73" customWidth="1"/>
    <col min="5641" max="5641" width="10.7109375" style="73" customWidth="1"/>
    <col min="5642" max="5642" width="13.85546875" style="73" customWidth="1"/>
    <col min="5643" max="5643" width="11.7109375" style="73" customWidth="1"/>
    <col min="5644" max="5644" width="14.140625" style="73" customWidth="1"/>
    <col min="5645" max="5645" width="11.7109375" style="73" customWidth="1"/>
    <col min="5646" max="5894" width="9.140625" style="73"/>
    <col min="5895" max="5895" width="10.140625" style="73" customWidth="1"/>
    <col min="5896" max="5896" width="11.28515625" style="73" customWidth="1"/>
    <col min="5897" max="5897" width="10.7109375" style="73" customWidth="1"/>
    <col min="5898" max="5898" width="13.85546875" style="73" customWidth="1"/>
    <col min="5899" max="5899" width="11.7109375" style="73" customWidth="1"/>
    <col min="5900" max="5900" width="14.140625" style="73" customWidth="1"/>
    <col min="5901" max="5901" width="11.7109375" style="73" customWidth="1"/>
    <col min="5902" max="6150" width="9.140625" style="73"/>
    <col min="6151" max="6151" width="10.140625" style="73" customWidth="1"/>
    <col min="6152" max="6152" width="11.28515625" style="73" customWidth="1"/>
    <col min="6153" max="6153" width="10.7109375" style="73" customWidth="1"/>
    <col min="6154" max="6154" width="13.85546875" style="73" customWidth="1"/>
    <col min="6155" max="6155" width="11.7109375" style="73" customWidth="1"/>
    <col min="6156" max="6156" width="14.140625" style="73" customWidth="1"/>
    <col min="6157" max="6157" width="11.7109375" style="73" customWidth="1"/>
    <col min="6158" max="6406" width="9.140625" style="73"/>
    <col min="6407" max="6407" width="10.140625" style="73" customWidth="1"/>
    <col min="6408" max="6408" width="11.28515625" style="73" customWidth="1"/>
    <col min="6409" max="6409" width="10.7109375" style="73" customWidth="1"/>
    <col min="6410" max="6410" width="13.85546875" style="73" customWidth="1"/>
    <col min="6411" max="6411" width="11.7109375" style="73" customWidth="1"/>
    <col min="6412" max="6412" width="14.140625" style="73" customWidth="1"/>
    <col min="6413" max="6413" width="11.7109375" style="73" customWidth="1"/>
    <col min="6414" max="6662" width="9.140625" style="73"/>
    <col min="6663" max="6663" width="10.140625" style="73" customWidth="1"/>
    <col min="6664" max="6664" width="11.28515625" style="73" customWidth="1"/>
    <col min="6665" max="6665" width="10.7109375" style="73" customWidth="1"/>
    <col min="6666" max="6666" width="13.85546875" style="73" customWidth="1"/>
    <col min="6667" max="6667" width="11.7109375" style="73" customWidth="1"/>
    <col min="6668" max="6668" width="14.140625" style="73" customWidth="1"/>
    <col min="6669" max="6669" width="11.7109375" style="73" customWidth="1"/>
    <col min="6670" max="6918" width="9.140625" style="73"/>
    <col min="6919" max="6919" width="10.140625" style="73" customWidth="1"/>
    <col min="6920" max="6920" width="11.28515625" style="73" customWidth="1"/>
    <col min="6921" max="6921" width="10.7109375" style="73" customWidth="1"/>
    <col min="6922" max="6922" width="13.85546875" style="73" customWidth="1"/>
    <col min="6923" max="6923" width="11.7109375" style="73" customWidth="1"/>
    <col min="6924" max="6924" width="14.140625" style="73" customWidth="1"/>
    <col min="6925" max="6925" width="11.7109375" style="73" customWidth="1"/>
    <col min="6926" max="7174" width="9.140625" style="73"/>
    <col min="7175" max="7175" width="10.140625" style="73" customWidth="1"/>
    <col min="7176" max="7176" width="11.28515625" style="73" customWidth="1"/>
    <col min="7177" max="7177" width="10.7109375" style="73" customWidth="1"/>
    <col min="7178" max="7178" width="13.85546875" style="73" customWidth="1"/>
    <col min="7179" max="7179" width="11.7109375" style="73" customWidth="1"/>
    <col min="7180" max="7180" width="14.140625" style="73" customWidth="1"/>
    <col min="7181" max="7181" width="11.7109375" style="73" customWidth="1"/>
    <col min="7182" max="7430" width="9.140625" style="73"/>
    <col min="7431" max="7431" width="10.140625" style="73" customWidth="1"/>
    <col min="7432" max="7432" width="11.28515625" style="73" customWidth="1"/>
    <col min="7433" max="7433" width="10.7109375" style="73" customWidth="1"/>
    <col min="7434" max="7434" width="13.85546875" style="73" customWidth="1"/>
    <col min="7435" max="7435" width="11.7109375" style="73" customWidth="1"/>
    <col min="7436" max="7436" width="14.140625" style="73" customWidth="1"/>
    <col min="7437" max="7437" width="11.7109375" style="73" customWidth="1"/>
    <col min="7438" max="7686" width="9.140625" style="73"/>
    <col min="7687" max="7687" width="10.140625" style="73" customWidth="1"/>
    <col min="7688" max="7688" width="11.28515625" style="73" customWidth="1"/>
    <col min="7689" max="7689" width="10.7109375" style="73" customWidth="1"/>
    <col min="7690" max="7690" width="13.85546875" style="73" customWidth="1"/>
    <col min="7691" max="7691" width="11.7109375" style="73" customWidth="1"/>
    <col min="7692" max="7692" width="14.140625" style="73" customWidth="1"/>
    <col min="7693" max="7693" width="11.7109375" style="73" customWidth="1"/>
    <col min="7694" max="7942" width="9.140625" style="73"/>
    <col min="7943" max="7943" width="10.140625" style="73" customWidth="1"/>
    <col min="7944" max="7944" width="11.28515625" style="73" customWidth="1"/>
    <col min="7945" max="7945" width="10.7109375" style="73" customWidth="1"/>
    <col min="7946" max="7946" width="13.85546875" style="73" customWidth="1"/>
    <col min="7947" max="7947" width="11.7109375" style="73" customWidth="1"/>
    <col min="7948" max="7948" width="14.140625" style="73" customWidth="1"/>
    <col min="7949" max="7949" width="11.7109375" style="73" customWidth="1"/>
    <col min="7950" max="8198" width="9.140625" style="73"/>
    <col min="8199" max="8199" width="10.140625" style="73" customWidth="1"/>
    <col min="8200" max="8200" width="11.28515625" style="73" customWidth="1"/>
    <col min="8201" max="8201" width="10.7109375" style="73" customWidth="1"/>
    <col min="8202" max="8202" width="13.85546875" style="73" customWidth="1"/>
    <col min="8203" max="8203" width="11.7109375" style="73" customWidth="1"/>
    <col min="8204" max="8204" width="14.140625" style="73" customWidth="1"/>
    <col min="8205" max="8205" width="11.7109375" style="73" customWidth="1"/>
    <col min="8206" max="8454" width="9.140625" style="73"/>
    <col min="8455" max="8455" width="10.140625" style="73" customWidth="1"/>
    <col min="8456" max="8456" width="11.28515625" style="73" customWidth="1"/>
    <col min="8457" max="8457" width="10.7109375" style="73" customWidth="1"/>
    <col min="8458" max="8458" width="13.85546875" style="73" customWidth="1"/>
    <col min="8459" max="8459" width="11.7109375" style="73" customWidth="1"/>
    <col min="8460" max="8460" width="14.140625" style="73" customWidth="1"/>
    <col min="8461" max="8461" width="11.7109375" style="73" customWidth="1"/>
    <col min="8462" max="8710" width="9.140625" style="73"/>
    <col min="8711" max="8711" width="10.140625" style="73" customWidth="1"/>
    <col min="8712" max="8712" width="11.28515625" style="73" customWidth="1"/>
    <col min="8713" max="8713" width="10.7109375" style="73" customWidth="1"/>
    <col min="8714" max="8714" width="13.85546875" style="73" customWidth="1"/>
    <col min="8715" max="8715" width="11.7109375" style="73" customWidth="1"/>
    <col min="8716" max="8716" width="14.140625" style="73" customWidth="1"/>
    <col min="8717" max="8717" width="11.7109375" style="73" customWidth="1"/>
    <col min="8718" max="8966" width="9.140625" style="73"/>
    <col min="8967" max="8967" width="10.140625" style="73" customWidth="1"/>
    <col min="8968" max="8968" width="11.28515625" style="73" customWidth="1"/>
    <col min="8969" max="8969" width="10.7109375" style="73" customWidth="1"/>
    <col min="8970" max="8970" width="13.85546875" style="73" customWidth="1"/>
    <col min="8971" max="8971" width="11.7109375" style="73" customWidth="1"/>
    <col min="8972" max="8972" width="14.140625" style="73" customWidth="1"/>
    <col min="8973" max="8973" width="11.7109375" style="73" customWidth="1"/>
    <col min="8974" max="9222" width="9.140625" style="73"/>
    <col min="9223" max="9223" width="10.140625" style="73" customWidth="1"/>
    <col min="9224" max="9224" width="11.28515625" style="73" customWidth="1"/>
    <col min="9225" max="9225" width="10.7109375" style="73" customWidth="1"/>
    <col min="9226" max="9226" width="13.85546875" style="73" customWidth="1"/>
    <col min="9227" max="9227" width="11.7109375" style="73" customWidth="1"/>
    <col min="9228" max="9228" width="14.140625" style="73" customWidth="1"/>
    <col min="9229" max="9229" width="11.7109375" style="73" customWidth="1"/>
    <col min="9230" max="9478" width="9.140625" style="73"/>
    <col min="9479" max="9479" width="10.140625" style="73" customWidth="1"/>
    <col min="9480" max="9480" width="11.28515625" style="73" customWidth="1"/>
    <col min="9481" max="9481" width="10.7109375" style="73" customWidth="1"/>
    <col min="9482" max="9482" width="13.85546875" style="73" customWidth="1"/>
    <col min="9483" max="9483" width="11.7109375" style="73" customWidth="1"/>
    <col min="9484" max="9484" width="14.140625" style="73" customWidth="1"/>
    <col min="9485" max="9485" width="11.7109375" style="73" customWidth="1"/>
    <col min="9486" max="9734" width="9.140625" style="73"/>
    <col min="9735" max="9735" width="10.140625" style="73" customWidth="1"/>
    <col min="9736" max="9736" width="11.28515625" style="73" customWidth="1"/>
    <col min="9737" max="9737" width="10.7109375" style="73" customWidth="1"/>
    <col min="9738" max="9738" width="13.85546875" style="73" customWidth="1"/>
    <col min="9739" max="9739" width="11.7109375" style="73" customWidth="1"/>
    <col min="9740" max="9740" width="14.140625" style="73" customWidth="1"/>
    <col min="9741" max="9741" width="11.7109375" style="73" customWidth="1"/>
    <col min="9742" max="9990" width="9.140625" style="73"/>
    <col min="9991" max="9991" width="10.140625" style="73" customWidth="1"/>
    <col min="9992" max="9992" width="11.28515625" style="73" customWidth="1"/>
    <col min="9993" max="9993" width="10.7109375" style="73" customWidth="1"/>
    <col min="9994" max="9994" width="13.85546875" style="73" customWidth="1"/>
    <col min="9995" max="9995" width="11.7109375" style="73" customWidth="1"/>
    <col min="9996" max="9996" width="14.140625" style="73" customWidth="1"/>
    <col min="9997" max="9997" width="11.7109375" style="73" customWidth="1"/>
    <col min="9998" max="10246" width="9.140625" style="73"/>
    <col min="10247" max="10247" width="10.140625" style="73" customWidth="1"/>
    <col min="10248" max="10248" width="11.28515625" style="73" customWidth="1"/>
    <col min="10249" max="10249" width="10.7109375" style="73" customWidth="1"/>
    <col min="10250" max="10250" width="13.85546875" style="73" customWidth="1"/>
    <col min="10251" max="10251" width="11.7109375" style="73" customWidth="1"/>
    <col min="10252" max="10252" width="14.140625" style="73" customWidth="1"/>
    <col min="10253" max="10253" width="11.7109375" style="73" customWidth="1"/>
    <col min="10254" max="10502" width="9.140625" style="73"/>
    <col min="10503" max="10503" width="10.140625" style="73" customWidth="1"/>
    <col min="10504" max="10504" width="11.28515625" style="73" customWidth="1"/>
    <col min="10505" max="10505" width="10.7109375" style="73" customWidth="1"/>
    <col min="10506" max="10506" width="13.85546875" style="73" customWidth="1"/>
    <col min="10507" max="10507" width="11.7109375" style="73" customWidth="1"/>
    <col min="10508" max="10508" width="14.140625" style="73" customWidth="1"/>
    <col min="10509" max="10509" width="11.7109375" style="73" customWidth="1"/>
    <col min="10510" max="10758" width="9.140625" style="73"/>
    <col min="10759" max="10759" width="10.140625" style="73" customWidth="1"/>
    <col min="10760" max="10760" width="11.28515625" style="73" customWidth="1"/>
    <col min="10761" max="10761" width="10.7109375" style="73" customWidth="1"/>
    <col min="10762" max="10762" width="13.85546875" style="73" customWidth="1"/>
    <col min="10763" max="10763" width="11.7109375" style="73" customWidth="1"/>
    <col min="10764" max="10764" width="14.140625" style="73" customWidth="1"/>
    <col min="10765" max="10765" width="11.7109375" style="73" customWidth="1"/>
    <col min="10766" max="11014" width="9.140625" style="73"/>
    <col min="11015" max="11015" width="10.140625" style="73" customWidth="1"/>
    <col min="11016" max="11016" width="11.28515625" style="73" customWidth="1"/>
    <col min="11017" max="11017" width="10.7109375" style="73" customWidth="1"/>
    <col min="11018" max="11018" width="13.85546875" style="73" customWidth="1"/>
    <col min="11019" max="11019" width="11.7109375" style="73" customWidth="1"/>
    <col min="11020" max="11020" width="14.140625" style="73" customWidth="1"/>
    <col min="11021" max="11021" width="11.7109375" style="73" customWidth="1"/>
    <col min="11022" max="11270" width="9.140625" style="73"/>
    <col min="11271" max="11271" width="10.140625" style="73" customWidth="1"/>
    <col min="11272" max="11272" width="11.28515625" style="73" customWidth="1"/>
    <col min="11273" max="11273" width="10.7109375" style="73" customWidth="1"/>
    <col min="11274" max="11274" width="13.85546875" style="73" customWidth="1"/>
    <col min="11275" max="11275" width="11.7109375" style="73" customWidth="1"/>
    <col min="11276" max="11276" width="14.140625" style="73" customWidth="1"/>
    <col min="11277" max="11277" width="11.7109375" style="73" customWidth="1"/>
    <col min="11278" max="11526" width="9.140625" style="73"/>
    <col min="11527" max="11527" width="10.140625" style="73" customWidth="1"/>
    <col min="11528" max="11528" width="11.28515625" style="73" customWidth="1"/>
    <col min="11529" max="11529" width="10.7109375" style="73" customWidth="1"/>
    <col min="11530" max="11530" width="13.85546875" style="73" customWidth="1"/>
    <col min="11531" max="11531" width="11.7109375" style="73" customWidth="1"/>
    <col min="11532" max="11532" width="14.140625" style="73" customWidth="1"/>
    <col min="11533" max="11533" width="11.7109375" style="73" customWidth="1"/>
    <col min="11534" max="11782" width="9.140625" style="73"/>
    <col min="11783" max="11783" width="10.140625" style="73" customWidth="1"/>
    <col min="11784" max="11784" width="11.28515625" style="73" customWidth="1"/>
    <col min="11785" max="11785" width="10.7109375" style="73" customWidth="1"/>
    <col min="11786" max="11786" width="13.85546875" style="73" customWidth="1"/>
    <col min="11787" max="11787" width="11.7109375" style="73" customWidth="1"/>
    <col min="11788" max="11788" width="14.140625" style="73" customWidth="1"/>
    <col min="11789" max="11789" width="11.7109375" style="73" customWidth="1"/>
    <col min="11790" max="12038" width="9.140625" style="73"/>
    <col min="12039" max="12039" width="10.140625" style="73" customWidth="1"/>
    <col min="12040" max="12040" width="11.28515625" style="73" customWidth="1"/>
    <col min="12041" max="12041" width="10.7109375" style="73" customWidth="1"/>
    <col min="12042" max="12042" width="13.85546875" style="73" customWidth="1"/>
    <col min="12043" max="12043" width="11.7109375" style="73" customWidth="1"/>
    <col min="12044" max="12044" width="14.140625" style="73" customWidth="1"/>
    <col min="12045" max="12045" width="11.7109375" style="73" customWidth="1"/>
    <col min="12046" max="12294" width="9.140625" style="73"/>
    <col min="12295" max="12295" width="10.140625" style="73" customWidth="1"/>
    <col min="12296" max="12296" width="11.28515625" style="73" customWidth="1"/>
    <col min="12297" max="12297" width="10.7109375" style="73" customWidth="1"/>
    <col min="12298" max="12298" width="13.85546875" style="73" customWidth="1"/>
    <col min="12299" max="12299" width="11.7109375" style="73" customWidth="1"/>
    <col min="12300" max="12300" width="14.140625" style="73" customWidth="1"/>
    <col min="12301" max="12301" width="11.7109375" style="73" customWidth="1"/>
    <col min="12302" max="12550" width="9.140625" style="73"/>
    <col min="12551" max="12551" width="10.140625" style="73" customWidth="1"/>
    <col min="12552" max="12552" width="11.28515625" style="73" customWidth="1"/>
    <col min="12553" max="12553" width="10.7109375" style="73" customWidth="1"/>
    <col min="12554" max="12554" width="13.85546875" style="73" customWidth="1"/>
    <col min="12555" max="12555" width="11.7109375" style="73" customWidth="1"/>
    <col min="12556" max="12556" width="14.140625" style="73" customWidth="1"/>
    <col min="12557" max="12557" width="11.7109375" style="73" customWidth="1"/>
    <col min="12558" max="12806" width="9.140625" style="73"/>
    <col min="12807" max="12807" width="10.140625" style="73" customWidth="1"/>
    <col min="12808" max="12808" width="11.28515625" style="73" customWidth="1"/>
    <col min="12809" max="12809" width="10.7109375" style="73" customWidth="1"/>
    <col min="12810" max="12810" width="13.85546875" style="73" customWidth="1"/>
    <col min="12811" max="12811" width="11.7109375" style="73" customWidth="1"/>
    <col min="12812" max="12812" width="14.140625" style="73" customWidth="1"/>
    <col min="12813" max="12813" width="11.7109375" style="73" customWidth="1"/>
    <col min="12814" max="13062" width="9.140625" style="73"/>
    <col min="13063" max="13063" width="10.140625" style="73" customWidth="1"/>
    <col min="13064" max="13064" width="11.28515625" style="73" customWidth="1"/>
    <col min="13065" max="13065" width="10.7109375" style="73" customWidth="1"/>
    <col min="13066" max="13066" width="13.85546875" style="73" customWidth="1"/>
    <col min="13067" max="13067" width="11.7109375" style="73" customWidth="1"/>
    <col min="13068" max="13068" width="14.140625" style="73" customWidth="1"/>
    <col min="13069" max="13069" width="11.7109375" style="73" customWidth="1"/>
    <col min="13070" max="13318" width="9.140625" style="73"/>
    <col min="13319" max="13319" width="10.140625" style="73" customWidth="1"/>
    <col min="13320" max="13320" width="11.28515625" style="73" customWidth="1"/>
    <col min="13321" max="13321" width="10.7109375" style="73" customWidth="1"/>
    <col min="13322" max="13322" width="13.85546875" style="73" customWidth="1"/>
    <col min="13323" max="13323" width="11.7109375" style="73" customWidth="1"/>
    <col min="13324" max="13324" width="14.140625" style="73" customWidth="1"/>
    <col min="13325" max="13325" width="11.7109375" style="73" customWidth="1"/>
    <col min="13326" max="13574" width="9.140625" style="73"/>
    <col min="13575" max="13575" width="10.140625" style="73" customWidth="1"/>
    <col min="13576" max="13576" width="11.28515625" style="73" customWidth="1"/>
    <col min="13577" max="13577" width="10.7109375" style="73" customWidth="1"/>
    <col min="13578" max="13578" width="13.85546875" style="73" customWidth="1"/>
    <col min="13579" max="13579" width="11.7109375" style="73" customWidth="1"/>
    <col min="13580" max="13580" width="14.140625" style="73" customWidth="1"/>
    <col min="13581" max="13581" width="11.7109375" style="73" customWidth="1"/>
    <col min="13582" max="13830" width="9.140625" style="73"/>
    <col min="13831" max="13831" width="10.140625" style="73" customWidth="1"/>
    <col min="13832" max="13832" width="11.28515625" style="73" customWidth="1"/>
    <col min="13833" max="13833" width="10.7109375" style="73" customWidth="1"/>
    <col min="13834" max="13834" width="13.85546875" style="73" customWidth="1"/>
    <col min="13835" max="13835" width="11.7109375" style="73" customWidth="1"/>
    <col min="13836" max="13836" width="14.140625" style="73" customWidth="1"/>
    <col min="13837" max="13837" width="11.7109375" style="73" customWidth="1"/>
    <col min="13838" max="14086" width="9.140625" style="73"/>
    <col min="14087" max="14087" width="10.140625" style="73" customWidth="1"/>
    <col min="14088" max="14088" width="11.28515625" style="73" customWidth="1"/>
    <col min="14089" max="14089" width="10.7109375" style="73" customWidth="1"/>
    <col min="14090" max="14090" width="13.85546875" style="73" customWidth="1"/>
    <col min="14091" max="14091" width="11.7109375" style="73" customWidth="1"/>
    <col min="14092" max="14092" width="14.140625" style="73" customWidth="1"/>
    <col min="14093" max="14093" width="11.7109375" style="73" customWidth="1"/>
    <col min="14094" max="14342" width="9.140625" style="73"/>
    <col min="14343" max="14343" width="10.140625" style="73" customWidth="1"/>
    <col min="14344" max="14344" width="11.28515625" style="73" customWidth="1"/>
    <col min="14345" max="14345" width="10.7109375" style="73" customWidth="1"/>
    <col min="14346" max="14346" width="13.85546875" style="73" customWidth="1"/>
    <col min="14347" max="14347" width="11.7109375" style="73" customWidth="1"/>
    <col min="14348" max="14348" width="14.140625" style="73" customWidth="1"/>
    <col min="14349" max="14349" width="11.7109375" style="73" customWidth="1"/>
    <col min="14350" max="14598" width="9.140625" style="73"/>
    <col min="14599" max="14599" width="10.140625" style="73" customWidth="1"/>
    <col min="14600" max="14600" width="11.28515625" style="73" customWidth="1"/>
    <col min="14601" max="14601" width="10.7109375" style="73" customWidth="1"/>
    <col min="14602" max="14602" width="13.85546875" style="73" customWidth="1"/>
    <col min="14603" max="14603" width="11.7109375" style="73" customWidth="1"/>
    <col min="14604" max="14604" width="14.140625" style="73" customWidth="1"/>
    <col min="14605" max="14605" width="11.7109375" style="73" customWidth="1"/>
    <col min="14606" max="14854" width="9.140625" style="73"/>
    <col min="14855" max="14855" width="10.140625" style="73" customWidth="1"/>
    <col min="14856" max="14856" width="11.28515625" style="73" customWidth="1"/>
    <col min="14857" max="14857" width="10.7109375" style="73" customWidth="1"/>
    <col min="14858" max="14858" width="13.85546875" style="73" customWidth="1"/>
    <col min="14859" max="14859" width="11.7109375" style="73" customWidth="1"/>
    <col min="14860" max="14860" width="14.140625" style="73" customWidth="1"/>
    <col min="14861" max="14861" width="11.7109375" style="73" customWidth="1"/>
    <col min="14862" max="15110" width="9.140625" style="73"/>
    <col min="15111" max="15111" width="10.140625" style="73" customWidth="1"/>
    <col min="15112" max="15112" width="11.28515625" style="73" customWidth="1"/>
    <col min="15113" max="15113" width="10.7109375" style="73" customWidth="1"/>
    <col min="15114" max="15114" width="13.85546875" style="73" customWidth="1"/>
    <col min="15115" max="15115" width="11.7109375" style="73" customWidth="1"/>
    <col min="15116" max="15116" width="14.140625" style="73" customWidth="1"/>
    <col min="15117" max="15117" width="11.7109375" style="73" customWidth="1"/>
    <col min="15118" max="15366" width="9.140625" style="73"/>
    <col min="15367" max="15367" width="10.140625" style="73" customWidth="1"/>
    <col min="15368" max="15368" width="11.28515625" style="73" customWidth="1"/>
    <col min="15369" max="15369" width="10.7109375" style="73" customWidth="1"/>
    <col min="15370" max="15370" width="13.85546875" style="73" customWidth="1"/>
    <col min="15371" max="15371" width="11.7109375" style="73" customWidth="1"/>
    <col min="15372" max="15372" width="14.140625" style="73" customWidth="1"/>
    <col min="15373" max="15373" width="11.7109375" style="73" customWidth="1"/>
    <col min="15374" max="15622" width="9.140625" style="73"/>
    <col min="15623" max="15623" width="10.140625" style="73" customWidth="1"/>
    <col min="15624" max="15624" width="11.28515625" style="73" customWidth="1"/>
    <col min="15625" max="15625" width="10.7109375" style="73" customWidth="1"/>
    <col min="15626" max="15626" width="13.85546875" style="73" customWidth="1"/>
    <col min="15627" max="15627" width="11.7109375" style="73" customWidth="1"/>
    <col min="15628" max="15628" width="14.140625" style="73" customWidth="1"/>
    <col min="15629" max="15629" width="11.7109375" style="73" customWidth="1"/>
    <col min="15630" max="15878" width="9.140625" style="73"/>
    <col min="15879" max="15879" width="10.140625" style="73" customWidth="1"/>
    <col min="15880" max="15880" width="11.28515625" style="73" customWidth="1"/>
    <col min="15881" max="15881" width="10.7109375" style="73" customWidth="1"/>
    <col min="15882" max="15882" width="13.85546875" style="73" customWidth="1"/>
    <col min="15883" max="15883" width="11.7109375" style="73" customWidth="1"/>
    <col min="15884" max="15884" width="14.140625" style="73" customWidth="1"/>
    <col min="15885" max="15885" width="11.7109375" style="73" customWidth="1"/>
    <col min="15886" max="16134" width="9.140625" style="73"/>
    <col min="16135" max="16135" width="10.140625" style="73" customWidth="1"/>
    <col min="16136" max="16136" width="11.28515625" style="73" customWidth="1"/>
    <col min="16137" max="16137" width="10.7109375" style="73" customWidth="1"/>
    <col min="16138" max="16138" width="13.85546875" style="73" customWidth="1"/>
    <col min="16139" max="16139" width="11.7109375" style="73" customWidth="1"/>
    <col min="16140" max="16140" width="14.140625" style="73" customWidth="1"/>
    <col min="16141" max="16141" width="11.7109375" style="73" customWidth="1"/>
    <col min="16142" max="16384" width="9.140625" style="73"/>
  </cols>
  <sheetData>
    <row r="1" spans="1:13" ht="17.25" customHeight="1" x14ac:dyDescent="0.25">
      <c r="B1" s="89"/>
      <c r="C1" s="89"/>
      <c r="D1" s="89"/>
      <c r="E1" s="90"/>
      <c r="F1" s="90"/>
      <c r="G1" s="89"/>
      <c r="H1" s="89"/>
      <c r="I1" s="90" t="s">
        <v>44</v>
      </c>
      <c r="J1" s="89"/>
      <c r="K1" s="89"/>
      <c r="L1" s="89"/>
      <c r="M1" s="89"/>
    </row>
    <row r="2" spans="1:13" ht="17.25" customHeight="1" x14ac:dyDescent="0.25">
      <c r="B2" s="89"/>
      <c r="C2" s="89"/>
      <c r="D2" s="89"/>
      <c r="E2" s="90"/>
      <c r="F2" s="90"/>
      <c r="G2" s="89"/>
      <c r="H2" s="89"/>
      <c r="I2" s="90" t="s">
        <v>38</v>
      </c>
      <c r="J2" s="89"/>
      <c r="K2" s="89"/>
      <c r="L2" s="89"/>
      <c r="M2" s="89"/>
    </row>
    <row r="3" spans="1:13" x14ac:dyDescent="0.25">
      <c r="A3" s="74"/>
      <c r="B3" s="74"/>
      <c r="C3" s="74"/>
      <c r="D3" s="75"/>
      <c r="E3" s="76"/>
      <c r="F3" s="76"/>
      <c r="G3" s="75"/>
      <c r="H3" s="75"/>
      <c r="I3" s="75"/>
      <c r="J3" s="75"/>
      <c r="K3" s="75"/>
      <c r="L3" s="75"/>
      <c r="M3" s="75"/>
    </row>
    <row r="4" spans="1:13" ht="49.5" customHeight="1" x14ac:dyDescent="0.25">
      <c r="A4" s="157" t="s">
        <v>0</v>
      </c>
      <c r="B4" s="157"/>
      <c r="C4" s="157"/>
      <c r="D4" s="157"/>
      <c r="E4" s="157"/>
      <c r="F4" s="157"/>
      <c r="G4" s="157"/>
      <c r="H4" s="157"/>
      <c r="I4" s="157"/>
      <c r="J4" s="91"/>
      <c r="K4" s="91"/>
      <c r="L4" s="91"/>
      <c r="M4" s="91"/>
    </row>
    <row r="5" spans="1:13" ht="21.75" customHeight="1" x14ac:dyDescent="0.25">
      <c r="A5" s="92"/>
      <c r="B5" s="92"/>
      <c r="C5" s="92"/>
      <c r="D5" s="92"/>
      <c r="E5" s="93"/>
      <c r="F5" s="93"/>
      <c r="G5" s="92"/>
      <c r="H5" s="92"/>
      <c r="I5" s="94" t="s">
        <v>1</v>
      </c>
      <c r="J5" s="92"/>
      <c r="K5" s="92"/>
      <c r="L5" s="92"/>
    </row>
    <row r="6" spans="1:13" x14ac:dyDescent="0.25">
      <c r="A6" s="154" t="s">
        <v>28</v>
      </c>
      <c r="B6" s="154" t="s">
        <v>3</v>
      </c>
      <c r="C6" s="154" t="s">
        <v>4</v>
      </c>
      <c r="D6" s="155" t="s">
        <v>13</v>
      </c>
      <c r="E6" s="155"/>
      <c r="F6" s="155"/>
      <c r="G6" s="155"/>
      <c r="H6" s="155"/>
      <c r="I6" s="155"/>
    </row>
    <row r="7" spans="1:13" ht="18.75" customHeight="1" x14ac:dyDescent="0.25">
      <c r="A7" s="154"/>
      <c r="B7" s="154"/>
      <c r="C7" s="154"/>
      <c r="D7" s="151" t="s">
        <v>15</v>
      </c>
      <c r="E7" s="156" t="s">
        <v>11</v>
      </c>
      <c r="F7" s="156" t="s">
        <v>24</v>
      </c>
      <c r="G7" s="151" t="s">
        <v>25</v>
      </c>
      <c r="H7" s="151" t="s">
        <v>5</v>
      </c>
      <c r="I7" s="151"/>
    </row>
    <row r="8" spans="1:13" ht="16.5" customHeight="1" x14ac:dyDescent="0.25">
      <c r="A8" s="154"/>
      <c r="B8" s="154"/>
      <c r="C8" s="154"/>
      <c r="D8" s="151"/>
      <c r="E8" s="156"/>
      <c r="F8" s="156"/>
      <c r="G8" s="151"/>
      <c r="H8" s="151" t="s">
        <v>18</v>
      </c>
      <c r="I8" s="151" t="s">
        <v>19</v>
      </c>
    </row>
    <row r="9" spans="1:13" ht="19.5" customHeight="1" x14ac:dyDescent="0.25">
      <c r="A9" s="154"/>
      <c r="B9" s="154"/>
      <c r="C9" s="154"/>
      <c r="D9" s="151"/>
      <c r="E9" s="156"/>
      <c r="F9" s="156"/>
      <c r="G9" s="151"/>
      <c r="H9" s="151"/>
      <c r="I9" s="151"/>
    </row>
    <row r="10" spans="1:13" ht="11.25" customHeight="1" x14ac:dyDescent="0.25">
      <c r="A10" s="95">
        <v>1</v>
      </c>
      <c r="B10" s="95">
        <v>2</v>
      </c>
      <c r="C10" s="95">
        <v>3</v>
      </c>
      <c r="D10" s="95">
        <v>4</v>
      </c>
      <c r="E10" s="96"/>
      <c r="F10" s="96"/>
      <c r="G10" s="97"/>
      <c r="H10" s="77"/>
      <c r="I10" s="77"/>
    </row>
    <row r="11" spans="1:13" x14ac:dyDescent="0.25">
      <c r="A11" s="98" t="s">
        <v>16</v>
      </c>
      <c r="B11" s="98" t="s">
        <v>34</v>
      </c>
      <c r="C11" s="99">
        <v>2010</v>
      </c>
      <c r="D11" s="100">
        <f>'z -04.09.15'!G11</f>
        <v>396942.77</v>
      </c>
      <c r="E11" s="101"/>
      <c r="F11" s="101"/>
      <c r="G11" s="102">
        <f>D11+E11+F11</f>
        <v>396942.77</v>
      </c>
      <c r="H11" s="78">
        <f>G11</f>
        <v>396942.77</v>
      </c>
      <c r="I11" s="78">
        <v>0</v>
      </c>
    </row>
    <row r="12" spans="1:13" x14ac:dyDescent="0.25">
      <c r="A12" s="103">
        <v>750</v>
      </c>
      <c r="B12" s="103">
        <v>75011</v>
      </c>
      <c r="C12" s="103">
        <v>2010</v>
      </c>
      <c r="D12" s="100">
        <f>'z -04.09.15'!G12</f>
        <v>46259</v>
      </c>
      <c r="E12" s="104"/>
      <c r="F12" s="101"/>
      <c r="G12" s="102">
        <f t="shared" ref="G12:G22" si="0">D12+E12+F12</f>
        <v>46259</v>
      </c>
      <c r="H12" s="78">
        <f t="shared" ref="H12:H22" si="1">G12</f>
        <v>46259</v>
      </c>
      <c r="I12" s="78">
        <v>0</v>
      </c>
    </row>
    <row r="13" spans="1:13" ht="17.25" customHeight="1" x14ac:dyDescent="0.25">
      <c r="A13" s="105">
        <v>751</v>
      </c>
      <c r="B13" s="105">
        <v>75101</v>
      </c>
      <c r="C13" s="105">
        <v>2010</v>
      </c>
      <c r="D13" s="100">
        <f>'z -04.09.15'!G13</f>
        <v>1044</v>
      </c>
      <c r="E13" s="140"/>
      <c r="F13" s="107"/>
      <c r="G13" s="108">
        <f t="shared" si="0"/>
        <v>1044</v>
      </c>
      <c r="H13" s="79">
        <f t="shared" si="1"/>
        <v>1044</v>
      </c>
      <c r="I13" s="79">
        <v>0</v>
      </c>
    </row>
    <row r="14" spans="1:13" x14ac:dyDescent="0.25">
      <c r="A14" s="103">
        <v>751</v>
      </c>
      <c r="B14" s="103">
        <v>75107</v>
      </c>
      <c r="C14" s="103">
        <v>2010</v>
      </c>
      <c r="D14" s="100">
        <f>'z -04.09.15'!G14</f>
        <v>28557</v>
      </c>
      <c r="E14" s="110"/>
      <c r="F14" s="110"/>
      <c r="G14" s="109">
        <f t="shared" si="0"/>
        <v>28557</v>
      </c>
      <c r="H14" s="78">
        <f t="shared" si="1"/>
        <v>28557</v>
      </c>
      <c r="I14" s="78">
        <v>0</v>
      </c>
    </row>
    <row r="15" spans="1:13" x14ac:dyDescent="0.25">
      <c r="A15" s="103">
        <v>751</v>
      </c>
      <c r="B15" s="103">
        <v>75108</v>
      </c>
      <c r="C15" s="103">
        <v>2010</v>
      </c>
      <c r="D15" s="100">
        <v>0</v>
      </c>
      <c r="E15" s="110">
        <v>8338</v>
      </c>
      <c r="F15" s="110"/>
      <c r="G15" s="109">
        <f t="shared" ref="G15" si="2">D15+E15+F15</f>
        <v>8338</v>
      </c>
      <c r="H15" s="78">
        <f t="shared" ref="H15" si="3">G15</f>
        <v>8338</v>
      </c>
      <c r="I15" s="78">
        <v>1</v>
      </c>
    </row>
    <row r="16" spans="1:13" x14ac:dyDescent="0.25">
      <c r="A16" s="103">
        <v>751</v>
      </c>
      <c r="B16" s="103">
        <v>75110</v>
      </c>
      <c r="C16" s="103">
        <v>2010</v>
      </c>
      <c r="D16" s="100">
        <f>'z -04.09.15'!G15</f>
        <v>14642</v>
      </c>
      <c r="E16" s="110"/>
      <c r="F16" s="110"/>
      <c r="G16" s="109">
        <f t="shared" si="0"/>
        <v>14642</v>
      </c>
      <c r="H16" s="78">
        <f t="shared" si="1"/>
        <v>14642</v>
      </c>
      <c r="I16" s="78">
        <v>0</v>
      </c>
    </row>
    <row r="17" spans="1:13" x14ac:dyDescent="0.25">
      <c r="A17" s="103">
        <v>801</v>
      </c>
      <c r="B17" s="103">
        <v>80101</v>
      </c>
      <c r="C17" s="103">
        <v>2010</v>
      </c>
      <c r="D17" s="100">
        <f>'z -04.09.15'!G16</f>
        <v>26158</v>
      </c>
      <c r="E17" s="110"/>
      <c r="F17" s="110"/>
      <c r="G17" s="109">
        <f t="shared" si="0"/>
        <v>26158</v>
      </c>
      <c r="H17" s="78">
        <f t="shared" si="1"/>
        <v>26158</v>
      </c>
      <c r="I17" s="78">
        <v>0</v>
      </c>
    </row>
    <row r="18" spans="1:13" x14ac:dyDescent="0.25">
      <c r="A18" s="103">
        <v>801</v>
      </c>
      <c r="B18" s="103">
        <v>80110</v>
      </c>
      <c r="C18" s="103">
        <v>2010</v>
      </c>
      <c r="D18" s="100">
        <f>'z -04.09.15'!G17</f>
        <v>23589</v>
      </c>
      <c r="E18" s="110"/>
      <c r="F18" s="110"/>
      <c r="G18" s="109">
        <f t="shared" si="0"/>
        <v>23589</v>
      </c>
      <c r="H18" s="78">
        <f t="shared" si="1"/>
        <v>23589</v>
      </c>
      <c r="I18" s="78">
        <v>0</v>
      </c>
    </row>
    <row r="19" spans="1:13" x14ac:dyDescent="0.25">
      <c r="A19" s="136">
        <v>852</v>
      </c>
      <c r="B19" s="136">
        <v>85212</v>
      </c>
      <c r="C19" s="136">
        <v>2010</v>
      </c>
      <c r="D19" s="100">
        <f>'z -04.09.15'!G18</f>
        <v>2279000</v>
      </c>
      <c r="E19" s="134"/>
      <c r="F19" s="134"/>
      <c r="G19" s="138">
        <f t="shared" si="0"/>
        <v>2279000</v>
      </c>
      <c r="H19" s="139">
        <f t="shared" si="1"/>
        <v>2279000</v>
      </c>
      <c r="I19" s="139">
        <v>0</v>
      </c>
    </row>
    <row r="20" spans="1:13" x14ac:dyDescent="0.25">
      <c r="A20" s="105">
        <v>852</v>
      </c>
      <c r="B20" s="105">
        <v>85213</v>
      </c>
      <c r="C20" s="105">
        <v>2010</v>
      </c>
      <c r="D20" s="100">
        <f>'z -04.09.15'!G19</f>
        <v>11240</v>
      </c>
      <c r="E20" s="107"/>
      <c r="F20" s="107"/>
      <c r="G20" s="108">
        <f t="shared" si="0"/>
        <v>11240</v>
      </c>
      <c r="H20" s="79">
        <f t="shared" si="1"/>
        <v>11240</v>
      </c>
      <c r="I20" s="79">
        <v>0</v>
      </c>
    </row>
    <row r="21" spans="1:13" x14ac:dyDescent="0.25">
      <c r="A21" s="103">
        <v>852</v>
      </c>
      <c r="B21" s="103">
        <v>85215</v>
      </c>
      <c r="C21" s="103">
        <v>2010</v>
      </c>
      <c r="D21" s="100">
        <f>'z -04.09.15'!G20</f>
        <v>536.66</v>
      </c>
      <c r="E21" s="110"/>
      <c r="F21" s="110"/>
      <c r="G21" s="109">
        <f t="shared" si="0"/>
        <v>536.66</v>
      </c>
      <c r="H21" s="78">
        <f t="shared" si="1"/>
        <v>536.66</v>
      </c>
      <c r="I21" s="78">
        <v>0</v>
      </c>
    </row>
    <row r="22" spans="1:13" x14ac:dyDescent="0.25">
      <c r="A22" s="103">
        <v>8552</v>
      </c>
      <c r="B22" s="103">
        <v>85295</v>
      </c>
      <c r="C22" s="103">
        <v>2010</v>
      </c>
      <c r="D22" s="100">
        <f>'z -04.09.15'!G21</f>
        <v>846</v>
      </c>
      <c r="E22" s="110"/>
      <c r="F22" s="110"/>
      <c r="G22" s="109">
        <f t="shared" si="0"/>
        <v>846</v>
      </c>
      <c r="H22" s="78">
        <f t="shared" si="1"/>
        <v>846</v>
      </c>
      <c r="I22" s="78">
        <v>0</v>
      </c>
    </row>
    <row r="23" spans="1:13" s="80" customFormat="1" ht="14.25" x14ac:dyDescent="0.2">
      <c r="A23" s="152">
        <v>852</v>
      </c>
      <c r="B23" s="152"/>
      <c r="C23" s="152"/>
      <c r="D23" s="111">
        <f t="shared" ref="D23:I23" si="4">SUM(D11:D22)</f>
        <v>2828814.43</v>
      </c>
      <c r="E23" s="111">
        <f t="shared" si="4"/>
        <v>8338</v>
      </c>
      <c r="F23" s="111">
        <f t="shared" si="4"/>
        <v>0</v>
      </c>
      <c r="G23" s="111">
        <f t="shared" si="4"/>
        <v>2837152.43</v>
      </c>
      <c r="H23" s="111">
        <f t="shared" si="4"/>
        <v>2837152.43</v>
      </c>
      <c r="I23" s="111">
        <f t="shared" si="4"/>
        <v>1</v>
      </c>
    </row>
    <row r="24" spans="1:13" x14ac:dyDescent="0.25">
      <c r="A24" s="153" t="s">
        <v>20</v>
      </c>
      <c r="B24" s="153"/>
      <c r="C24" s="153"/>
      <c r="D24" s="153"/>
      <c r="E24" s="153"/>
      <c r="F24" s="153"/>
      <c r="G24" s="153"/>
      <c r="H24" s="153"/>
      <c r="I24" s="153"/>
      <c r="J24" s="112"/>
      <c r="K24" s="112" t="s">
        <v>28</v>
      </c>
      <c r="L24" s="112"/>
      <c r="M24" s="112"/>
    </row>
    <row r="25" spans="1:13" x14ac:dyDescent="0.25">
      <c r="A25" s="154" t="s">
        <v>2</v>
      </c>
      <c r="B25" s="154" t="s">
        <v>3</v>
      </c>
      <c r="C25" s="154" t="s">
        <v>4</v>
      </c>
      <c r="D25" s="155" t="s">
        <v>14</v>
      </c>
      <c r="E25" s="155"/>
      <c r="F25" s="155"/>
      <c r="G25" s="155"/>
      <c r="H25" s="155"/>
      <c r="I25" s="155"/>
    </row>
    <row r="26" spans="1:13" x14ac:dyDescent="0.25">
      <c r="A26" s="154"/>
      <c r="B26" s="154"/>
      <c r="C26" s="154"/>
      <c r="D26" s="151" t="s">
        <v>15</v>
      </c>
      <c r="E26" s="156" t="s">
        <v>11</v>
      </c>
      <c r="F26" s="156" t="s">
        <v>12</v>
      </c>
      <c r="G26" s="151" t="s">
        <v>21</v>
      </c>
      <c r="H26" s="151" t="s">
        <v>5</v>
      </c>
      <c r="I26" s="151"/>
    </row>
    <row r="27" spans="1:13" x14ac:dyDescent="0.25">
      <c r="A27" s="154"/>
      <c r="B27" s="154"/>
      <c r="C27" s="154"/>
      <c r="D27" s="151"/>
      <c r="E27" s="156"/>
      <c r="F27" s="156"/>
      <c r="G27" s="151"/>
      <c r="H27" s="151" t="s">
        <v>6</v>
      </c>
      <c r="I27" s="151" t="s">
        <v>7</v>
      </c>
    </row>
    <row r="28" spans="1:13" x14ac:dyDescent="0.25">
      <c r="A28" s="154"/>
      <c r="B28" s="154"/>
      <c r="C28" s="154"/>
      <c r="D28" s="151"/>
      <c r="E28" s="156"/>
      <c r="F28" s="156"/>
      <c r="G28" s="151"/>
      <c r="H28" s="151"/>
      <c r="I28" s="151"/>
    </row>
    <row r="29" spans="1:13" x14ac:dyDescent="0.25">
      <c r="A29" s="95">
        <v>1</v>
      </c>
      <c r="B29" s="95">
        <v>2</v>
      </c>
      <c r="C29" s="95">
        <v>3</v>
      </c>
      <c r="D29" s="95">
        <v>5</v>
      </c>
      <c r="E29" s="96"/>
      <c r="F29" s="96"/>
      <c r="G29" s="95"/>
      <c r="H29" s="95">
        <v>6</v>
      </c>
      <c r="I29" s="95">
        <v>7</v>
      </c>
    </row>
    <row r="30" spans="1:13" x14ac:dyDescent="0.25">
      <c r="A30" s="113" t="s">
        <v>16</v>
      </c>
      <c r="B30" s="113" t="s">
        <v>34</v>
      </c>
      <c r="C30" s="114"/>
      <c r="D30" s="115">
        <f>'z -04.09.15'!G29</f>
        <v>396942.77</v>
      </c>
      <c r="E30" s="116">
        <f t="shared" ref="E30:I30" si="5">SUM(E31:E35)</f>
        <v>0</v>
      </c>
      <c r="F30" s="116">
        <f t="shared" si="5"/>
        <v>0</v>
      </c>
      <c r="G30" s="115">
        <f>D30+E30+F30</f>
        <v>396942.77</v>
      </c>
      <c r="H30" s="115">
        <f t="shared" si="5"/>
        <v>396942.77</v>
      </c>
      <c r="I30" s="115">
        <f t="shared" si="5"/>
        <v>0</v>
      </c>
    </row>
    <row r="31" spans="1:13" x14ac:dyDescent="0.25">
      <c r="A31" s="117"/>
      <c r="B31" s="98"/>
      <c r="C31" s="118">
        <v>4010</v>
      </c>
      <c r="D31" s="119">
        <f>'z -04.09.15'!G30</f>
        <v>3200</v>
      </c>
      <c r="E31" s="101"/>
      <c r="F31" s="101"/>
      <c r="G31" s="81">
        <f t="shared" ref="G31:G90" si="6">D31+E31+F31</f>
        <v>3200</v>
      </c>
      <c r="H31" s="81">
        <f t="shared" ref="H31:H88" si="7">G31</f>
        <v>3200</v>
      </c>
      <c r="I31" s="81">
        <v>0</v>
      </c>
    </row>
    <row r="32" spans="1:13" x14ac:dyDescent="0.25">
      <c r="A32" s="117"/>
      <c r="B32" s="98"/>
      <c r="C32" s="118">
        <v>4110</v>
      </c>
      <c r="D32" s="119">
        <f>'z -04.09.15'!G31</f>
        <v>550.08000000000004</v>
      </c>
      <c r="E32" s="101"/>
      <c r="F32" s="101"/>
      <c r="G32" s="81">
        <f t="shared" si="6"/>
        <v>550.08000000000004</v>
      </c>
      <c r="H32" s="81">
        <f t="shared" si="7"/>
        <v>550.08000000000004</v>
      </c>
      <c r="I32" s="81">
        <v>0</v>
      </c>
    </row>
    <row r="33" spans="1:9" x14ac:dyDescent="0.25">
      <c r="A33" s="117"/>
      <c r="B33" s="98"/>
      <c r="C33" s="118">
        <v>4120</v>
      </c>
      <c r="D33" s="119">
        <f>'z -04.09.15'!G32</f>
        <v>73.5</v>
      </c>
      <c r="E33" s="101"/>
      <c r="F33" s="101"/>
      <c r="G33" s="81">
        <f t="shared" si="6"/>
        <v>73.5</v>
      </c>
      <c r="H33" s="81">
        <f t="shared" si="7"/>
        <v>73.5</v>
      </c>
      <c r="I33" s="81">
        <v>0</v>
      </c>
    </row>
    <row r="34" spans="1:9" x14ac:dyDescent="0.25">
      <c r="A34" s="120"/>
      <c r="B34" s="99"/>
      <c r="C34" s="118">
        <v>4210</v>
      </c>
      <c r="D34" s="81">
        <f>'z -04.09.15'!G33</f>
        <v>3959.61</v>
      </c>
      <c r="E34" s="81"/>
      <c r="F34" s="81"/>
      <c r="G34" s="81">
        <f t="shared" si="6"/>
        <v>3959.61</v>
      </c>
      <c r="H34" s="81">
        <f t="shared" si="7"/>
        <v>3959.61</v>
      </c>
      <c r="I34" s="81">
        <v>0</v>
      </c>
    </row>
    <row r="35" spans="1:9" x14ac:dyDescent="0.25">
      <c r="A35" s="121"/>
      <c r="B35" s="122"/>
      <c r="C35" s="118">
        <v>4430</v>
      </c>
      <c r="D35" s="81">
        <f>'z -04.09.15'!G34</f>
        <v>389159.58</v>
      </c>
      <c r="E35" s="81"/>
      <c r="F35" s="81"/>
      <c r="G35" s="81">
        <f t="shared" si="6"/>
        <v>389159.58</v>
      </c>
      <c r="H35" s="81">
        <f t="shared" si="7"/>
        <v>389159.58</v>
      </c>
      <c r="I35" s="81">
        <v>0</v>
      </c>
    </row>
    <row r="36" spans="1:9" x14ac:dyDescent="0.25">
      <c r="A36" s="123">
        <v>750</v>
      </c>
      <c r="B36" s="123">
        <v>75011</v>
      </c>
      <c r="C36" s="114"/>
      <c r="D36" s="115">
        <f>'z -04.09.15'!G35</f>
        <v>46259</v>
      </c>
      <c r="E36" s="116">
        <f t="shared" ref="E36:I36" si="8">SUM(E37:E40)</f>
        <v>0</v>
      </c>
      <c r="F36" s="116">
        <f t="shared" si="8"/>
        <v>0</v>
      </c>
      <c r="G36" s="115">
        <f t="shared" si="6"/>
        <v>46259</v>
      </c>
      <c r="H36" s="115">
        <f t="shared" si="8"/>
        <v>46259</v>
      </c>
      <c r="I36" s="115">
        <f t="shared" si="8"/>
        <v>0</v>
      </c>
    </row>
    <row r="37" spans="1:9" x14ac:dyDescent="0.25">
      <c r="A37" s="120"/>
      <c r="B37" s="99"/>
      <c r="C37" s="118">
        <v>4010</v>
      </c>
      <c r="D37" s="81">
        <f>'z -04.09.15'!G36</f>
        <v>35505</v>
      </c>
      <c r="E37" s="81"/>
      <c r="F37" s="81"/>
      <c r="G37" s="81">
        <f t="shared" si="6"/>
        <v>35505</v>
      </c>
      <c r="H37" s="81">
        <f t="shared" si="7"/>
        <v>35505</v>
      </c>
      <c r="I37" s="81">
        <v>0</v>
      </c>
    </row>
    <row r="38" spans="1:9" x14ac:dyDescent="0.25">
      <c r="A38" s="121"/>
      <c r="B38" s="122"/>
      <c r="C38" s="118">
        <v>4040</v>
      </c>
      <c r="D38" s="81">
        <f>'z -04.09.15'!G37</f>
        <v>3160</v>
      </c>
      <c r="E38" s="81"/>
      <c r="F38" s="81"/>
      <c r="G38" s="81">
        <f t="shared" si="6"/>
        <v>3160</v>
      </c>
      <c r="H38" s="81">
        <f t="shared" si="7"/>
        <v>3160</v>
      </c>
      <c r="I38" s="81">
        <v>0</v>
      </c>
    </row>
    <row r="39" spans="1:9" x14ac:dyDescent="0.25">
      <c r="A39" s="121"/>
      <c r="B39" s="122"/>
      <c r="C39" s="118">
        <v>4110</v>
      </c>
      <c r="D39" s="81">
        <f>'z -04.09.15'!G38</f>
        <v>6647</v>
      </c>
      <c r="E39" s="81"/>
      <c r="F39" s="81"/>
      <c r="G39" s="81">
        <f t="shared" si="6"/>
        <v>6647</v>
      </c>
      <c r="H39" s="81">
        <f t="shared" si="7"/>
        <v>6647</v>
      </c>
      <c r="I39" s="81">
        <v>0</v>
      </c>
    </row>
    <row r="40" spans="1:9" x14ac:dyDescent="0.25">
      <c r="A40" s="97"/>
      <c r="B40" s="95"/>
      <c r="C40" s="118">
        <v>4120</v>
      </c>
      <c r="D40" s="81">
        <f>'z -04.09.15'!G39</f>
        <v>947</v>
      </c>
      <c r="E40" s="81"/>
      <c r="F40" s="81"/>
      <c r="G40" s="81">
        <f t="shared" si="6"/>
        <v>947</v>
      </c>
      <c r="H40" s="81">
        <f t="shared" si="7"/>
        <v>947</v>
      </c>
      <c r="I40" s="81">
        <v>0</v>
      </c>
    </row>
    <row r="41" spans="1:9" x14ac:dyDescent="0.25">
      <c r="A41" s="124">
        <v>751</v>
      </c>
      <c r="B41" s="124">
        <v>75101</v>
      </c>
      <c r="C41" s="114"/>
      <c r="D41" s="115">
        <f>'z -04.09.15'!G40</f>
        <v>1044</v>
      </c>
      <c r="E41" s="116">
        <f t="shared" ref="E41:I41" si="9">SUM(E42:E44)</f>
        <v>0</v>
      </c>
      <c r="F41" s="116">
        <f t="shared" si="9"/>
        <v>0</v>
      </c>
      <c r="G41" s="115">
        <f t="shared" si="6"/>
        <v>1044</v>
      </c>
      <c r="H41" s="115">
        <f t="shared" si="9"/>
        <v>1044</v>
      </c>
      <c r="I41" s="115">
        <f t="shared" si="9"/>
        <v>0</v>
      </c>
    </row>
    <row r="42" spans="1:9" x14ac:dyDescent="0.25">
      <c r="A42" s="122"/>
      <c r="B42" s="122"/>
      <c r="C42" s="125">
        <v>4110</v>
      </c>
      <c r="D42" s="82">
        <f>'z -04.09.15'!G41</f>
        <v>150</v>
      </c>
      <c r="E42" s="82"/>
      <c r="F42" s="82"/>
      <c r="G42" s="81">
        <f t="shared" si="6"/>
        <v>150</v>
      </c>
      <c r="H42" s="81">
        <f t="shared" si="7"/>
        <v>150</v>
      </c>
      <c r="I42" s="81">
        <v>0</v>
      </c>
    </row>
    <row r="43" spans="1:9" x14ac:dyDescent="0.25">
      <c r="A43" s="122"/>
      <c r="B43" s="122"/>
      <c r="C43" s="125">
        <v>4120</v>
      </c>
      <c r="D43" s="82">
        <f>'z -04.09.15'!G42</f>
        <v>21.38</v>
      </c>
      <c r="E43" s="82"/>
      <c r="F43" s="82"/>
      <c r="G43" s="81">
        <f t="shared" si="6"/>
        <v>21.38</v>
      </c>
      <c r="H43" s="81">
        <f t="shared" si="7"/>
        <v>21.38</v>
      </c>
      <c r="I43" s="81">
        <v>0</v>
      </c>
    </row>
    <row r="44" spans="1:9" x14ac:dyDescent="0.25">
      <c r="A44" s="122"/>
      <c r="B44" s="122"/>
      <c r="C44" s="125">
        <v>4170</v>
      </c>
      <c r="D44" s="82">
        <f>'z -04.09.15'!G43</f>
        <v>872.62</v>
      </c>
      <c r="E44" s="82"/>
      <c r="F44" s="82"/>
      <c r="G44" s="81">
        <f t="shared" si="6"/>
        <v>872.62</v>
      </c>
      <c r="H44" s="81">
        <f t="shared" si="7"/>
        <v>872.62</v>
      </c>
      <c r="I44" s="81">
        <v>0</v>
      </c>
    </row>
    <row r="45" spans="1:9" x14ac:dyDescent="0.25">
      <c r="A45" s="126"/>
      <c r="B45" s="126">
        <v>75107</v>
      </c>
      <c r="C45" s="114"/>
      <c r="D45" s="115">
        <f>'z -04.09.15'!G44</f>
        <v>28557</v>
      </c>
      <c r="E45" s="116">
        <f>SUM(E46:E51)</f>
        <v>0</v>
      </c>
      <c r="F45" s="116">
        <f>SUM(F46:F51)</f>
        <v>0</v>
      </c>
      <c r="G45" s="115">
        <f t="shared" si="6"/>
        <v>28557</v>
      </c>
      <c r="H45" s="116">
        <f>SUM(H46:H51)</f>
        <v>28557</v>
      </c>
      <c r="I45" s="116">
        <f>SUM(I46:I51)</f>
        <v>0</v>
      </c>
    </row>
    <row r="46" spans="1:9" s="75" customFormat="1" x14ac:dyDescent="0.25">
      <c r="A46" s="122"/>
      <c r="B46" s="122"/>
      <c r="C46" s="125">
        <v>3030</v>
      </c>
      <c r="D46" s="119">
        <f>'z -04.09.15'!G45</f>
        <v>16400</v>
      </c>
      <c r="E46" s="135"/>
      <c r="F46" s="101"/>
      <c r="G46" s="81">
        <f t="shared" si="6"/>
        <v>16400</v>
      </c>
      <c r="H46" s="81">
        <f t="shared" ref="H46:H51" si="10">G46</f>
        <v>16400</v>
      </c>
      <c r="I46" s="81">
        <v>0</v>
      </c>
    </row>
    <row r="47" spans="1:9" x14ac:dyDescent="0.25">
      <c r="A47" s="122"/>
      <c r="B47" s="122"/>
      <c r="C47" s="125">
        <v>4110</v>
      </c>
      <c r="D47" s="119">
        <f>'z -04.09.15'!G46</f>
        <v>600.15</v>
      </c>
      <c r="E47" s="127"/>
      <c r="F47" s="82"/>
      <c r="G47" s="81">
        <f t="shared" si="6"/>
        <v>600.15</v>
      </c>
      <c r="H47" s="81">
        <f t="shared" si="10"/>
        <v>600.15</v>
      </c>
      <c r="I47" s="81">
        <v>0</v>
      </c>
    </row>
    <row r="48" spans="1:9" x14ac:dyDescent="0.25">
      <c r="A48" s="122"/>
      <c r="B48" s="122"/>
      <c r="C48" s="125">
        <v>4120</v>
      </c>
      <c r="D48" s="119">
        <f>'z -04.09.15'!G47</f>
        <v>47.8</v>
      </c>
      <c r="E48" s="127"/>
      <c r="F48" s="82"/>
      <c r="G48" s="81">
        <f t="shared" si="6"/>
        <v>47.8</v>
      </c>
      <c r="H48" s="81">
        <f t="shared" si="10"/>
        <v>47.8</v>
      </c>
      <c r="I48" s="81">
        <v>0</v>
      </c>
    </row>
    <row r="49" spans="1:9" x14ac:dyDescent="0.25">
      <c r="A49" s="122"/>
      <c r="B49" s="122"/>
      <c r="C49" s="125">
        <v>4170</v>
      </c>
      <c r="D49" s="119">
        <f>'z -04.09.15'!G48</f>
        <v>4916.2</v>
      </c>
      <c r="E49" s="127"/>
      <c r="F49" s="82"/>
      <c r="G49" s="81">
        <f t="shared" si="6"/>
        <v>4916.2</v>
      </c>
      <c r="H49" s="81">
        <f t="shared" si="10"/>
        <v>4916.2</v>
      </c>
      <c r="I49" s="81">
        <v>0</v>
      </c>
    </row>
    <row r="50" spans="1:9" x14ac:dyDescent="0.25">
      <c r="A50" s="122"/>
      <c r="B50" s="122"/>
      <c r="C50" s="125">
        <v>4210</v>
      </c>
      <c r="D50" s="119">
        <f>'z -04.09.15'!G49</f>
        <v>5942.89</v>
      </c>
      <c r="E50" s="127"/>
      <c r="F50" s="82"/>
      <c r="G50" s="81">
        <f t="shared" si="6"/>
        <v>5942.89</v>
      </c>
      <c r="H50" s="81">
        <f t="shared" si="10"/>
        <v>5942.89</v>
      </c>
      <c r="I50" s="81">
        <v>0</v>
      </c>
    </row>
    <row r="51" spans="1:9" x14ac:dyDescent="0.25">
      <c r="A51" s="122"/>
      <c r="B51" s="122"/>
      <c r="C51" s="125">
        <v>4300</v>
      </c>
      <c r="D51" s="119">
        <f>'z -04.09.15'!G50</f>
        <v>649.96</v>
      </c>
      <c r="E51" s="127"/>
      <c r="F51" s="82"/>
      <c r="G51" s="81">
        <f t="shared" si="6"/>
        <v>649.96</v>
      </c>
      <c r="H51" s="81">
        <f t="shared" si="10"/>
        <v>649.96</v>
      </c>
      <c r="I51" s="81">
        <v>0</v>
      </c>
    </row>
    <row r="52" spans="1:9" x14ac:dyDescent="0.25">
      <c r="A52" s="126"/>
      <c r="B52" s="126">
        <v>75108</v>
      </c>
      <c r="C52" s="114"/>
      <c r="D52" s="115">
        <v>0</v>
      </c>
      <c r="E52" s="116">
        <f>SUM(E53:E58)</f>
        <v>8338</v>
      </c>
      <c r="F52" s="116">
        <f>SUM(F53:F58)</f>
        <v>0</v>
      </c>
      <c r="G52" s="115">
        <f t="shared" ref="G52:G58" si="11">D52+E52+F52</f>
        <v>8338</v>
      </c>
      <c r="H52" s="116">
        <f>SUM(H53:H58)</f>
        <v>8338</v>
      </c>
      <c r="I52" s="116">
        <f>SUM(I53:I58)</f>
        <v>0</v>
      </c>
    </row>
    <row r="53" spans="1:9" s="75" customFormat="1" x14ac:dyDescent="0.25">
      <c r="A53" s="122"/>
      <c r="B53" s="122"/>
      <c r="C53" s="125">
        <v>3030</v>
      </c>
      <c r="D53" s="119">
        <v>0</v>
      </c>
      <c r="E53" s="135"/>
      <c r="F53" s="101"/>
      <c r="G53" s="81">
        <f t="shared" si="11"/>
        <v>0</v>
      </c>
      <c r="H53" s="81">
        <f t="shared" ref="H53:H58" si="12">G53</f>
        <v>0</v>
      </c>
      <c r="I53" s="81">
        <v>0</v>
      </c>
    </row>
    <row r="54" spans="1:9" x14ac:dyDescent="0.25">
      <c r="A54" s="122"/>
      <c r="B54" s="122"/>
      <c r="C54" s="125">
        <v>4110</v>
      </c>
      <c r="D54" s="119">
        <v>0</v>
      </c>
      <c r="E54" s="127">
        <v>500</v>
      </c>
      <c r="F54" s="82"/>
      <c r="G54" s="81">
        <f t="shared" si="11"/>
        <v>500</v>
      </c>
      <c r="H54" s="81">
        <f t="shared" si="12"/>
        <v>500</v>
      </c>
      <c r="I54" s="81">
        <v>0</v>
      </c>
    </row>
    <row r="55" spans="1:9" x14ac:dyDescent="0.25">
      <c r="A55" s="122"/>
      <c r="B55" s="122"/>
      <c r="C55" s="125">
        <v>4120</v>
      </c>
      <c r="D55" s="119">
        <v>0</v>
      </c>
      <c r="E55" s="127">
        <v>40</v>
      </c>
      <c r="F55" s="82"/>
      <c r="G55" s="81">
        <f t="shared" si="11"/>
        <v>40</v>
      </c>
      <c r="H55" s="81">
        <f t="shared" si="12"/>
        <v>40</v>
      </c>
      <c r="I55" s="81">
        <v>0</v>
      </c>
    </row>
    <row r="56" spans="1:9" x14ac:dyDescent="0.25">
      <c r="A56" s="122"/>
      <c r="B56" s="122"/>
      <c r="C56" s="125">
        <v>4170</v>
      </c>
      <c r="D56" s="119">
        <v>0</v>
      </c>
      <c r="E56" s="127">
        <v>4000</v>
      </c>
      <c r="F56" s="82"/>
      <c r="G56" s="81">
        <f t="shared" si="11"/>
        <v>4000</v>
      </c>
      <c r="H56" s="81">
        <f t="shared" si="12"/>
        <v>4000</v>
      </c>
      <c r="I56" s="81">
        <v>0</v>
      </c>
    </row>
    <row r="57" spans="1:9" x14ac:dyDescent="0.25">
      <c r="A57" s="122"/>
      <c r="B57" s="122"/>
      <c r="C57" s="125">
        <v>4210</v>
      </c>
      <c r="D57" s="119">
        <v>0</v>
      </c>
      <c r="E57" s="127">
        <v>2798</v>
      </c>
      <c r="F57" s="82"/>
      <c r="G57" s="81">
        <f t="shared" si="11"/>
        <v>2798</v>
      </c>
      <c r="H57" s="81">
        <f t="shared" si="12"/>
        <v>2798</v>
      </c>
      <c r="I57" s="81">
        <v>0</v>
      </c>
    </row>
    <row r="58" spans="1:9" x14ac:dyDescent="0.25">
      <c r="A58" s="122"/>
      <c r="B58" s="122"/>
      <c r="C58" s="125">
        <v>4300</v>
      </c>
      <c r="D58" s="119">
        <v>0</v>
      </c>
      <c r="E58" s="127">
        <v>1000</v>
      </c>
      <c r="F58" s="82"/>
      <c r="G58" s="81">
        <f t="shared" si="11"/>
        <v>1000</v>
      </c>
      <c r="H58" s="81">
        <f t="shared" si="12"/>
        <v>1000</v>
      </c>
      <c r="I58" s="81">
        <v>0</v>
      </c>
    </row>
    <row r="59" spans="1:9" x14ac:dyDescent="0.25">
      <c r="A59" s="126"/>
      <c r="B59" s="126">
        <v>75110</v>
      </c>
      <c r="C59" s="114"/>
      <c r="D59" s="115">
        <f>'z -04.09.15'!G51</f>
        <v>14642</v>
      </c>
      <c r="E59" s="116">
        <f>SUM(E60:E65)</f>
        <v>0</v>
      </c>
      <c r="F59" s="116">
        <f>SUM(F60:F65)</f>
        <v>0</v>
      </c>
      <c r="G59" s="115">
        <f t="shared" si="6"/>
        <v>14642</v>
      </c>
      <c r="H59" s="116">
        <f>SUM(H60:H65)</f>
        <v>14642.000000000002</v>
      </c>
      <c r="I59" s="116">
        <f>SUM(I60:I65)</f>
        <v>0</v>
      </c>
    </row>
    <row r="60" spans="1:9" s="75" customFormat="1" x14ac:dyDescent="0.25">
      <c r="A60" s="122"/>
      <c r="B60" s="122"/>
      <c r="C60" s="125">
        <v>3030</v>
      </c>
      <c r="D60" s="119">
        <f>'z -04.09.15'!G52</f>
        <v>7920</v>
      </c>
      <c r="E60" s="135"/>
      <c r="F60" s="101"/>
      <c r="G60" s="81">
        <f t="shared" si="6"/>
        <v>7920</v>
      </c>
      <c r="H60" s="81">
        <f t="shared" ref="H60:H65" si="13">G60</f>
        <v>7920</v>
      </c>
      <c r="I60" s="81">
        <v>0</v>
      </c>
    </row>
    <row r="61" spans="1:9" x14ac:dyDescent="0.25">
      <c r="A61" s="122"/>
      <c r="B61" s="122"/>
      <c r="C61" s="125">
        <v>4110</v>
      </c>
      <c r="D61" s="119">
        <f>'z -04.09.15'!G53</f>
        <v>457.27</v>
      </c>
      <c r="E61" s="127"/>
      <c r="F61" s="82"/>
      <c r="G61" s="81">
        <f t="shared" si="6"/>
        <v>457.27</v>
      </c>
      <c r="H61" s="81">
        <f t="shared" si="13"/>
        <v>457.27</v>
      </c>
      <c r="I61" s="81">
        <v>0</v>
      </c>
    </row>
    <row r="62" spans="1:9" x14ac:dyDescent="0.25">
      <c r="A62" s="122"/>
      <c r="B62" s="122"/>
      <c r="C62" s="125">
        <v>4120</v>
      </c>
      <c r="D62" s="119">
        <f>'z -04.09.15'!G54</f>
        <v>32.11</v>
      </c>
      <c r="E62" s="127"/>
      <c r="F62" s="82"/>
      <c r="G62" s="81">
        <f t="shared" si="6"/>
        <v>32.11</v>
      </c>
      <c r="H62" s="81">
        <f t="shared" si="13"/>
        <v>32.11</v>
      </c>
      <c r="I62" s="81">
        <v>0</v>
      </c>
    </row>
    <row r="63" spans="1:9" x14ac:dyDescent="0.25">
      <c r="A63" s="122"/>
      <c r="B63" s="122"/>
      <c r="C63" s="125">
        <v>4170</v>
      </c>
      <c r="D63" s="119">
        <f>'z -04.09.15'!G55</f>
        <v>3610</v>
      </c>
      <c r="E63" s="127"/>
      <c r="F63" s="82"/>
      <c r="G63" s="81">
        <f t="shared" si="6"/>
        <v>3610</v>
      </c>
      <c r="H63" s="81">
        <f t="shared" si="13"/>
        <v>3610</v>
      </c>
      <c r="I63" s="81">
        <v>0</v>
      </c>
    </row>
    <row r="64" spans="1:9" x14ac:dyDescent="0.25">
      <c r="A64" s="122"/>
      <c r="B64" s="122"/>
      <c r="C64" s="125">
        <v>4210</v>
      </c>
      <c r="D64" s="119">
        <f>'z -04.09.15'!G56</f>
        <v>2191.86</v>
      </c>
      <c r="E64" s="127"/>
      <c r="F64" s="82"/>
      <c r="G64" s="81">
        <f t="shared" si="6"/>
        <v>2191.86</v>
      </c>
      <c r="H64" s="81">
        <f t="shared" si="13"/>
        <v>2191.86</v>
      </c>
      <c r="I64" s="81">
        <v>0</v>
      </c>
    </row>
    <row r="65" spans="1:9" x14ac:dyDescent="0.25">
      <c r="A65" s="122"/>
      <c r="B65" s="122"/>
      <c r="C65" s="125">
        <v>4300</v>
      </c>
      <c r="D65" s="119">
        <f>'z -04.09.15'!G57</f>
        <v>430.76</v>
      </c>
      <c r="E65" s="127"/>
      <c r="F65" s="82"/>
      <c r="G65" s="81">
        <f t="shared" si="6"/>
        <v>430.76</v>
      </c>
      <c r="H65" s="81">
        <f t="shared" si="13"/>
        <v>430.76</v>
      </c>
      <c r="I65" s="81">
        <v>0</v>
      </c>
    </row>
    <row r="66" spans="1:9" x14ac:dyDescent="0.25">
      <c r="A66" s="114">
        <v>801</v>
      </c>
      <c r="B66" s="114">
        <v>80101</v>
      </c>
      <c r="C66" s="114"/>
      <c r="D66" s="83">
        <f>'z -04.09.15'!G58</f>
        <v>26158</v>
      </c>
      <c r="E66" s="83">
        <f>SUM(E67:E68)</f>
        <v>0</v>
      </c>
      <c r="F66" s="83">
        <f>SUM(F67:F68)</f>
        <v>0</v>
      </c>
      <c r="G66" s="83">
        <f t="shared" si="6"/>
        <v>26158</v>
      </c>
      <c r="H66" s="83">
        <f>SUM(H67:H68)</f>
        <v>26158</v>
      </c>
      <c r="I66" s="83">
        <f>SUM(I67:I68)</f>
        <v>0</v>
      </c>
    </row>
    <row r="67" spans="1:9" s="75" customFormat="1" x14ac:dyDescent="0.25">
      <c r="A67" s="122"/>
      <c r="B67" s="122"/>
      <c r="C67" s="125">
        <v>4210</v>
      </c>
      <c r="D67" s="82">
        <f>'z -04.09.15'!G59</f>
        <v>258.99</v>
      </c>
      <c r="E67" s="82"/>
      <c r="F67" s="82"/>
      <c r="G67" s="82">
        <f t="shared" si="6"/>
        <v>258.99</v>
      </c>
      <c r="H67" s="81">
        <f t="shared" si="7"/>
        <v>258.99</v>
      </c>
      <c r="I67" s="82"/>
    </row>
    <row r="68" spans="1:9" x14ac:dyDescent="0.25">
      <c r="A68" s="122"/>
      <c r="B68" s="122"/>
      <c r="C68" s="125">
        <v>4240</v>
      </c>
      <c r="D68" s="82">
        <f>'z -04.09.15'!G60</f>
        <v>25899.01</v>
      </c>
      <c r="E68" s="82"/>
      <c r="F68" s="82"/>
      <c r="G68" s="81">
        <f t="shared" si="6"/>
        <v>25899.01</v>
      </c>
      <c r="H68" s="81">
        <f t="shared" si="7"/>
        <v>25899.01</v>
      </c>
      <c r="I68" s="81">
        <v>0</v>
      </c>
    </row>
    <row r="69" spans="1:9" x14ac:dyDescent="0.25">
      <c r="A69" s="114"/>
      <c r="B69" s="114">
        <v>80110</v>
      </c>
      <c r="C69" s="114"/>
      <c r="D69" s="116">
        <f>'z -04.09.15'!G61</f>
        <v>23589</v>
      </c>
      <c r="E69" s="116">
        <f>SUM(E70:E71)</f>
        <v>0</v>
      </c>
      <c r="F69" s="116">
        <f>SUM(F70:F71)</f>
        <v>0</v>
      </c>
      <c r="G69" s="115">
        <f t="shared" si="6"/>
        <v>23589</v>
      </c>
      <c r="H69" s="115">
        <f>SUM(H70:H71)</f>
        <v>23589</v>
      </c>
      <c r="I69" s="115">
        <f>SUM(I70:I71)</f>
        <v>0</v>
      </c>
    </row>
    <row r="70" spans="1:9" s="75" customFormat="1" x14ac:dyDescent="0.25">
      <c r="A70" s="122"/>
      <c r="B70" s="122"/>
      <c r="C70" s="125">
        <v>4210</v>
      </c>
      <c r="D70" s="119">
        <f>'z -04.09.15'!G62</f>
        <v>233.54999999999998</v>
      </c>
      <c r="E70" s="101"/>
      <c r="F70" s="101"/>
      <c r="G70" s="119">
        <f t="shared" si="6"/>
        <v>233.54999999999998</v>
      </c>
      <c r="H70" s="81">
        <f t="shared" ref="H70" si="14">G70</f>
        <v>233.54999999999998</v>
      </c>
      <c r="I70" s="81">
        <v>0</v>
      </c>
    </row>
    <row r="71" spans="1:9" x14ac:dyDescent="0.25">
      <c r="A71" s="122"/>
      <c r="B71" s="122"/>
      <c r="C71" s="125">
        <v>4240</v>
      </c>
      <c r="D71" s="119">
        <f>'z -04.09.15'!G63</f>
        <v>23355.45</v>
      </c>
      <c r="E71" s="101"/>
      <c r="F71" s="101"/>
      <c r="G71" s="81">
        <f t="shared" si="6"/>
        <v>23355.45</v>
      </c>
      <c r="H71" s="81">
        <f t="shared" si="7"/>
        <v>23355.45</v>
      </c>
      <c r="I71" s="81">
        <v>0</v>
      </c>
    </row>
    <row r="72" spans="1:9" x14ac:dyDescent="0.25">
      <c r="A72" s="123">
        <v>852</v>
      </c>
      <c r="B72" s="123">
        <v>85212</v>
      </c>
      <c r="C72" s="114"/>
      <c r="D72" s="115">
        <f>'z -04.09.15'!G64</f>
        <v>2279000</v>
      </c>
      <c r="E72" s="116">
        <f t="shared" ref="E72:I72" si="15">SUM(E73:E83)</f>
        <v>0</v>
      </c>
      <c r="F72" s="116">
        <f t="shared" si="15"/>
        <v>0</v>
      </c>
      <c r="G72" s="115">
        <f t="shared" si="6"/>
        <v>2279000</v>
      </c>
      <c r="H72" s="115">
        <f t="shared" si="15"/>
        <v>2279000</v>
      </c>
      <c r="I72" s="115">
        <f t="shared" si="15"/>
        <v>0</v>
      </c>
    </row>
    <row r="73" spans="1:9" x14ac:dyDescent="0.25">
      <c r="A73" s="99"/>
      <c r="B73" s="99"/>
      <c r="C73" s="84">
        <v>3110</v>
      </c>
      <c r="D73" s="82">
        <f>'z -04.09.15'!G65</f>
        <v>2140630</v>
      </c>
      <c r="E73" s="82"/>
      <c r="F73" s="82"/>
      <c r="G73" s="81">
        <f t="shared" si="6"/>
        <v>2140630</v>
      </c>
      <c r="H73" s="81">
        <f t="shared" si="7"/>
        <v>2140630</v>
      </c>
      <c r="I73" s="81">
        <v>0</v>
      </c>
    </row>
    <row r="74" spans="1:9" x14ac:dyDescent="0.25">
      <c r="A74" s="122"/>
      <c r="B74" s="122"/>
      <c r="C74" s="85">
        <v>4010</v>
      </c>
      <c r="D74" s="82">
        <f>'z -04.09.15'!G66</f>
        <v>50312.2</v>
      </c>
      <c r="E74" s="82"/>
      <c r="F74" s="82"/>
      <c r="G74" s="81">
        <f t="shared" si="6"/>
        <v>50312.2</v>
      </c>
      <c r="H74" s="81">
        <f t="shared" si="7"/>
        <v>50312.2</v>
      </c>
      <c r="I74" s="81">
        <v>0</v>
      </c>
    </row>
    <row r="75" spans="1:9" x14ac:dyDescent="0.25">
      <c r="A75" s="122"/>
      <c r="B75" s="122"/>
      <c r="C75" s="85">
        <v>4040</v>
      </c>
      <c r="D75" s="82">
        <f>'z -04.09.15'!G67</f>
        <v>4257.8</v>
      </c>
      <c r="E75" s="82"/>
      <c r="F75" s="82"/>
      <c r="G75" s="81">
        <f t="shared" si="6"/>
        <v>4257.8</v>
      </c>
      <c r="H75" s="81">
        <f t="shared" si="7"/>
        <v>4257.8</v>
      </c>
      <c r="I75" s="81">
        <v>0</v>
      </c>
    </row>
    <row r="76" spans="1:9" x14ac:dyDescent="0.25">
      <c r="A76" s="122"/>
      <c r="B76" s="122"/>
      <c r="C76" s="85">
        <v>4110</v>
      </c>
      <c r="D76" s="82">
        <f>'z -04.09.15'!G68</f>
        <v>80300</v>
      </c>
      <c r="E76" s="82"/>
      <c r="F76" s="82"/>
      <c r="G76" s="81">
        <f t="shared" si="6"/>
        <v>80300</v>
      </c>
      <c r="H76" s="81">
        <f t="shared" si="7"/>
        <v>80300</v>
      </c>
      <c r="I76" s="81">
        <v>0</v>
      </c>
    </row>
    <row r="77" spans="1:9" x14ac:dyDescent="0.25">
      <c r="A77" s="122"/>
      <c r="B77" s="122"/>
      <c r="C77" s="85">
        <v>4120</v>
      </c>
      <c r="D77" s="82">
        <f>'z -04.09.15'!G69</f>
        <v>1500</v>
      </c>
      <c r="E77" s="82"/>
      <c r="F77" s="82"/>
      <c r="G77" s="81">
        <f t="shared" si="6"/>
        <v>1500</v>
      </c>
      <c r="H77" s="81">
        <f t="shared" si="7"/>
        <v>1500</v>
      </c>
      <c r="I77" s="81">
        <v>0</v>
      </c>
    </row>
    <row r="78" spans="1:9" x14ac:dyDescent="0.25">
      <c r="A78" s="122"/>
      <c r="B78" s="122"/>
      <c r="C78" s="85">
        <v>4210</v>
      </c>
      <c r="D78" s="82">
        <f>'z -04.09.15'!G70</f>
        <v>500</v>
      </c>
      <c r="E78" s="82"/>
      <c r="F78" s="82"/>
      <c r="G78" s="81">
        <f t="shared" si="6"/>
        <v>500</v>
      </c>
      <c r="H78" s="81">
        <f t="shared" si="7"/>
        <v>500</v>
      </c>
      <c r="I78" s="81">
        <v>0</v>
      </c>
    </row>
    <row r="79" spans="1:9" x14ac:dyDescent="0.25">
      <c r="A79" s="122"/>
      <c r="B79" s="122"/>
      <c r="C79" s="85">
        <v>4300</v>
      </c>
      <c r="D79" s="82">
        <f>'z -04.09.15'!G71</f>
        <v>1500</v>
      </c>
      <c r="E79" s="82"/>
      <c r="F79" s="82"/>
      <c r="G79" s="81">
        <f t="shared" si="6"/>
        <v>1500</v>
      </c>
      <c r="H79" s="81">
        <f t="shared" si="7"/>
        <v>1500</v>
      </c>
      <c r="I79" s="81">
        <v>0</v>
      </c>
    </row>
    <row r="80" spans="1:9" hidden="1" x14ac:dyDescent="0.25">
      <c r="A80" s="122"/>
      <c r="B80" s="122"/>
      <c r="C80" s="85" t="s">
        <v>8</v>
      </c>
      <c r="D80" s="82">
        <f>'z -04.09.15'!G72</f>
        <v>0</v>
      </c>
      <c r="E80" s="82"/>
      <c r="F80" s="82"/>
      <c r="G80" s="81">
        <f t="shared" si="6"/>
        <v>0</v>
      </c>
      <c r="H80" s="81">
        <f t="shared" si="7"/>
        <v>0</v>
      </c>
      <c r="I80" s="81">
        <v>0</v>
      </c>
    </row>
    <row r="81" spans="1:9" hidden="1" x14ac:dyDescent="0.25">
      <c r="A81" s="122"/>
      <c r="B81" s="122"/>
      <c r="C81" s="85">
        <v>4410</v>
      </c>
      <c r="D81" s="82">
        <f>'z -04.09.15'!G73</f>
        <v>0</v>
      </c>
      <c r="E81" s="82"/>
      <c r="F81" s="82"/>
      <c r="G81" s="81">
        <f t="shared" si="6"/>
        <v>0</v>
      </c>
      <c r="H81" s="81">
        <f t="shared" si="7"/>
        <v>0</v>
      </c>
      <c r="I81" s="81">
        <v>0</v>
      </c>
    </row>
    <row r="82" spans="1:9" hidden="1" x14ac:dyDescent="0.25">
      <c r="A82" s="122"/>
      <c r="B82" s="122"/>
      <c r="C82" s="86">
        <v>4440</v>
      </c>
      <c r="D82" s="82">
        <f>'z -04.09.15'!G74</f>
        <v>0</v>
      </c>
      <c r="E82" s="82"/>
      <c r="F82" s="82"/>
      <c r="G82" s="81">
        <f t="shared" si="6"/>
        <v>0</v>
      </c>
      <c r="H82" s="81">
        <f t="shared" si="7"/>
        <v>0</v>
      </c>
      <c r="I82" s="81">
        <v>0</v>
      </c>
    </row>
    <row r="83" spans="1:9" hidden="1" x14ac:dyDescent="0.25">
      <c r="A83" s="122"/>
      <c r="B83" s="95"/>
      <c r="C83" s="86" t="s">
        <v>9</v>
      </c>
      <c r="D83" s="82">
        <f>'z -04.09.15'!G75</f>
        <v>0</v>
      </c>
      <c r="E83" s="82"/>
      <c r="F83" s="82"/>
      <c r="G83" s="81">
        <f t="shared" si="6"/>
        <v>0</v>
      </c>
      <c r="H83" s="81">
        <f t="shared" si="7"/>
        <v>0</v>
      </c>
      <c r="I83" s="81">
        <v>0</v>
      </c>
    </row>
    <row r="84" spans="1:9" x14ac:dyDescent="0.25">
      <c r="A84" s="128"/>
      <c r="B84" s="129">
        <v>85213</v>
      </c>
      <c r="C84" s="114"/>
      <c r="D84" s="115">
        <f>'z -04.09.15'!G76</f>
        <v>11240</v>
      </c>
      <c r="E84" s="116">
        <f t="shared" ref="E84:I84" si="16">SUM(E85)</f>
        <v>0</v>
      </c>
      <c r="F84" s="116">
        <f t="shared" si="16"/>
        <v>0</v>
      </c>
      <c r="G84" s="115">
        <f t="shared" si="6"/>
        <v>11240</v>
      </c>
      <c r="H84" s="115">
        <f t="shared" si="16"/>
        <v>11240</v>
      </c>
      <c r="I84" s="115">
        <f t="shared" si="16"/>
        <v>0</v>
      </c>
    </row>
    <row r="85" spans="1:9" x14ac:dyDescent="0.25">
      <c r="A85" s="121"/>
      <c r="B85" s="99"/>
      <c r="C85" s="130">
        <v>4130</v>
      </c>
      <c r="D85" s="119">
        <f>'z -04.09.15'!G77</f>
        <v>11240</v>
      </c>
      <c r="E85" s="101"/>
      <c r="F85" s="101"/>
      <c r="G85" s="81">
        <f t="shared" si="6"/>
        <v>11240</v>
      </c>
      <c r="H85" s="81">
        <f t="shared" si="7"/>
        <v>11240</v>
      </c>
      <c r="I85" s="81">
        <v>0</v>
      </c>
    </row>
    <row r="86" spans="1:9" x14ac:dyDescent="0.25">
      <c r="A86" s="131"/>
      <c r="B86" s="128">
        <v>85215</v>
      </c>
      <c r="C86" s="132"/>
      <c r="D86" s="115">
        <f>'z -04.09.15'!G78</f>
        <v>536.66</v>
      </c>
      <c r="E86" s="116">
        <f>SUM(E87:E88)</f>
        <v>0</v>
      </c>
      <c r="F86" s="116">
        <f>SUM(F87:F88)</f>
        <v>0</v>
      </c>
      <c r="G86" s="115">
        <f t="shared" si="6"/>
        <v>536.66</v>
      </c>
      <c r="H86" s="115">
        <f>SUM(H87:H88)</f>
        <v>536.66</v>
      </c>
      <c r="I86" s="115">
        <f>SUM(I87:I88)</f>
        <v>0</v>
      </c>
    </row>
    <row r="87" spans="1:9" x14ac:dyDescent="0.25">
      <c r="A87" s="121"/>
      <c r="B87" s="122"/>
      <c r="C87" s="130">
        <v>3110</v>
      </c>
      <c r="D87" s="119">
        <f>'z -04.09.15'!G79</f>
        <v>526.14</v>
      </c>
      <c r="E87" s="101"/>
      <c r="F87" s="101"/>
      <c r="G87" s="81">
        <f t="shared" si="6"/>
        <v>526.14</v>
      </c>
      <c r="H87" s="81">
        <f t="shared" si="7"/>
        <v>526.14</v>
      </c>
      <c r="I87" s="81">
        <v>0</v>
      </c>
    </row>
    <row r="88" spans="1:9" x14ac:dyDescent="0.25">
      <c r="A88" s="121"/>
      <c r="B88" s="122"/>
      <c r="C88" s="130">
        <v>4210</v>
      </c>
      <c r="D88" s="133">
        <f>'z -04.09.15'!G80</f>
        <v>10.52</v>
      </c>
      <c r="E88" s="134"/>
      <c r="F88" s="134"/>
      <c r="G88" s="81">
        <f t="shared" si="6"/>
        <v>10.52</v>
      </c>
      <c r="H88" s="81">
        <f t="shared" si="7"/>
        <v>10.52</v>
      </c>
      <c r="I88" s="81">
        <v>0</v>
      </c>
    </row>
    <row r="89" spans="1:9" x14ac:dyDescent="0.25">
      <c r="A89" s="131"/>
      <c r="B89" s="128">
        <v>85295</v>
      </c>
      <c r="C89" s="132"/>
      <c r="D89" s="115">
        <f>'z -04.09.15'!G81</f>
        <v>846</v>
      </c>
      <c r="E89" s="116">
        <f>E90</f>
        <v>0</v>
      </c>
      <c r="F89" s="116">
        <f>F90</f>
        <v>0</v>
      </c>
      <c r="G89" s="116">
        <f t="shared" si="6"/>
        <v>846</v>
      </c>
      <c r="H89" s="116">
        <f t="shared" ref="H89:I89" si="17">H90</f>
        <v>846</v>
      </c>
      <c r="I89" s="116">
        <f t="shared" si="17"/>
        <v>0</v>
      </c>
    </row>
    <row r="90" spans="1:9" x14ac:dyDescent="0.25">
      <c r="A90" s="121"/>
      <c r="B90" s="122"/>
      <c r="C90" s="130">
        <v>4210</v>
      </c>
      <c r="D90" s="119">
        <f>'z -04.09.15'!G82</f>
        <v>846</v>
      </c>
      <c r="E90" s="101"/>
      <c r="F90" s="101"/>
      <c r="G90" s="81">
        <f t="shared" si="6"/>
        <v>846</v>
      </c>
      <c r="H90" s="81">
        <f t="shared" ref="H90" si="18">G90</f>
        <v>846</v>
      </c>
      <c r="I90" s="81">
        <v>0</v>
      </c>
    </row>
    <row r="91" spans="1:9" s="80" customFormat="1" ht="14.25" x14ac:dyDescent="0.2">
      <c r="A91" s="150" t="s">
        <v>10</v>
      </c>
      <c r="B91" s="150"/>
      <c r="C91" s="150"/>
      <c r="D91" s="111">
        <f>D86+D84+D72+D69+D66+D41+D36+D30+D89+D45+D59</f>
        <v>2828814.43</v>
      </c>
      <c r="E91" s="111">
        <f>E86+E84+E72+E69+E66+E41+E36+E30+E89+E45+E59+E52</f>
        <v>8338</v>
      </c>
      <c r="F91" s="111">
        <f>F86+F84+F72+F69+F66+F41+F36+F30+F89+F45+F59+F52</f>
        <v>0</v>
      </c>
      <c r="G91" s="111">
        <f t="shared" ref="G91:I91" si="19">G86+G84+G72+G69+G66+G41+G36+G30+G89+G45+G59+G52</f>
        <v>2837152.43</v>
      </c>
      <c r="H91" s="111">
        <f t="shared" si="19"/>
        <v>2837152.43</v>
      </c>
      <c r="I91" s="111">
        <f t="shared" si="19"/>
        <v>0</v>
      </c>
    </row>
    <row r="94" spans="1:9" x14ac:dyDescent="0.25">
      <c r="A94" s="73"/>
      <c r="B94" s="73"/>
      <c r="C94" s="73" t="s">
        <v>30</v>
      </c>
      <c r="D94" s="87">
        <f>D23-D91</f>
        <v>0</v>
      </c>
      <c r="G94" s="87"/>
    </row>
    <row r="95" spans="1:9" x14ac:dyDescent="0.25">
      <c r="A95" s="73"/>
      <c r="B95" s="73"/>
      <c r="C95" s="73" t="s">
        <v>31</v>
      </c>
      <c r="D95" s="87">
        <f>G23-G91</f>
        <v>0</v>
      </c>
    </row>
    <row r="96" spans="1:9" x14ac:dyDescent="0.25">
      <c r="C96" s="72" t="s">
        <v>32</v>
      </c>
      <c r="D96" s="87">
        <f>(G91-D91+G23-D23)/2</f>
        <v>8338</v>
      </c>
    </row>
    <row r="98" spans="4:4" s="73" customFormat="1" x14ac:dyDescent="0.25">
      <c r="D98" s="87">
        <f>D91-'z -04.09.15'!G83</f>
        <v>0</v>
      </c>
    </row>
  </sheetData>
  <mergeCells count="26">
    <mergeCell ref="A91:C91"/>
    <mergeCell ref="H8:H9"/>
    <mergeCell ref="I8:I9"/>
    <mergeCell ref="A23:C23"/>
    <mergeCell ref="A24:I24"/>
    <mergeCell ref="A25:A28"/>
    <mergeCell ref="B25:B28"/>
    <mergeCell ref="C25:C28"/>
    <mergeCell ref="D25:I25"/>
    <mergeCell ref="D26:D28"/>
    <mergeCell ref="E26:E28"/>
    <mergeCell ref="F26:F28"/>
    <mergeCell ref="G26:G28"/>
    <mergeCell ref="H26:I26"/>
    <mergeCell ref="H27:H28"/>
    <mergeCell ref="I27:I28"/>
    <mergeCell ref="A4:I4"/>
    <mergeCell ref="A6:A9"/>
    <mergeCell ref="B6:B9"/>
    <mergeCell ref="C6:C9"/>
    <mergeCell ref="D6:I6"/>
    <mergeCell ref="D7:D9"/>
    <mergeCell ref="E7:E9"/>
    <mergeCell ref="F7:F9"/>
    <mergeCell ref="G7:G9"/>
    <mergeCell ref="H7:I7"/>
  </mergeCells>
  <pageMargins left="0.25" right="0.25" top="0.75" bottom="0.75" header="0.3" footer="0.3"/>
  <pageSetup paperSize="9" scale="92" fitToHeight="0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workbookViewId="0">
      <selection activeCell="E93" sqref="E93:F93"/>
    </sheetView>
  </sheetViews>
  <sheetFormatPr defaultRowHeight="15" x14ac:dyDescent="0.25"/>
  <cols>
    <col min="1" max="1" width="6.42578125" style="72" customWidth="1"/>
    <col min="2" max="3" width="8.7109375" style="72" customWidth="1"/>
    <col min="4" max="4" width="14.140625" style="73" customWidth="1"/>
    <col min="5" max="6" width="14.140625" style="88" customWidth="1"/>
    <col min="7" max="7" width="14.140625" style="73" customWidth="1"/>
    <col min="8" max="9" width="13.28515625" style="73" customWidth="1"/>
    <col min="10" max="13" width="14.85546875" style="73" customWidth="1"/>
    <col min="14" max="262" width="9.140625" style="73"/>
    <col min="263" max="263" width="10.140625" style="73" customWidth="1"/>
    <col min="264" max="264" width="11.28515625" style="73" customWidth="1"/>
    <col min="265" max="265" width="10.7109375" style="73" customWidth="1"/>
    <col min="266" max="266" width="13.85546875" style="73" customWidth="1"/>
    <col min="267" max="267" width="11.7109375" style="73" customWidth="1"/>
    <col min="268" max="268" width="14.140625" style="73" customWidth="1"/>
    <col min="269" max="269" width="11.7109375" style="73" customWidth="1"/>
    <col min="270" max="518" width="9.140625" style="73"/>
    <col min="519" max="519" width="10.140625" style="73" customWidth="1"/>
    <col min="520" max="520" width="11.28515625" style="73" customWidth="1"/>
    <col min="521" max="521" width="10.7109375" style="73" customWidth="1"/>
    <col min="522" max="522" width="13.85546875" style="73" customWidth="1"/>
    <col min="523" max="523" width="11.7109375" style="73" customWidth="1"/>
    <col min="524" max="524" width="14.140625" style="73" customWidth="1"/>
    <col min="525" max="525" width="11.7109375" style="73" customWidth="1"/>
    <col min="526" max="774" width="9.140625" style="73"/>
    <col min="775" max="775" width="10.140625" style="73" customWidth="1"/>
    <col min="776" max="776" width="11.28515625" style="73" customWidth="1"/>
    <col min="777" max="777" width="10.7109375" style="73" customWidth="1"/>
    <col min="778" max="778" width="13.85546875" style="73" customWidth="1"/>
    <col min="779" max="779" width="11.7109375" style="73" customWidth="1"/>
    <col min="780" max="780" width="14.140625" style="73" customWidth="1"/>
    <col min="781" max="781" width="11.7109375" style="73" customWidth="1"/>
    <col min="782" max="1030" width="9.140625" style="73"/>
    <col min="1031" max="1031" width="10.140625" style="73" customWidth="1"/>
    <col min="1032" max="1032" width="11.28515625" style="73" customWidth="1"/>
    <col min="1033" max="1033" width="10.7109375" style="73" customWidth="1"/>
    <col min="1034" max="1034" width="13.85546875" style="73" customWidth="1"/>
    <col min="1035" max="1035" width="11.7109375" style="73" customWidth="1"/>
    <col min="1036" max="1036" width="14.140625" style="73" customWidth="1"/>
    <col min="1037" max="1037" width="11.7109375" style="73" customWidth="1"/>
    <col min="1038" max="1286" width="9.140625" style="73"/>
    <col min="1287" max="1287" width="10.140625" style="73" customWidth="1"/>
    <col min="1288" max="1288" width="11.28515625" style="73" customWidth="1"/>
    <col min="1289" max="1289" width="10.7109375" style="73" customWidth="1"/>
    <col min="1290" max="1290" width="13.85546875" style="73" customWidth="1"/>
    <col min="1291" max="1291" width="11.7109375" style="73" customWidth="1"/>
    <col min="1292" max="1292" width="14.140625" style="73" customWidth="1"/>
    <col min="1293" max="1293" width="11.7109375" style="73" customWidth="1"/>
    <col min="1294" max="1542" width="9.140625" style="73"/>
    <col min="1543" max="1543" width="10.140625" style="73" customWidth="1"/>
    <col min="1544" max="1544" width="11.28515625" style="73" customWidth="1"/>
    <col min="1545" max="1545" width="10.7109375" style="73" customWidth="1"/>
    <col min="1546" max="1546" width="13.85546875" style="73" customWidth="1"/>
    <col min="1547" max="1547" width="11.7109375" style="73" customWidth="1"/>
    <col min="1548" max="1548" width="14.140625" style="73" customWidth="1"/>
    <col min="1549" max="1549" width="11.7109375" style="73" customWidth="1"/>
    <col min="1550" max="1798" width="9.140625" style="73"/>
    <col min="1799" max="1799" width="10.140625" style="73" customWidth="1"/>
    <col min="1800" max="1800" width="11.28515625" style="73" customWidth="1"/>
    <col min="1801" max="1801" width="10.7109375" style="73" customWidth="1"/>
    <col min="1802" max="1802" width="13.85546875" style="73" customWidth="1"/>
    <col min="1803" max="1803" width="11.7109375" style="73" customWidth="1"/>
    <col min="1804" max="1804" width="14.140625" style="73" customWidth="1"/>
    <col min="1805" max="1805" width="11.7109375" style="73" customWidth="1"/>
    <col min="1806" max="2054" width="9.140625" style="73"/>
    <col min="2055" max="2055" width="10.140625" style="73" customWidth="1"/>
    <col min="2056" max="2056" width="11.28515625" style="73" customWidth="1"/>
    <col min="2057" max="2057" width="10.7109375" style="73" customWidth="1"/>
    <col min="2058" max="2058" width="13.85546875" style="73" customWidth="1"/>
    <col min="2059" max="2059" width="11.7109375" style="73" customWidth="1"/>
    <col min="2060" max="2060" width="14.140625" style="73" customWidth="1"/>
    <col min="2061" max="2061" width="11.7109375" style="73" customWidth="1"/>
    <col min="2062" max="2310" width="9.140625" style="73"/>
    <col min="2311" max="2311" width="10.140625" style="73" customWidth="1"/>
    <col min="2312" max="2312" width="11.28515625" style="73" customWidth="1"/>
    <col min="2313" max="2313" width="10.7109375" style="73" customWidth="1"/>
    <col min="2314" max="2314" width="13.85546875" style="73" customWidth="1"/>
    <col min="2315" max="2315" width="11.7109375" style="73" customWidth="1"/>
    <col min="2316" max="2316" width="14.140625" style="73" customWidth="1"/>
    <col min="2317" max="2317" width="11.7109375" style="73" customWidth="1"/>
    <col min="2318" max="2566" width="9.140625" style="73"/>
    <col min="2567" max="2567" width="10.140625" style="73" customWidth="1"/>
    <col min="2568" max="2568" width="11.28515625" style="73" customWidth="1"/>
    <col min="2569" max="2569" width="10.7109375" style="73" customWidth="1"/>
    <col min="2570" max="2570" width="13.85546875" style="73" customWidth="1"/>
    <col min="2571" max="2571" width="11.7109375" style="73" customWidth="1"/>
    <col min="2572" max="2572" width="14.140625" style="73" customWidth="1"/>
    <col min="2573" max="2573" width="11.7109375" style="73" customWidth="1"/>
    <col min="2574" max="2822" width="9.140625" style="73"/>
    <col min="2823" max="2823" width="10.140625" style="73" customWidth="1"/>
    <col min="2824" max="2824" width="11.28515625" style="73" customWidth="1"/>
    <col min="2825" max="2825" width="10.7109375" style="73" customWidth="1"/>
    <col min="2826" max="2826" width="13.85546875" style="73" customWidth="1"/>
    <col min="2827" max="2827" width="11.7109375" style="73" customWidth="1"/>
    <col min="2828" max="2828" width="14.140625" style="73" customWidth="1"/>
    <col min="2829" max="2829" width="11.7109375" style="73" customWidth="1"/>
    <col min="2830" max="3078" width="9.140625" style="73"/>
    <col min="3079" max="3079" width="10.140625" style="73" customWidth="1"/>
    <col min="3080" max="3080" width="11.28515625" style="73" customWidth="1"/>
    <col min="3081" max="3081" width="10.7109375" style="73" customWidth="1"/>
    <col min="3082" max="3082" width="13.85546875" style="73" customWidth="1"/>
    <col min="3083" max="3083" width="11.7109375" style="73" customWidth="1"/>
    <col min="3084" max="3084" width="14.140625" style="73" customWidth="1"/>
    <col min="3085" max="3085" width="11.7109375" style="73" customWidth="1"/>
    <col min="3086" max="3334" width="9.140625" style="73"/>
    <col min="3335" max="3335" width="10.140625" style="73" customWidth="1"/>
    <col min="3336" max="3336" width="11.28515625" style="73" customWidth="1"/>
    <col min="3337" max="3337" width="10.7109375" style="73" customWidth="1"/>
    <col min="3338" max="3338" width="13.85546875" style="73" customWidth="1"/>
    <col min="3339" max="3339" width="11.7109375" style="73" customWidth="1"/>
    <col min="3340" max="3340" width="14.140625" style="73" customWidth="1"/>
    <col min="3341" max="3341" width="11.7109375" style="73" customWidth="1"/>
    <col min="3342" max="3590" width="9.140625" style="73"/>
    <col min="3591" max="3591" width="10.140625" style="73" customWidth="1"/>
    <col min="3592" max="3592" width="11.28515625" style="73" customWidth="1"/>
    <col min="3593" max="3593" width="10.7109375" style="73" customWidth="1"/>
    <col min="3594" max="3594" width="13.85546875" style="73" customWidth="1"/>
    <col min="3595" max="3595" width="11.7109375" style="73" customWidth="1"/>
    <col min="3596" max="3596" width="14.140625" style="73" customWidth="1"/>
    <col min="3597" max="3597" width="11.7109375" style="73" customWidth="1"/>
    <col min="3598" max="3846" width="9.140625" style="73"/>
    <col min="3847" max="3847" width="10.140625" style="73" customWidth="1"/>
    <col min="3848" max="3848" width="11.28515625" style="73" customWidth="1"/>
    <col min="3849" max="3849" width="10.7109375" style="73" customWidth="1"/>
    <col min="3850" max="3850" width="13.85546875" style="73" customWidth="1"/>
    <col min="3851" max="3851" width="11.7109375" style="73" customWidth="1"/>
    <col min="3852" max="3852" width="14.140625" style="73" customWidth="1"/>
    <col min="3853" max="3853" width="11.7109375" style="73" customWidth="1"/>
    <col min="3854" max="4102" width="9.140625" style="73"/>
    <col min="4103" max="4103" width="10.140625" style="73" customWidth="1"/>
    <col min="4104" max="4104" width="11.28515625" style="73" customWidth="1"/>
    <col min="4105" max="4105" width="10.7109375" style="73" customWidth="1"/>
    <col min="4106" max="4106" width="13.85546875" style="73" customWidth="1"/>
    <col min="4107" max="4107" width="11.7109375" style="73" customWidth="1"/>
    <col min="4108" max="4108" width="14.140625" style="73" customWidth="1"/>
    <col min="4109" max="4109" width="11.7109375" style="73" customWidth="1"/>
    <col min="4110" max="4358" width="9.140625" style="73"/>
    <col min="4359" max="4359" width="10.140625" style="73" customWidth="1"/>
    <col min="4360" max="4360" width="11.28515625" style="73" customWidth="1"/>
    <col min="4361" max="4361" width="10.7109375" style="73" customWidth="1"/>
    <col min="4362" max="4362" width="13.85546875" style="73" customWidth="1"/>
    <col min="4363" max="4363" width="11.7109375" style="73" customWidth="1"/>
    <col min="4364" max="4364" width="14.140625" style="73" customWidth="1"/>
    <col min="4365" max="4365" width="11.7109375" style="73" customWidth="1"/>
    <col min="4366" max="4614" width="9.140625" style="73"/>
    <col min="4615" max="4615" width="10.140625" style="73" customWidth="1"/>
    <col min="4616" max="4616" width="11.28515625" style="73" customWidth="1"/>
    <col min="4617" max="4617" width="10.7109375" style="73" customWidth="1"/>
    <col min="4618" max="4618" width="13.85546875" style="73" customWidth="1"/>
    <col min="4619" max="4619" width="11.7109375" style="73" customWidth="1"/>
    <col min="4620" max="4620" width="14.140625" style="73" customWidth="1"/>
    <col min="4621" max="4621" width="11.7109375" style="73" customWidth="1"/>
    <col min="4622" max="4870" width="9.140625" style="73"/>
    <col min="4871" max="4871" width="10.140625" style="73" customWidth="1"/>
    <col min="4872" max="4872" width="11.28515625" style="73" customWidth="1"/>
    <col min="4873" max="4873" width="10.7109375" style="73" customWidth="1"/>
    <col min="4874" max="4874" width="13.85546875" style="73" customWidth="1"/>
    <col min="4875" max="4875" width="11.7109375" style="73" customWidth="1"/>
    <col min="4876" max="4876" width="14.140625" style="73" customWidth="1"/>
    <col min="4877" max="4877" width="11.7109375" style="73" customWidth="1"/>
    <col min="4878" max="5126" width="9.140625" style="73"/>
    <col min="5127" max="5127" width="10.140625" style="73" customWidth="1"/>
    <col min="5128" max="5128" width="11.28515625" style="73" customWidth="1"/>
    <col min="5129" max="5129" width="10.7109375" style="73" customWidth="1"/>
    <col min="5130" max="5130" width="13.85546875" style="73" customWidth="1"/>
    <col min="5131" max="5131" width="11.7109375" style="73" customWidth="1"/>
    <col min="5132" max="5132" width="14.140625" style="73" customWidth="1"/>
    <col min="5133" max="5133" width="11.7109375" style="73" customWidth="1"/>
    <col min="5134" max="5382" width="9.140625" style="73"/>
    <col min="5383" max="5383" width="10.140625" style="73" customWidth="1"/>
    <col min="5384" max="5384" width="11.28515625" style="73" customWidth="1"/>
    <col min="5385" max="5385" width="10.7109375" style="73" customWidth="1"/>
    <col min="5386" max="5386" width="13.85546875" style="73" customWidth="1"/>
    <col min="5387" max="5387" width="11.7109375" style="73" customWidth="1"/>
    <col min="5388" max="5388" width="14.140625" style="73" customWidth="1"/>
    <col min="5389" max="5389" width="11.7109375" style="73" customWidth="1"/>
    <col min="5390" max="5638" width="9.140625" style="73"/>
    <col min="5639" max="5639" width="10.140625" style="73" customWidth="1"/>
    <col min="5640" max="5640" width="11.28515625" style="73" customWidth="1"/>
    <col min="5641" max="5641" width="10.7109375" style="73" customWidth="1"/>
    <col min="5642" max="5642" width="13.85546875" style="73" customWidth="1"/>
    <col min="5643" max="5643" width="11.7109375" style="73" customWidth="1"/>
    <col min="5644" max="5644" width="14.140625" style="73" customWidth="1"/>
    <col min="5645" max="5645" width="11.7109375" style="73" customWidth="1"/>
    <col min="5646" max="5894" width="9.140625" style="73"/>
    <col min="5895" max="5895" width="10.140625" style="73" customWidth="1"/>
    <col min="5896" max="5896" width="11.28515625" style="73" customWidth="1"/>
    <col min="5897" max="5897" width="10.7109375" style="73" customWidth="1"/>
    <col min="5898" max="5898" width="13.85546875" style="73" customWidth="1"/>
    <col min="5899" max="5899" width="11.7109375" style="73" customWidth="1"/>
    <col min="5900" max="5900" width="14.140625" style="73" customWidth="1"/>
    <col min="5901" max="5901" width="11.7109375" style="73" customWidth="1"/>
    <col min="5902" max="6150" width="9.140625" style="73"/>
    <col min="6151" max="6151" width="10.140625" style="73" customWidth="1"/>
    <col min="6152" max="6152" width="11.28515625" style="73" customWidth="1"/>
    <col min="6153" max="6153" width="10.7109375" style="73" customWidth="1"/>
    <col min="6154" max="6154" width="13.85546875" style="73" customWidth="1"/>
    <col min="6155" max="6155" width="11.7109375" style="73" customWidth="1"/>
    <col min="6156" max="6156" width="14.140625" style="73" customWidth="1"/>
    <col min="6157" max="6157" width="11.7109375" style="73" customWidth="1"/>
    <col min="6158" max="6406" width="9.140625" style="73"/>
    <col min="6407" max="6407" width="10.140625" style="73" customWidth="1"/>
    <col min="6408" max="6408" width="11.28515625" style="73" customWidth="1"/>
    <col min="6409" max="6409" width="10.7109375" style="73" customWidth="1"/>
    <col min="6410" max="6410" width="13.85546875" style="73" customWidth="1"/>
    <col min="6411" max="6411" width="11.7109375" style="73" customWidth="1"/>
    <col min="6412" max="6412" width="14.140625" style="73" customWidth="1"/>
    <col min="6413" max="6413" width="11.7109375" style="73" customWidth="1"/>
    <col min="6414" max="6662" width="9.140625" style="73"/>
    <col min="6663" max="6663" width="10.140625" style="73" customWidth="1"/>
    <col min="6664" max="6664" width="11.28515625" style="73" customWidth="1"/>
    <col min="6665" max="6665" width="10.7109375" style="73" customWidth="1"/>
    <col min="6666" max="6666" width="13.85546875" style="73" customWidth="1"/>
    <col min="6667" max="6667" width="11.7109375" style="73" customWidth="1"/>
    <col min="6668" max="6668" width="14.140625" style="73" customWidth="1"/>
    <col min="6669" max="6669" width="11.7109375" style="73" customWidth="1"/>
    <col min="6670" max="6918" width="9.140625" style="73"/>
    <col min="6919" max="6919" width="10.140625" style="73" customWidth="1"/>
    <col min="6920" max="6920" width="11.28515625" style="73" customWidth="1"/>
    <col min="6921" max="6921" width="10.7109375" style="73" customWidth="1"/>
    <col min="6922" max="6922" width="13.85546875" style="73" customWidth="1"/>
    <col min="6923" max="6923" width="11.7109375" style="73" customWidth="1"/>
    <col min="6924" max="6924" width="14.140625" style="73" customWidth="1"/>
    <col min="6925" max="6925" width="11.7109375" style="73" customWidth="1"/>
    <col min="6926" max="7174" width="9.140625" style="73"/>
    <col min="7175" max="7175" width="10.140625" style="73" customWidth="1"/>
    <col min="7176" max="7176" width="11.28515625" style="73" customWidth="1"/>
    <col min="7177" max="7177" width="10.7109375" style="73" customWidth="1"/>
    <col min="7178" max="7178" width="13.85546875" style="73" customWidth="1"/>
    <col min="7179" max="7179" width="11.7109375" style="73" customWidth="1"/>
    <col min="7180" max="7180" width="14.140625" style="73" customWidth="1"/>
    <col min="7181" max="7181" width="11.7109375" style="73" customWidth="1"/>
    <col min="7182" max="7430" width="9.140625" style="73"/>
    <col min="7431" max="7431" width="10.140625" style="73" customWidth="1"/>
    <col min="7432" max="7432" width="11.28515625" style="73" customWidth="1"/>
    <col min="7433" max="7433" width="10.7109375" style="73" customWidth="1"/>
    <col min="7434" max="7434" width="13.85546875" style="73" customWidth="1"/>
    <col min="7435" max="7435" width="11.7109375" style="73" customWidth="1"/>
    <col min="7436" max="7436" width="14.140625" style="73" customWidth="1"/>
    <col min="7437" max="7437" width="11.7109375" style="73" customWidth="1"/>
    <col min="7438" max="7686" width="9.140625" style="73"/>
    <col min="7687" max="7687" width="10.140625" style="73" customWidth="1"/>
    <col min="7688" max="7688" width="11.28515625" style="73" customWidth="1"/>
    <col min="7689" max="7689" width="10.7109375" style="73" customWidth="1"/>
    <col min="7690" max="7690" width="13.85546875" style="73" customWidth="1"/>
    <col min="7691" max="7691" width="11.7109375" style="73" customWidth="1"/>
    <col min="7692" max="7692" width="14.140625" style="73" customWidth="1"/>
    <col min="7693" max="7693" width="11.7109375" style="73" customWidth="1"/>
    <col min="7694" max="7942" width="9.140625" style="73"/>
    <col min="7943" max="7943" width="10.140625" style="73" customWidth="1"/>
    <col min="7944" max="7944" width="11.28515625" style="73" customWidth="1"/>
    <col min="7945" max="7945" width="10.7109375" style="73" customWidth="1"/>
    <col min="7946" max="7946" width="13.85546875" style="73" customWidth="1"/>
    <col min="7947" max="7947" width="11.7109375" style="73" customWidth="1"/>
    <col min="7948" max="7948" width="14.140625" style="73" customWidth="1"/>
    <col min="7949" max="7949" width="11.7109375" style="73" customWidth="1"/>
    <col min="7950" max="8198" width="9.140625" style="73"/>
    <col min="8199" max="8199" width="10.140625" style="73" customWidth="1"/>
    <col min="8200" max="8200" width="11.28515625" style="73" customWidth="1"/>
    <col min="8201" max="8201" width="10.7109375" style="73" customWidth="1"/>
    <col min="8202" max="8202" width="13.85546875" style="73" customWidth="1"/>
    <col min="8203" max="8203" width="11.7109375" style="73" customWidth="1"/>
    <col min="8204" max="8204" width="14.140625" style="73" customWidth="1"/>
    <col min="8205" max="8205" width="11.7109375" style="73" customWidth="1"/>
    <col min="8206" max="8454" width="9.140625" style="73"/>
    <col min="8455" max="8455" width="10.140625" style="73" customWidth="1"/>
    <col min="8456" max="8456" width="11.28515625" style="73" customWidth="1"/>
    <col min="8457" max="8457" width="10.7109375" style="73" customWidth="1"/>
    <col min="8458" max="8458" width="13.85546875" style="73" customWidth="1"/>
    <col min="8459" max="8459" width="11.7109375" style="73" customWidth="1"/>
    <col min="8460" max="8460" width="14.140625" style="73" customWidth="1"/>
    <col min="8461" max="8461" width="11.7109375" style="73" customWidth="1"/>
    <col min="8462" max="8710" width="9.140625" style="73"/>
    <col min="8711" max="8711" width="10.140625" style="73" customWidth="1"/>
    <col min="8712" max="8712" width="11.28515625" style="73" customWidth="1"/>
    <col min="8713" max="8713" width="10.7109375" style="73" customWidth="1"/>
    <col min="8714" max="8714" width="13.85546875" style="73" customWidth="1"/>
    <col min="8715" max="8715" width="11.7109375" style="73" customWidth="1"/>
    <col min="8716" max="8716" width="14.140625" style="73" customWidth="1"/>
    <col min="8717" max="8717" width="11.7109375" style="73" customWidth="1"/>
    <col min="8718" max="8966" width="9.140625" style="73"/>
    <col min="8967" max="8967" width="10.140625" style="73" customWidth="1"/>
    <col min="8968" max="8968" width="11.28515625" style="73" customWidth="1"/>
    <col min="8969" max="8969" width="10.7109375" style="73" customWidth="1"/>
    <col min="8970" max="8970" width="13.85546875" style="73" customWidth="1"/>
    <col min="8971" max="8971" width="11.7109375" style="73" customWidth="1"/>
    <col min="8972" max="8972" width="14.140625" style="73" customWidth="1"/>
    <col min="8973" max="8973" width="11.7109375" style="73" customWidth="1"/>
    <col min="8974" max="9222" width="9.140625" style="73"/>
    <col min="9223" max="9223" width="10.140625" style="73" customWidth="1"/>
    <col min="9224" max="9224" width="11.28515625" style="73" customWidth="1"/>
    <col min="9225" max="9225" width="10.7109375" style="73" customWidth="1"/>
    <col min="9226" max="9226" width="13.85546875" style="73" customWidth="1"/>
    <col min="9227" max="9227" width="11.7109375" style="73" customWidth="1"/>
    <col min="9228" max="9228" width="14.140625" style="73" customWidth="1"/>
    <col min="9229" max="9229" width="11.7109375" style="73" customWidth="1"/>
    <col min="9230" max="9478" width="9.140625" style="73"/>
    <col min="9479" max="9479" width="10.140625" style="73" customWidth="1"/>
    <col min="9480" max="9480" width="11.28515625" style="73" customWidth="1"/>
    <col min="9481" max="9481" width="10.7109375" style="73" customWidth="1"/>
    <col min="9482" max="9482" width="13.85546875" style="73" customWidth="1"/>
    <col min="9483" max="9483" width="11.7109375" style="73" customWidth="1"/>
    <col min="9484" max="9484" width="14.140625" style="73" customWidth="1"/>
    <col min="9485" max="9485" width="11.7109375" style="73" customWidth="1"/>
    <col min="9486" max="9734" width="9.140625" style="73"/>
    <col min="9735" max="9735" width="10.140625" style="73" customWidth="1"/>
    <col min="9736" max="9736" width="11.28515625" style="73" customWidth="1"/>
    <col min="9737" max="9737" width="10.7109375" style="73" customWidth="1"/>
    <col min="9738" max="9738" width="13.85546875" style="73" customWidth="1"/>
    <col min="9739" max="9739" width="11.7109375" style="73" customWidth="1"/>
    <col min="9740" max="9740" width="14.140625" style="73" customWidth="1"/>
    <col min="9741" max="9741" width="11.7109375" style="73" customWidth="1"/>
    <col min="9742" max="9990" width="9.140625" style="73"/>
    <col min="9991" max="9991" width="10.140625" style="73" customWidth="1"/>
    <col min="9992" max="9992" width="11.28515625" style="73" customWidth="1"/>
    <col min="9993" max="9993" width="10.7109375" style="73" customWidth="1"/>
    <col min="9994" max="9994" width="13.85546875" style="73" customWidth="1"/>
    <col min="9995" max="9995" width="11.7109375" style="73" customWidth="1"/>
    <col min="9996" max="9996" width="14.140625" style="73" customWidth="1"/>
    <col min="9997" max="9997" width="11.7109375" style="73" customWidth="1"/>
    <col min="9998" max="10246" width="9.140625" style="73"/>
    <col min="10247" max="10247" width="10.140625" style="73" customWidth="1"/>
    <col min="10248" max="10248" width="11.28515625" style="73" customWidth="1"/>
    <col min="10249" max="10249" width="10.7109375" style="73" customWidth="1"/>
    <col min="10250" max="10250" width="13.85546875" style="73" customWidth="1"/>
    <col min="10251" max="10251" width="11.7109375" style="73" customWidth="1"/>
    <col min="10252" max="10252" width="14.140625" style="73" customWidth="1"/>
    <col min="10253" max="10253" width="11.7109375" style="73" customWidth="1"/>
    <col min="10254" max="10502" width="9.140625" style="73"/>
    <col min="10503" max="10503" width="10.140625" style="73" customWidth="1"/>
    <col min="10504" max="10504" width="11.28515625" style="73" customWidth="1"/>
    <col min="10505" max="10505" width="10.7109375" style="73" customWidth="1"/>
    <col min="10506" max="10506" width="13.85546875" style="73" customWidth="1"/>
    <col min="10507" max="10507" width="11.7109375" style="73" customWidth="1"/>
    <col min="10508" max="10508" width="14.140625" style="73" customWidth="1"/>
    <col min="10509" max="10509" width="11.7109375" style="73" customWidth="1"/>
    <col min="10510" max="10758" width="9.140625" style="73"/>
    <col min="10759" max="10759" width="10.140625" style="73" customWidth="1"/>
    <col min="10760" max="10760" width="11.28515625" style="73" customWidth="1"/>
    <col min="10761" max="10761" width="10.7109375" style="73" customWidth="1"/>
    <col min="10762" max="10762" width="13.85546875" style="73" customWidth="1"/>
    <col min="10763" max="10763" width="11.7109375" style="73" customWidth="1"/>
    <col min="10764" max="10764" width="14.140625" style="73" customWidth="1"/>
    <col min="10765" max="10765" width="11.7109375" style="73" customWidth="1"/>
    <col min="10766" max="11014" width="9.140625" style="73"/>
    <col min="11015" max="11015" width="10.140625" style="73" customWidth="1"/>
    <col min="11016" max="11016" width="11.28515625" style="73" customWidth="1"/>
    <col min="11017" max="11017" width="10.7109375" style="73" customWidth="1"/>
    <col min="11018" max="11018" width="13.85546875" style="73" customWidth="1"/>
    <col min="11019" max="11019" width="11.7109375" style="73" customWidth="1"/>
    <col min="11020" max="11020" width="14.140625" style="73" customWidth="1"/>
    <col min="11021" max="11021" width="11.7109375" style="73" customWidth="1"/>
    <col min="11022" max="11270" width="9.140625" style="73"/>
    <col min="11271" max="11271" width="10.140625" style="73" customWidth="1"/>
    <col min="11272" max="11272" width="11.28515625" style="73" customWidth="1"/>
    <col min="11273" max="11273" width="10.7109375" style="73" customWidth="1"/>
    <col min="11274" max="11274" width="13.85546875" style="73" customWidth="1"/>
    <col min="11275" max="11275" width="11.7109375" style="73" customWidth="1"/>
    <col min="11276" max="11276" width="14.140625" style="73" customWidth="1"/>
    <col min="11277" max="11277" width="11.7109375" style="73" customWidth="1"/>
    <col min="11278" max="11526" width="9.140625" style="73"/>
    <col min="11527" max="11527" width="10.140625" style="73" customWidth="1"/>
    <col min="11528" max="11528" width="11.28515625" style="73" customWidth="1"/>
    <col min="11529" max="11529" width="10.7109375" style="73" customWidth="1"/>
    <col min="11530" max="11530" width="13.85546875" style="73" customWidth="1"/>
    <col min="11531" max="11531" width="11.7109375" style="73" customWidth="1"/>
    <col min="11532" max="11532" width="14.140625" style="73" customWidth="1"/>
    <col min="11533" max="11533" width="11.7109375" style="73" customWidth="1"/>
    <col min="11534" max="11782" width="9.140625" style="73"/>
    <col min="11783" max="11783" width="10.140625" style="73" customWidth="1"/>
    <col min="11784" max="11784" width="11.28515625" style="73" customWidth="1"/>
    <col min="11785" max="11785" width="10.7109375" style="73" customWidth="1"/>
    <col min="11786" max="11786" width="13.85546875" style="73" customWidth="1"/>
    <col min="11787" max="11787" width="11.7109375" style="73" customWidth="1"/>
    <col min="11788" max="11788" width="14.140625" style="73" customWidth="1"/>
    <col min="11789" max="11789" width="11.7109375" style="73" customWidth="1"/>
    <col min="11790" max="12038" width="9.140625" style="73"/>
    <col min="12039" max="12039" width="10.140625" style="73" customWidth="1"/>
    <col min="12040" max="12040" width="11.28515625" style="73" customWidth="1"/>
    <col min="12041" max="12041" width="10.7109375" style="73" customWidth="1"/>
    <col min="12042" max="12042" width="13.85546875" style="73" customWidth="1"/>
    <col min="12043" max="12043" width="11.7109375" style="73" customWidth="1"/>
    <col min="12044" max="12044" width="14.140625" style="73" customWidth="1"/>
    <col min="12045" max="12045" width="11.7109375" style="73" customWidth="1"/>
    <col min="12046" max="12294" width="9.140625" style="73"/>
    <col min="12295" max="12295" width="10.140625" style="73" customWidth="1"/>
    <col min="12296" max="12296" width="11.28515625" style="73" customWidth="1"/>
    <col min="12297" max="12297" width="10.7109375" style="73" customWidth="1"/>
    <col min="12298" max="12298" width="13.85546875" style="73" customWidth="1"/>
    <col min="12299" max="12299" width="11.7109375" style="73" customWidth="1"/>
    <col min="12300" max="12300" width="14.140625" style="73" customWidth="1"/>
    <col min="12301" max="12301" width="11.7109375" style="73" customWidth="1"/>
    <col min="12302" max="12550" width="9.140625" style="73"/>
    <col min="12551" max="12551" width="10.140625" style="73" customWidth="1"/>
    <col min="12552" max="12552" width="11.28515625" style="73" customWidth="1"/>
    <col min="12553" max="12553" width="10.7109375" style="73" customWidth="1"/>
    <col min="12554" max="12554" width="13.85546875" style="73" customWidth="1"/>
    <col min="12555" max="12555" width="11.7109375" style="73" customWidth="1"/>
    <col min="12556" max="12556" width="14.140625" style="73" customWidth="1"/>
    <col min="12557" max="12557" width="11.7109375" style="73" customWidth="1"/>
    <col min="12558" max="12806" width="9.140625" style="73"/>
    <col min="12807" max="12807" width="10.140625" style="73" customWidth="1"/>
    <col min="12808" max="12808" width="11.28515625" style="73" customWidth="1"/>
    <col min="12809" max="12809" width="10.7109375" style="73" customWidth="1"/>
    <col min="12810" max="12810" width="13.85546875" style="73" customWidth="1"/>
    <col min="12811" max="12811" width="11.7109375" style="73" customWidth="1"/>
    <col min="12812" max="12812" width="14.140625" style="73" customWidth="1"/>
    <col min="12813" max="12813" width="11.7109375" style="73" customWidth="1"/>
    <col min="12814" max="13062" width="9.140625" style="73"/>
    <col min="13063" max="13063" width="10.140625" style="73" customWidth="1"/>
    <col min="13064" max="13064" width="11.28515625" style="73" customWidth="1"/>
    <col min="13065" max="13065" width="10.7109375" style="73" customWidth="1"/>
    <col min="13066" max="13066" width="13.85546875" style="73" customWidth="1"/>
    <col min="13067" max="13067" width="11.7109375" style="73" customWidth="1"/>
    <col min="13068" max="13068" width="14.140625" style="73" customWidth="1"/>
    <col min="13069" max="13069" width="11.7109375" style="73" customWidth="1"/>
    <col min="13070" max="13318" width="9.140625" style="73"/>
    <col min="13319" max="13319" width="10.140625" style="73" customWidth="1"/>
    <col min="13320" max="13320" width="11.28515625" style="73" customWidth="1"/>
    <col min="13321" max="13321" width="10.7109375" style="73" customWidth="1"/>
    <col min="13322" max="13322" width="13.85546875" style="73" customWidth="1"/>
    <col min="13323" max="13323" width="11.7109375" style="73" customWidth="1"/>
    <col min="13324" max="13324" width="14.140625" style="73" customWidth="1"/>
    <col min="13325" max="13325" width="11.7109375" style="73" customWidth="1"/>
    <col min="13326" max="13574" width="9.140625" style="73"/>
    <col min="13575" max="13575" width="10.140625" style="73" customWidth="1"/>
    <col min="13576" max="13576" width="11.28515625" style="73" customWidth="1"/>
    <col min="13577" max="13577" width="10.7109375" style="73" customWidth="1"/>
    <col min="13578" max="13578" width="13.85546875" style="73" customWidth="1"/>
    <col min="13579" max="13579" width="11.7109375" style="73" customWidth="1"/>
    <col min="13580" max="13580" width="14.140625" style="73" customWidth="1"/>
    <col min="13581" max="13581" width="11.7109375" style="73" customWidth="1"/>
    <col min="13582" max="13830" width="9.140625" style="73"/>
    <col min="13831" max="13831" width="10.140625" style="73" customWidth="1"/>
    <col min="13832" max="13832" width="11.28515625" style="73" customWidth="1"/>
    <col min="13833" max="13833" width="10.7109375" style="73" customWidth="1"/>
    <col min="13834" max="13834" width="13.85546875" style="73" customWidth="1"/>
    <col min="13835" max="13835" width="11.7109375" style="73" customWidth="1"/>
    <col min="13836" max="13836" width="14.140625" style="73" customWidth="1"/>
    <col min="13837" max="13837" width="11.7109375" style="73" customWidth="1"/>
    <col min="13838" max="14086" width="9.140625" style="73"/>
    <col min="14087" max="14087" width="10.140625" style="73" customWidth="1"/>
    <col min="14088" max="14088" width="11.28515625" style="73" customWidth="1"/>
    <col min="14089" max="14089" width="10.7109375" style="73" customWidth="1"/>
    <col min="14090" max="14090" width="13.85546875" style="73" customWidth="1"/>
    <col min="14091" max="14091" width="11.7109375" style="73" customWidth="1"/>
    <col min="14092" max="14092" width="14.140625" style="73" customWidth="1"/>
    <col min="14093" max="14093" width="11.7109375" style="73" customWidth="1"/>
    <col min="14094" max="14342" width="9.140625" style="73"/>
    <col min="14343" max="14343" width="10.140625" style="73" customWidth="1"/>
    <col min="14344" max="14344" width="11.28515625" style="73" customWidth="1"/>
    <col min="14345" max="14345" width="10.7109375" style="73" customWidth="1"/>
    <col min="14346" max="14346" width="13.85546875" style="73" customWidth="1"/>
    <col min="14347" max="14347" width="11.7109375" style="73" customWidth="1"/>
    <col min="14348" max="14348" width="14.140625" style="73" customWidth="1"/>
    <col min="14349" max="14349" width="11.7109375" style="73" customWidth="1"/>
    <col min="14350" max="14598" width="9.140625" style="73"/>
    <col min="14599" max="14599" width="10.140625" style="73" customWidth="1"/>
    <col min="14600" max="14600" width="11.28515625" style="73" customWidth="1"/>
    <col min="14601" max="14601" width="10.7109375" style="73" customWidth="1"/>
    <col min="14602" max="14602" width="13.85546875" style="73" customWidth="1"/>
    <col min="14603" max="14603" width="11.7109375" style="73" customWidth="1"/>
    <col min="14604" max="14604" width="14.140625" style="73" customWidth="1"/>
    <col min="14605" max="14605" width="11.7109375" style="73" customWidth="1"/>
    <col min="14606" max="14854" width="9.140625" style="73"/>
    <col min="14855" max="14855" width="10.140625" style="73" customWidth="1"/>
    <col min="14856" max="14856" width="11.28515625" style="73" customWidth="1"/>
    <col min="14857" max="14857" width="10.7109375" style="73" customWidth="1"/>
    <col min="14858" max="14858" width="13.85546875" style="73" customWidth="1"/>
    <col min="14859" max="14859" width="11.7109375" style="73" customWidth="1"/>
    <col min="14860" max="14860" width="14.140625" style="73" customWidth="1"/>
    <col min="14861" max="14861" width="11.7109375" style="73" customWidth="1"/>
    <col min="14862" max="15110" width="9.140625" style="73"/>
    <col min="15111" max="15111" width="10.140625" style="73" customWidth="1"/>
    <col min="15112" max="15112" width="11.28515625" style="73" customWidth="1"/>
    <col min="15113" max="15113" width="10.7109375" style="73" customWidth="1"/>
    <col min="15114" max="15114" width="13.85546875" style="73" customWidth="1"/>
    <col min="15115" max="15115" width="11.7109375" style="73" customWidth="1"/>
    <col min="15116" max="15116" width="14.140625" style="73" customWidth="1"/>
    <col min="15117" max="15117" width="11.7109375" style="73" customWidth="1"/>
    <col min="15118" max="15366" width="9.140625" style="73"/>
    <col min="15367" max="15367" width="10.140625" style="73" customWidth="1"/>
    <col min="15368" max="15368" width="11.28515625" style="73" customWidth="1"/>
    <col min="15369" max="15369" width="10.7109375" style="73" customWidth="1"/>
    <col min="15370" max="15370" width="13.85546875" style="73" customWidth="1"/>
    <col min="15371" max="15371" width="11.7109375" style="73" customWidth="1"/>
    <col min="15372" max="15372" width="14.140625" style="73" customWidth="1"/>
    <col min="15373" max="15373" width="11.7109375" style="73" customWidth="1"/>
    <col min="15374" max="15622" width="9.140625" style="73"/>
    <col min="15623" max="15623" width="10.140625" style="73" customWidth="1"/>
    <col min="15624" max="15624" width="11.28515625" style="73" customWidth="1"/>
    <col min="15625" max="15625" width="10.7109375" style="73" customWidth="1"/>
    <col min="15626" max="15626" width="13.85546875" style="73" customWidth="1"/>
    <col min="15627" max="15627" width="11.7109375" style="73" customWidth="1"/>
    <col min="15628" max="15628" width="14.140625" style="73" customWidth="1"/>
    <col min="15629" max="15629" width="11.7109375" style="73" customWidth="1"/>
    <col min="15630" max="15878" width="9.140625" style="73"/>
    <col min="15879" max="15879" width="10.140625" style="73" customWidth="1"/>
    <col min="15880" max="15880" width="11.28515625" style="73" customWidth="1"/>
    <col min="15881" max="15881" width="10.7109375" style="73" customWidth="1"/>
    <col min="15882" max="15882" width="13.85546875" style="73" customWidth="1"/>
    <col min="15883" max="15883" width="11.7109375" style="73" customWidth="1"/>
    <col min="15884" max="15884" width="14.140625" style="73" customWidth="1"/>
    <col min="15885" max="15885" width="11.7109375" style="73" customWidth="1"/>
    <col min="15886" max="16134" width="9.140625" style="73"/>
    <col min="16135" max="16135" width="10.140625" style="73" customWidth="1"/>
    <col min="16136" max="16136" width="11.28515625" style="73" customWidth="1"/>
    <col min="16137" max="16137" width="10.7109375" style="73" customWidth="1"/>
    <col min="16138" max="16138" width="13.85546875" style="73" customWidth="1"/>
    <col min="16139" max="16139" width="11.7109375" style="73" customWidth="1"/>
    <col min="16140" max="16140" width="14.140625" style="73" customWidth="1"/>
    <col min="16141" max="16141" width="11.7109375" style="73" customWidth="1"/>
    <col min="16142" max="16384" width="9.140625" style="73"/>
  </cols>
  <sheetData>
    <row r="1" spans="1:13" ht="17.25" customHeight="1" x14ac:dyDescent="0.25">
      <c r="B1" s="89"/>
      <c r="C1" s="89"/>
      <c r="D1" s="89"/>
      <c r="E1" s="90"/>
      <c r="F1" s="90"/>
      <c r="G1" s="89"/>
      <c r="H1" s="89"/>
      <c r="I1" s="90" t="s">
        <v>45</v>
      </c>
      <c r="J1" s="89"/>
      <c r="K1" s="89"/>
      <c r="L1" s="89"/>
      <c r="M1" s="89"/>
    </row>
    <row r="2" spans="1:13" ht="17.25" customHeight="1" x14ac:dyDescent="0.25">
      <c r="B2" s="89"/>
      <c r="C2" s="89"/>
      <c r="D2" s="89"/>
      <c r="E2" s="90"/>
      <c r="F2" s="90"/>
      <c r="G2" s="89"/>
      <c r="H2" s="89"/>
      <c r="I2" s="90" t="s">
        <v>40</v>
      </c>
      <c r="J2" s="89"/>
      <c r="K2" s="89"/>
      <c r="L2" s="89"/>
      <c r="M2" s="89"/>
    </row>
    <row r="3" spans="1:13" x14ac:dyDescent="0.25">
      <c r="A3" s="74"/>
      <c r="B3" s="74"/>
      <c r="C3" s="74"/>
      <c r="D3" s="75"/>
      <c r="E3" s="76"/>
      <c r="F3" s="76"/>
      <c r="G3" s="75"/>
      <c r="H3" s="75"/>
      <c r="I3" s="75"/>
      <c r="J3" s="75"/>
      <c r="K3" s="75"/>
      <c r="L3" s="75"/>
      <c r="M3" s="75"/>
    </row>
    <row r="4" spans="1:13" ht="49.5" customHeight="1" x14ac:dyDescent="0.25">
      <c r="A4" s="157" t="s">
        <v>0</v>
      </c>
      <c r="B4" s="157"/>
      <c r="C4" s="157"/>
      <c r="D4" s="157"/>
      <c r="E4" s="157"/>
      <c r="F4" s="157"/>
      <c r="G4" s="157"/>
      <c r="H4" s="157"/>
      <c r="I4" s="157"/>
      <c r="J4" s="91"/>
      <c r="K4" s="91"/>
      <c r="L4" s="91"/>
      <c r="M4" s="91"/>
    </row>
    <row r="5" spans="1:13" ht="21.75" customHeight="1" x14ac:dyDescent="0.25">
      <c r="A5" s="92"/>
      <c r="B5" s="92"/>
      <c r="C5" s="92"/>
      <c r="D5" s="92"/>
      <c r="E5" s="93"/>
      <c r="F5" s="93"/>
      <c r="G5" s="92"/>
      <c r="H5" s="92"/>
      <c r="I5" s="94" t="s">
        <v>1</v>
      </c>
      <c r="J5" s="92"/>
      <c r="K5" s="92"/>
      <c r="L5" s="92"/>
    </row>
    <row r="6" spans="1:13" x14ac:dyDescent="0.25">
      <c r="A6" s="154" t="s">
        <v>28</v>
      </c>
      <c r="B6" s="154" t="s">
        <v>3</v>
      </c>
      <c r="C6" s="154" t="s">
        <v>4</v>
      </c>
      <c r="D6" s="155" t="s">
        <v>13</v>
      </c>
      <c r="E6" s="155"/>
      <c r="F6" s="155"/>
      <c r="G6" s="155"/>
      <c r="H6" s="155"/>
      <c r="I6" s="155"/>
    </row>
    <row r="7" spans="1:13" ht="18.75" customHeight="1" x14ac:dyDescent="0.25">
      <c r="A7" s="154"/>
      <c r="B7" s="154"/>
      <c r="C7" s="154"/>
      <c r="D7" s="151" t="s">
        <v>15</v>
      </c>
      <c r="E7" s="156" t="s">
        <v>11</v>
      </c>
      <c r="F7" s="156" t="s">
        <v>24</v>
      </c>
      <c r="G7" s="151" t="s">
        <v>25</v>
      </c>
      <c r="H7" s="151" t="s">
        <v>5</v>
      </c>
      <c r="I7" s="151"/>
    </row>
    <row r="8" spans="1:13" ht="16.5" customHeight="1" x14ac:dyDescent="0.25">
      <c r="A8" s="154"/>
      <c r="B8" s="154"/>
      <c r="C8" s="154"/>
      <c r="D8" s="151"/>
      <c r="E8" s="156"/>
      <c r="F8" s="156"/>
      <c r="G8" s="151"/>
      <c r="H8" s="151" t="s">
        <v>18</v>
      </c>
      <c r="I8" s="151" t="s">
        <v>19</v>
      </c>
    </row>
    <row r="9" spans="1:13" ht="19.5" customHeight="1" x14ac:dyDescent="0.25">
      <c r="A9" s="154"/>
      <c r="B9" s="154"/>
      <c r="C9" s="154"/>
      <c r="D9" s="151"/>
      <c r="E9" s="156"/>
      <c r="F9" s="156"/>
      <c r="G9" s="151"/>
      <c r="H9" s="151"/>
      <c r="I9" s="151"/>
    </row>
    <row r="10" spans="1:13" ht="11.25" customHeight="1" x14ac:dyDescent="0.25">
      <c r="A10" s="95">
        <v>1</v>
      </c>
      <c r="B10" s="95">
        <v>2</v>
      </c>
      <c r="C10" s="95">
        <v>3</v>
      </c>
      <c r="D10" s="95">
        <v>4</v>
      </c>
      <c r="E10" s="96"/>
      <c r="F10" s="96"/>
      <c r="G10" s="97"/>
      <c r="H10" s="77"/>
      <c r="I10" s="77"/>
    </row>
    <row r="11" spans="1:13" x14ac:dyDescent="0.25">
      <c r="A11" s="98" t="s">
        <v>16</v>
      </c>
      <c r="B11" s="98" t="s">
        <v>34</v>
      </c>
      <c r="C11" s="99">
        <v>2010</v>
      </c>
      <c r="D11" s="100">
        <f>Arkusz1!G11</f>
        <v>396942.77</v>
      </c>
      <c r="E11" s="101"/>
      <c r="F11" s="101"/>
      <c r="G11" s="102">
        <f>D11+E11+F11</f>
        <v>396942.77</v>
      </c>
      <c r="H11" s="78">
        <f>G11</f>
        <v>396942.77</v>
      </c>
      <c r="I11" s="78">
        <v>0</v>
      </c>
    </row>
    <row r="12" spans="1:13" x14ac:dyDescent="0.25">
      <c r="A12" s="103">
        <v>750</v>
      </c>
      <c r="B12" s="103">
        <v>75011</v>
      </c>
      <c r="C12" s="103">
        <v>2010</v>
      </c>
      <c r="D12" s="100">
        <f>Arkusz1!G12</f>
        <v>46259</v>
      </c>
      <c r="E12" s="104"/>
      <c r="F12" s="101"/>
      <c r="G12" s="102">
        <f t="shared" ref="G12:G22" si="0">D12+E12+F12</f>
        <v>46259</v>
      </c>
      <c r="H12" s="78">
        <f t="shared" ref="H12:H22" si="1">G12</f>
        <v>46259</v>
      </c>
      <c r="I12" s="78">
        <v>0</v>
      </c>
    </row>
    <row r="13" spans="1:13" ht="17.25" customHeight="1" x14ac:dyDescent="0.25">
      <c r="A13" s="105">
        <v>751</v>
      </c>
      <c r="B13" s="105">
        <v>75101</v>
      </c>
      <c r="C13" s="105">
        <v>2010</v>
      </c>
      <c r="D13" s="100">
        <f>Arkusz1!G13</f>
        <v>1044</v>
      </c>
      <c r="E13" s="140"/>
      <c r="F13" s="107"/>
      <c r="G13" s="108">
        <f t="shared" si="0"/>
        <v>1044</v>
      </c>
      <c r="H13" s="79">
        <f t="shared" si="1"/>
        <v>1044</v>
      </c>
      <c r="I13" s="79">
        <v>0</v>
      </c>
    </row>
    <row r="14" spans="1:13" x14ac:dyDescent="0.25">
      <c r="A14" s="103">
        <v>751</v>
      </c>
      <c r="B14" s="103">
        <v>75107</v>
      </c>
      <c r="C14" s="103">
        <v>2010</v>
      </c>
      <c r="D14" s="100">
        <f>Arkusz1!G14</f>
        <v>28557</v>
      </c>
      <c r="E14" s="110"/>
      <c r="F14" s="110"/>
      <c r="G14" s="109">
        <f t="shared" si="0"/>
        <v>28557</v>
      </c>
      <c r="H14" s="78">
        <f t="shared" si="1"/>
        <v>28557</v>
      </c>
      <c r="I14" s="78">
        <v>0</v>
      </c>
    </row>
    <row r="15" spans="1:13" x14ac:dyDescent="0.25">
      <c r="A15" s="103">
        <v>751</v>
      </c>
      <c r="B15" s="103">
        <v>75108</v>
      </c>
      <c r="C15" s="103">
        <v>2010</v>
      </c>
      <c r="D15" s="100">
        <f>Arkusz1!G15</f>
        <v>8338</v>
      </c>
      <c r="E15" s="110"/>
      <c r="F15" s="110"/>
      <c r="G15" s="109">
        <f t="shared" si="0"/>
        <v>8338</v>
      </c>
      <c r="H15" s="78">
        <f t="shared" si="1"/>
        <v>8338</v>
      </c>
      <c r="I15" s="78">
        <v>1</v>
      </c>
    </row>
    <row r="16" spans="1:13" x14ac:dyDescent="0.25">
      <c r="A16" s="103">
        <v>751</v>
      </c>
      <c r="B16" s="103">
        <v>75110</v>
      </c>
      <c r="C16" s="103">
        <v>2010</v>
      </c>
      <c r="D16" s="100">
        <f>Arkusz1!G16</f>
        <v>14642</v>
      </c>
      <c r="E16" s="110"/>
      <c r="F16" s="110"/>
      <c r="G16" s="109">
        <f t="shared" si="0"/>
        <v>14642</v>
      </c>
      <c r="H16" s="78">
        <f t="shared" si="1"/>
        <v>14642</v>
      </c>
      <c r="I16" s="78">
        <v>0</v>
      </c>
    </row>
    <row r="17" spans="1:13" x14ac:dyDescent="0.25">
      <c r="A17" s="103">
        <v>801</v>
      </c>
      <c r="B17" s="103">
        <v>80101</v>
      </c>
      <c r="C17" s="103">
        <v>2010</v>
      </c>
      <c r="D17" s="100">
        <f>Arkusz1!G17</f>
        <v>26158</v>
      </c>
      <c r="E17" s="110"/>
      <c r="F17" s="110"/>
      <c r="G17" s="109">
        <f t="shared" si="0"/>
        <v>26158</v>
      </c>
      <c r="H17" s="78">
        <f t="shared" si="1"/>
        <v>26158</v>
      </c>
      <c r="I17" s="78">
        <v>0</v>
      </c>
    </row>
    <row r="18" spans="1:13" x14ac:dyDescent="0.25">
      <c r="A18" s="103">
        <v>801</v>
      </c>
      <c r="B18" s="103">
        <v>80110</v>
      </c>
      <c r="C18" s="103">
        <v>2010</v>
      </c>
      <c r="D18" s="100">
        <f>Arkusz1!G18</f>
        <v>23589</v>
      </c>
      <c r="E18" s="110"/>
      <c r="F18" s="110"/>
      <c r="G18" s="109">
        <f t="shared" si="0"/>
        <v>23589</v>
      </c>
      <c r="H18" s="78">
        <f t="shared" si="1"/>
        <v>23589</v>
      </c>
      <c r="I18" s="78">
        <v>0</v>
      </c>
    </row>
    <row r="19" spans="1:13" x14ac:dyDescent="0.25">
      <c r="A19" s="136">
        <v>852</v>
      </c>
      <c r="B19" s="136">
        <v>85212</v>
      </c>
      <c r="C19" s="136">
        <v>2010</v>
      </c>
      <c r="D19" s="100">
        <f>Arkusz1!G19</f>
        <v>2279000</v>
      </c>
      <c r="E19" s="134">
        <v>242910</v>
      </c>
      <c r="F19" s="134"/>
      <c r="G19" s="138">
        <f t="shared" si="0"/>
        <v>2521910</v>
      </c>
      <c r="H19" s="139">
        <f t="shared" si="1"/>
        <v>2521910</v>
      </c>
      <c r="I19" s="139">
        <v>0</v>
      </c>
    </row>
    <row r="20" spans="1:13" x14ac:dyDescent="0.25">
      <c r="A20" s="105">
        <v>852</v>
      </c>
      <c r="B20" s="105">
        <v>85213</v>
      </c>
      <c r="C20" s="105">
        <v>2010</v>
      </c>
      <c r="D20" s="100">
        <f>Arkusz1!G20</f>
        <v>11240</v>
      </c>
      <c r="E20" s="107">
        <v>6816</v>
      </c>
      <c r="F20" s="107"/>
      <c r="G20" s="108">
        <f t="shared" si="0"/>
        <v>18056</v>
      </c>
      <c r="H20" s="79">
        <f t="shared" si="1"/>
        <v>18056</v>
      </c>
      <c r="I20" s="79">
        <v>0</v>
      </c>
    </row>
    <row r="21" spans="1:13" x14ac:dyDescent="0.25">
      <c r="A21" s="103">
        <v>852</v>
      </c>
      <c r="B21" s="103">
        <v>85215</v>
      </c>
      <c r="C21" s="103">
        <v>2010</v>
      </c>
      <c r="D21" s="100">
        <f>Arkusz1!G21</f>
        <v>536.66</v>
      </c>
      <c r="E21" s="110"/>
      <c r="F21" s="110">
        <v>-196.92</v>
      </c>
      <c r="G21" s="109">
        <f t="shared" si="0"/>
        <v>339.74</v>
      </c>
      <c r="H21" s="78">
        <f t="shared" si="1"/>
        <v>339.74</v>
      </c>
      <c r="I21" s="78">
        <v>0</v>
      </c>
    </row>
    <row r="22" spans="1:13" x14ac:dyDescent="0.25">
      <c r="A22" s="103">
        <v>8552</v>
      </c>
      <c r="B22" s="103">
        <v>85295</v>
      </c>
      <c r="C22" s="103">
        <v>2010</v>
      </c>
      <c r="D22" s="100">
        <f>Arkusz1!G22</f>
        <v>846</v>
      </c>
      <c r="E22" s="110"/>
      <c r="F22" s="110"/>
      <c r="G22" s="109">
        <f t="shared" si="0"/>
        <v>846</v>
      </c>
      <c r="H22" s="78">
        <f t="shared" si="1"/>
        <v>846</v>
      </c>
      <c r="I22" s="78">
        <v>0</v>
      </c>
    </row>
    <row r="23" spans="1:13" s="80" customFormat="1" ht="14.25" x14ac:dyDescent="0.2">
      <c r="A23" s="152">
        <v>852</v>
      </c>
      <c r="B23" s="152"/>
      <c r="C23" s="152"/>
      <c r="D23" s="111">
        <f t="shared" ref="D23:I23" si="2">SUM(D11:D22)</f>
        <v>2837152.43</v>
      </c>
      <c r="E23" s="111">
        <f t="shared" si="2"/>
        <v>249726</v>
      </c>
      <c r="F23" s="111">
        <f t="shared" si="2"/>
        <v>-196.92</v>
      </c>
      <c r="G23" s="111">
        <f t="shared" si="2"/>
        <v>3086681.5100000002</v>
      </c>
      <c r="H23" s="111">
        <f t="shared" si="2"/>
        <v>3086681.5100000002</v>
      </c>
      <c r="I23" s="111">
        <f t="shared" si="2"/>
        <v>1</v>
      </c>
    </row>
    <row r="24" spans="1:13" x14ac:dyDescent="0.25">
      <c r="A24" s="153" t="s">
        <v>20</v>
      </c>
      <c r="B24" s="153"/>
      <c r="C24" s="153"/>
      <c r="D24" s="153"/>
      <c r="E24" s="153"/>
      <c r="F24" s="153"/>
      <c r="G24" s="153"/>
      <c r="H24" s="153"/>
      <c r="I24" s="153"/>
      <c r="J24" s="112"/>
      <c r="K24" s="112" t="s">
        <v>28</v>
      </c>
      <c r="L24" s="112"/>
      <c r="M24" s="112"/>
    </row>
    <row r="25" spans="1:13" x14ac:dyDescent="0.25">
      <c r="A25" s="154" t="s">
        <v>2</v>
      </c>
      <c r="B25" s="154" t="s">
        <v>3</v>
      </c>
      <c r="C25" s="154" t="s">
        <v>4</v>
      </c>
      <c r="D25" s="155" t="s">
        <v>14</v>
      </c>
      <c r="E25" s="155"/>
      <c r="F25" s="155"/>
      <c r="G25" s="155"/>
      <c r="H25" s="155"/>
      <c r="I25" s="155"/>
    </row>
    <row r="26" spans="1:13" x14ac:dyDescent="0.25">
      <c r="A26" s="154"/>
      <c r="B26" s="154"/>
      <c r="C26" s="154"/>
      <c r="D26" s="151" t="s">
        <v>15</v>
      </c>
      <c r="E26" s="156" t="s">
        <v>11</v>
      </c>
      <c r="F26" s="156" t="s">
        <v>12</v>
      </c>
      <c r="G26" s="151" t="s">
        <v>21</v>
      </c>
      <c r="H26" s="151" t="s">
        <v>5</v>
      </c>
      <c r="I26" s="151"/>
    </row>
    <row r="27" spans="1:13" x14ac:dyDescent="0.25">
      <c r="A27" s="154"/>
      <c r="B27" s="154"/>
      <c r="C27" s="154"/>
      <c r="D27" s="151"/>
      <c r="E27" s="156"/>
      <c r="F27" s="156"/>
      <c r="G27" s="151"/>
      <c r="H27" s="151" t="s">
        <v>6</v>
      </c>
      <c r="I27" s="151" t="s">
        <v>7</v>
      </c>
    </row>
    <row r="28" spans="1:13" x14ac:dyDescent="0.25">
      <c r="A28" s="154"/>
      <c r="B28" s="154"/>
      <c r="C28" s="154"/>
      <c r="D28" s="151"/>
      <c r="E28" s="156"/>
      <c r="F28" s="156"/>
      <c r="G28" s="151"/>
      <c r="H28" s="151"/>
      <c r="I28" s="151"/>
    </row>
    <row r="29" spans="1:13" x14ac:dyDescent="0.25">
      <c r="A29" s="95">
        <v>1</v>
      </c>
      <c r="B29" s="95">
        <v>2</v>
      </c>
      <c r="C29" s="95">
        <v>3</v>
      </c>
      <c r="D29" s="95">
        <v>5</v>
      </c>
      <c r="E29" s="96"/>
      <c r="F29" s="96"/>
      <c r="G29" s="95"/>
      <c r="H29" s="95">
        <v>6</v>
      </c>
      <c r="I29" s="95">
        <v>7</v>
      </c>
    </row>
    <row r="30" spans="1:13" x14ac:dyDescent="0.25">
      <c r="A30" s="113" t="s">
        <v>16</v>
      </c>
      <c r="B30" s="113" t="s">
        <v>34</v>
      </c>
      <c r="C30" s="114"/>
      <c r="D30" s="115">
        <f>Arkusz1!G30</f>
        <v>396942.77</v>
      </c>
      <c r="E30" s="116">
        <f t="shared" ref="E30:I30" si="3">SUM(E31:E35)</f>
        <v>0</v>
      </c>
      <c r="F30" s="116">
        <f t="shared" si="3"/>
        <v>0</v>
      </c>
      <c r="G30" s="115">
        <f>D30+E30+F30</f>
        <v>396942.77</v>
      </c>
      <c r="H30" s="115">
        <f t="shared" si="3"/>
        <v>396942.77</v>
      </c>
      <c r="I30" s="115">
        <f t="shared" si="3"/>
        <v>0</v>
      </c>
    </row>
    <row r="31" spans="1:13" x14ac:dyDescent="0.25">
      <c r="A31" s="117"/>
      <c r="B31" s="98"/>
      <c r="C31" s="118">
        <v>4010</v>
      </c>
      <c r="D31" s="119">
        <f>Arkusz1!G31</f>
        <v>3200</v>
      </c>
      <c r="E31" s="101"/>
      <c r="F31" s="101"/>
      <c r="G31" s="81">
        <f t="shared" ref="G31:G92" si="4">D31+E31+F31</f>
        <v>3200</v>
      </c>
      <c r="H31" s="81">
        <f t="shared" ref="H31:H90" si="5">G31</f>
        <v>3200</v>
      </c>
      <c r="I31" s="81">
        <v>0</v>
      </c>
    </row>
    <row r="32" spans="1:13" x14ac:dyDescent="0.25">
      <c r="A32" s="117"/>
      <c r="B32" s="98"/>
      <c r="C32" s="118">
        <v>4110</v>
      </c>
      <c r="D32" s="119">
        <f>Arkusz1!G32</f>
        <v>550.08000000000004</v>
      </c>
      <c r="E32" s="101"/>
      <c r="F32" s="101"/>
      <c r="G32" s="81">
        <f t="shared" si="4"/>
        <v>550.08000000000004</v>
      </c>
      <c r="H32" s="81">
        <f t="shared" si="5"/>
        <v>550.08000000000004</v>
      </c>
      <c r="I32" s="81">
        <v>0</v>
      </c>
    </row>
    <row r="33" spans="1:9" x14ac:dyDescent="0.25">
      <c r="A33" s="117"/>
      <c r="B33" s="98"/>
      <c r="C33" s="118">
        <v>4120</v>
      </c>
      <c r="D33" s="119">
        <f>Arkusz1!G33</f>
        <v>73.5</v>
      </c>
      <c r="E33" s="101"/>
      <c r="F33" s="101"/>
      <c r="G33" s="81">
        <f t="shared" si="4"/>
        <v>73.5</v>
      </c>
      <c r="H33" s="81">
        <f t="shared" si="5"/>
        <v>73.5</v>
      </c>
      <c r="I33" s="81">
        <v>0</v>
      </c>
    </row>
    <row r="34" spans="1:9" x14ac:dyDescent="0.25">
      <c r="A34" s="120"/>
      <c r="B34" s="99"/>
      <c r="C34" s="118">
        <v>4210</v>
      </c>
      <c r="D34" s="81">
        <f>Arkusz1!G34</f>
        <v>3959.61</v>
      </c>
      <c r="E34" s="81"/>
      <c r="F34" s="81"/>
      <c r="G34" s="81">
        <f t="shared" si="4"/>
        <v>3959.61</v>
      </c>
      <c r="H34" s="81">
        <f t="shared" si="5"/>
        <v>3959.61</v>
      </c>
      <c r="I34" s="81">
        <v>0</v>
      </c>
    </row>
    <row r="35" spans="1:9" x14ac:dyDescent="0.25">
      <c r="A35" s="121"/>
      <c r="B35" s="122"/>
      <c r="C35" s="118">
        <v>4430</v>
      </c>
      <c r="D35" s="81">
        <f>Arkusz1!G35</f>
        <v>389159.58</v>
      </c>
      <c r="E35" s="81"/>
      <c r="F35" s="81"/>
      <c r="G35" s="81">
        <f t="shared" si="4"/>
        <v>389159.58</v>
      </c>
      <c r="H35" s="81">
        <f t="shared" si="5"/>
        <v>389159.58</v>
      </c>
      <c r="I35" s="81">
        <v>0</v>
      </c>
    </row>
    <row r="36" spans="1:9" x14ac:dyDescent="0.25">
      <c r="A36" s="123">
        <v>750</v>
      </c>
      <c r="B36" s="123">
        <v>75011</v>
      </c>
      <c r="C36" s="114"/>
      <c r="D36" s="115">
        <f>Arkusz1!G36</f>
        <v>46259</v>
      </c>
      <c r="E36" s="116">
        <f t="shared" ref="E36:I36" si="6">SUM(E37:E40)</f>
        <v>0</v>
      </c>
      <c r="F36" s="116">
        <f t="shared" si="6"/>
        <v>0</v>
      </c>
      <c r="G36" s="115">
        <f t="shared" si="4"/>
        <v>46259</v>
      </c>
      <c r="H36" s="115">
        <f t="shared" si="6"/>
        <v>46259</v>
      </c>
      <c r="I36" s="115">
        <f t="shared" si="6"/>
        <v>0</v>
      </c>
    </row>
    <row r="37" spans="1:9" x14ac:dyDescent="0.25">
      <c r="A37" s="120"/>
      <c r="B37" s="99"/>
      <c r="C37" s="118">
        <v>4010</v>
      </c>
      <c r="D37" s="81">
        <f>Arkusz1!G37</f>
        <v>35505</v>
      </c>
      <c r="E37" s="81"/>
      <c r="F37" s="81"/>
      <c r="G37" s="81">
        <f t="shared" si="4"/>
        <v>35505</v>
      </c>
      <c r="H37" s="81">
        <f t="shared" si="5"/>
        <v>35505</v>
      </c>
      <c r="I37" s="81">
        <v>0</v>
      </c>
    </row>
    <row r="38" spans="1:9" x14ac:dyDescent="0.25">
      <c r="A38" s="121"/>
      <c r="B38" s="122"/>
      <c r="C38" s="118">
        <v>4040</v>
      </c>
      <c r="D38" s="81">
        <f>Arkusz1!G38</f>
        <v>3160</v>
      </c>
      <c r="E38" s="81"/>
      <c r="F38" s="81"/>
      <c r="G38" s="81">
        <f t="shared" si="4"/>
        <v>3160</v>
      </c>
      <c r="H38" s="81">
        <f t="shared" si="5"/>
        <v>3160</v>
      </c>
      <c r="I38" s="81">
        <v>0</v>
      </c>
    </row>
    <row r="39" spans="1:9" x14ac:dyDescent="0.25">
      <c r="A39" s="121"/>
      <c r="B39" s="122"/>
      <c r="C39" s="118">
        <v>4110</v>
      </c>
      <c r="D39" s="81">
        <f>Arkusz1!G39</f>
        <v>6647</v>
      </c>
      <c r="E39" s="81"/>
      <c r="F39" s="81"/>
      <c r="G39" s="81">
        <f t="shared" si="4"/>
        <v>6647</v>
      </c>
      <c r="H39" s="81">
        <f t="shared" si="5"/>
        <v>6647</v>
      </c>
      <c r="I39" s="81">
        <v>0</v>
      </c>
    </row>
    <row r="40" spans="1:9" x14ac:dyDescent="0.25">
      <c r="A40" s="97"/>
      <c r="B40" s="95"/>
      <c r="C40" s="118">
        <v>4120</v>
      </c>
      <c r="D40" s="81">
        <f>Arkusz1!G40</f>
        <v>947</v>
      </c>
      <c r="E40" s="81"/>
      <c r="F40" s="81"/>
      <c r="G40" s="81">
        <f t="shared" si="4"/>
        <v>947</v>
      </c>
      <c r="H40" s="81">
        <f t="shared" si="5"/>
        <v>947</v>
      </c>
      <c r="I40" s="81">
        <v>0</v>
      </c>
    </row>
    <row r="41" spans="1:9" x14ac:dyDescent="0.25">
      <c r="A41" s="124">
        <v>751</v>
      </c>
      <c r="B41" s="124">
        <v>75101</v>
      </c>
      <c r="C41" s="114"/>
      <c r="D41" s="115">
        <f>Arkusz1!G41</f>
        <v>1044</v>
      </c>
      <c r="E41" s="116">
        <f t="shared" ref="E41:I41" si="7">SUM(E42:E44)</f>
        <v>0</v>
      </c>
      <c r="F41" s="116">
        <f t="shared" si="7"/>
        <v>0</v>
      </c>
      <c r="G41" s="115">
        <f t="shared" si="4"/>
        <v>1044</v>
      </c>
      <c r="H41" s="115">
        <f t="shared" si="7"/>
        <v>1044</v>
      </c>
      <c r="I41" s="115">
        <f t="shared" si="7"/>
        <v>0</v>
      </c>
    </row>
    <row r="42" spans="1:9" x14ac:dyDescent="0.25">
      <c r="A42" s="122"/>
      <c r="B42" s="122"/>
      <c r="C42" s="125">
        <v>4110</v>
      </c>
      <c r="D42" s="82">
        <f>Arkusz1!G42</f>
        <v>150</v>
      </c>
      <c r="E42" s="82"/>
      <c r="F42" s="82"/>
      <c r="G42" s="81">
        <f t="shared" si="4"/>
        <v>150</v>
      </c>
      <c r="H42" s="81">
        <f t="shared" si="5"/>
        <v>150</v>
      </c>
      <c r="I42" s="81">
        <v>0</v>
      </c>
    </row>
    <row r="43" spans="1:9" x14ac:dyDescent="0.25">
      <c r="A43" s="122"/>
      <c r="B43" s="122"/>
      <c r="C43" s="125">
        <v>4120</v>
      </c>
      <c r="D43" s="82">
        <f>Arkusz1!G43</f>
        <v>21.38</v>
      </c>
      <c r="E43" s="82"/>
      <c r="F43" s="82"/>
      <c r="G43" s="81">
        <f t="shared" si="4"/>
        <v>21.38</v>
      </c>
      <c r="H43" s="81">
        <f t="shared" si="5"/>
        <v>21.38</v>
      </c>
      <c r="I43" s="81">
        <v>0</v>
      </c>
    </row>
    <row r="44" spans="1:9" x14ac:dyDescent="0.25">
      <c r="A44" s="122"/>
      <c r="B44" s="122"/>
      <c r="C44" s="125">
        <v>4170</v>
      </c>
      <c r="D44" s="82">
        <f>Arkusz1!G44</f>
        <v>872.62</v>
      </c>
      <c r="E44" s="82"/>
      <c r="F44" s="82"/>
      <c r="G44" s="81">
        <f t="shared" si="4"/>
        <v>872.62</v>
      </c>
      <c r="H44" s="81">
        <f t="shared" si="5"/>
        <v>872.62</v>
      </c>
      <c r="I44" s="81">
        <v>0</v>
      </c>
    </row>
    <row r="45" spans="1:9" x14ac:dyDescent="0.25">
      <c r="A45" s="126"/>
      <c r="B45" s="126">
        <v>75107</v>
      </c>
      <c r="C45" s="114"/>
      <c r="D45" s="115">
        <f>Arkusz1!G45</f>
        <v>28557</v>
      </c>
      <c r="E45" s="116">
        <f>SUM(E46:E51)</f>
        <v>0</v>
      </c>
      <c r="F45" s="116">
        <f>SUM(F46:F51)</f>
        <v>0</v>
      </c>
      <c r="G45" s="115">
        <f t="shared" si="4"/>
        <v>28557</v>
      </c>
      <c r="H45" s="116">
        <f>SUM(H46:H51)</f>
        <v>28557</v>
      </c>
      <c r="I45" s="116">
        <f>SUM(I46:I51)</f>
        <v>0</v>
      </c>
    </row>
    <row r="46" spans="1:9" s="75" customFormat="1" x14ac:dyDescent="0.25">
      <c r="A46" s="122"/>
      <c r="B46" s="122"/>
      <c r="C46" s="125">
        <v>3030</v>
      </c>
      <c r="D46" s="119">
        <f>Arkusz1!G46</f>
        <v>16400</v>
      </c>
      <c r="E46" s="135"/>
      <c r="F46" s="101"/>
      <c r="G46" s="81">
        <f t="shared" si="4"/>
        <v>16400</v>
      </c>
      <c r="H46" s="81">
        <f t="shared" ref="H46:H51" si="8">G46</f>
        <v>16400</v>
      </c>
      <c r="I46" s="81">
        <v>0</v>
      </c>
    </row>
    <row r="47" spans="1:9" x14ac:dyDescent="0.25">
      <c r="A47" s="122"/>
      <c r="B47" s="122"/>
      <c r="C47" s="125">
        <v>4110</v>
      </c>
      <c r="D47" s="119">
        <f>Arkusz1!G47</f>
        <v>600.15</v>
      </c>
      <c r="E47" s="127"/>
      <c r="F47" s="82"/>
      <c r="G47" s="81">
        <f t="shared" si="4"/>
        <v>600.15</v>
      </c>
      <c r="H47" s="81">
        <f t="shared" si="8"/>
        <v>600.15</v>
      </c>
      <c r="I47" s="81">
        <v>0</v>
      </c>
    </row>
    <row r="48" spans="1:9" x14ac:dyDescent="0.25">
      <c r="A48" s="122"/>
      <c r="B48" s="122"/>
      <c r="C48" s="125">
        <v>4120</v>
      </c>
      <c r="D48" s="119">
        <f>Arkusz1!G48</f>
        <v>47.8</v>
      </c>
      <c r="E48" s="127"/>
      <c r="F48" s="82"/>
      <c r="G48" s="81">
        <f t="shared" si="4"/>
        <v>47.8</v>
      </c>
      <c r="H48" s="81">
        <f t="shared" si="8"/>
        <v>47.8</v>
      </c>
      <c r="I48" s="81">
        <v>0</v>
      </c>
    </row>
    <row r="49" spans="1:9" x14ac:dyDescent="0.25">
      <c r="A49" s="122"/>
      <c r="B49" s="122"/>
      <c r="C49" s="125">
        <v>4170</v>
      </c>
      <c r="D49" s="119">
        <f>Arkusz1!G49</f>
        <v>4916.2</v>
      </c>
      <c r="E49" s="127"/>
      <c r="F49" s="82"/>
      <c r="G49" s="81">
        <f t="shared" si="4"/>
        <v>4916.2</v>
      </c>
      <c r="H49" s="81">
        <f t="shared" si="8"/>
        <v>4916.2</v>
      </c>
      <c r="I49" s="81">
        <v>0</v>
      </c>
    </row>
    <row r="50" spans="1:9" x14ac:dyDescent="0.25">
      <c r="A50" s="122"/>
      <c r="B50" s="122"/>
      <c r="C50" s="125">
        <v>4210</v>
      </c>
      <c r="D50" s="119">
        <f>Arkusz1!G50</f>
        <v>5942.89</v>
      </c>
      <c r="E50" s="127"/>
      <c r="F50" s="82"/>
      <c r="G50" s="81">
        <f t="shared" si="4"/>
        <v>5942.89</v>
      </c>
      <c r="H50" s="81">
        <f t="shared" si="8"/>
        <v>5942.89</v>
      </c>
      <c r="I50" s="81">
        <v>0</v>
      </c>
    </row>
    <row r="51" spans="1:9" x14ac:dyDescent="0.25">
      <c r="A51" s="122"/>
      <c r="B51" s="122"/>
      <c r="C51" s="125">
        <v>4300</v>
      </c>
      <c r="D51" s="119">
        <f>Arkusz1!G51</f>
        <v>649.96</v>
      </c>
      <c r="E51" s="127"/>
      <c r="F51" s="82"/>
      <c r="G51" s="81">
        <f t="shared" si="4"/>
        <v>649.96</v>
      </c>
      <c r="H51" s="81">
        <f t="shared" si="8"/>
        <v>649.96</v>
      </c>
      <c r="I51" s="81">
        <v>0</v>
      </c>
    </row>
    <row r="52" spans="1:9" x14ac:dyDescent="0.25">
      <c r="A52" s="126"/>
      <c r="B52" s="126">
        <v>75108</v>
      </c>
      <c r="C52" s="114"/>
      <c r="D52" s="115">
        <f>Arkusz1!G52</f>
        <v>8338</v>
      </c>
      <c r="E52" s="116">
        <f>SUM(E53:E58)</f>
        <v>0</v>
      </c>
      <c r="F52" s="116">
        <f>SUM(F53:F58)</f>
        <v>0</v>
      </c>
      <c r="G52" s="115">
        <f t="shared" si="4"/>
        <v>8338</v>
      </c>
      <c r="H52" s="116">
        <f>SUM(H53:H58)</f>
        <v>8338</v>
      </c>
      <c r="I52" s="116">
        <f>SUM(I53:I58)</f>
        <v>0</v>
      </c>
    </row>
    <row r="53" spans="1:9" s="75" customFormat="1" x14ac:dyDescent="0.25">
      <c r="A53" s="122"/>
      <c r="B53" s="122"/>
      <c r="C53" s="125">
        <v>3030</v>
      </c>
      <c r="D53" s="119">
        <f>Arkusz1!G53</f>
        <v>0</v>
      </c>
      <c r="E53" s="135"/>
      <c r="F53" s="101"/>
      <c r="G53" s="81">
        <f t="shared" si="4"/>
        <v>0</v>
      </c>
      <c r="H53" s="81">
        <f t="shared" ref="H53:H58" si="9">G53</f>
        <v>0</v>
      </c>
      <c r="I53" s="81">
        <v>0</v>
      </c>
    </row>
    <row r="54" spans="1:9" x14ac:dyDescent="0.25">
      <c r="A54" s="122"/>
      <c r="B54" s="122"/>
      <c r="C54" s="125">
        <v>4110</v>
      </c>
      <c r="D54" s="119">
        <f>Arkusz1!G54</f>
        <v>500</v>
      </c>
      <c r="E54" s="127"/>
      <c r="F54" s="82"/>
      <c r="G54" s="81">
        <f t="shared" si="4"/>
        <v>500</v>
      </c>
      <c r="H54" s="81">
        <f t="shared" si="9"/>
        <v>500</v>
      </c>
      <c r="I54" s="81">
        <v>0</v>
      </c>
    </row>
    <row r="55" spans="1:9" x14ac:dyDescent="0.25">
      <c r="A55" s="122"/>
      <c r="B55" s="122"/>
      <c r="C55" s="125">
        <v>4120</v>
      </c>
      <c r="D55" s="119">
        <f>Arkusz1!G55</f>
        <v>40</v>
      </c>
      <c r="E55" s="127"/>
      <c r="F55" s="82"/>
      <c r="G55" s="81">
        <f t="shared" si="4"/>
        <v>40</v>
      </c>
      <c r="H55" s="81">
        <f t="shared" si="9"/>
        <v>40</v>
      </c>
      <c r="I55" s="81">
        <v>0</v>
      </c>
    </row>
    <row r="56" spans="1:9" x14ac:dyDescent="0.25">
      <c r="A56" s="122"/>
      <c r="B56" s="122"/>
      <c r="C56" s="125">
        <v>4170</v>
      </c>
      <c r="D56" s="119">
        <f>Arkusz1!G56</f>
        <v>4000</v>
      </c>
      <c r="E56" s="127"/>
      <c r="F56" s="82"/>
      <c r="G56" s="81">
        <f t="shared" si="4"/>
        <v>4000</v>
      </c>
      <c r="H56" s="81">
        <f t="shared" si="9"/>
        <v>4000</v>
      </c>
      <c r="I56" s="81">
        <v>0</v>
      </c>
    </row>
    <row r="57" spans="1:9" x14ac:dyDescent="0.25">
      <c r="A57" s="122"/>
      <c r="B57" s="122"/>
      <c r="C57" s="125">
        <v>4210</v>
      </c>
      <c r="D57" s="119">
        <f>Arkusz1!G57</f>
        <v>2798</v>
      </c>
      <c r="E57" s="127"/>
      <c r="F57" s="82"/>
      <c r="G57" s="81">
        <f t="shared" si="4"/>
        <v>2798</v>
      </c>
      <c r="H57" s="81">
        <f t="shared" si="9"/>
        <v>2798</v>
      </c>
      <c r="I57" s="81">
        <v>0</v>
      </c>
    </row>
    <row r="58" spans="1:9" x14ac:dyDescent="0.25">
      <c r="A58" s="122"/>
      <c r="B58" s="122"/>
      <c r="C58" s="125">
        <v>4300</v>
      </c>
      <c r="D58" s="119">
        <f>Arkusz1!G58</f>
        <v>1000</v>
      </c>
      <c r="E58" s="127"/>
      <c r="F58" s="82"/>
      <c r="G58" s="81">
        <f t="shared" si="4"/>
        <v>1000</v>
      </c>
      <c r="H58" s="81">
        <f t="shared" si="9"/>
        <v>1000</v>
      </c>
      <c r="I58" s="81">
        <v>0</v>
      </c>
    </row>
    <row r="59" spans="1:9" x14ac:dyDescent="0.25">
      <c r="A59" s="126"/>
      <c r="B59" s="126">
        <v>75110</v>
      </c>
      <c r="C59" s="114"/>
      <c r="D59" s="115">
        <f>Arkusz1!G59</f>
        <v>14642</v>
      </c>
      <c r="E59" s="116">
        <f>SUM(E60:E65)</f>
        <v>0</v>
      </c>
      <c r="F59" s="116">
        <f>SUM(F60:F65)</f>
        <v>0</v>
      </c>
      <c r="G59" s="115">
        <f t="shared" si="4"/>
        <v>14642</v>
      </c>
      <c r="H59" s="116">
        <f>SUM(H60:H65)</f>
        <v>14642.000000000002</v>
      </c>
      <c r="I59" s="116">
        <f>SUM(I60:I65)</f>
        <v>0</v>
      </c>
    </row>
    <row r="60" spans="1:9" s="75" customFormat="1" x14ac:dyDescent="0.25">
      <c r="A60" s="122"/>
      <c r="B60" s="122"/>
      <c r="C60" s="125">
        <v>3030</v>
      </c>
      <c r="D60" s="119">
        <f>Arkusz1!G60</f>
        <v>7920</v>
      </c>
      <c r="E60" s="135"/>
      <c r="F60" s="101"/>
      <c r="G60" s="81">
        <f t="shared" si="4"/>
        <v>7920</v>
      </c>
      <c r="H60" s="81">
        <f t="shared" ref="H60:H65" si="10">G60</f>
        <v>7920</v>
      </c>
      <c r="I60" s="81">
        <v>0</v>
      </c>
    </row>
    <row r="61" spans="1:9" x14ac:dyDescent="0.25">
      <c r="A61" s="122"/>
      <c r="B61" s="122"/>
      <c r="C61" s="125">
        <v>4110</v>
      </c>
      <c r="D61" s="119">
        <f>Arkusz1!G61</f>
        <v>457.27</v>
      </c>
      <c r="E61" s="127"/>
      <c r="F61" s="82"/>
      <c r="G61" s="81">
        <f t="shared" si="4"/>
        <v>457.27</v>
      </c>
      <c r="H61" s="81">
        <f t="shared" si="10"/>
        <v>457.27</v>
      </c>
      <c r="I61" s="81">
        <v>0</v>
      </c>
    </row>
    <row r="62" spans="1:9" x14ac:dyDescent="0.25">
      <c r="A62" s="122"/>
      <c r="B62" s="122"/>
      <c r="C62" s="125">
        <v>4120</v>
      </c>
      <c r="D62" s="119">
        <f>Arkusz1!G62</f>
        <v>32.11</v>
      </c>
      <c r="E62" s="127"/>
      <c r="F62" s="82"/>
      <c r="G62" s="81">
        <f t="shared" si="4"/>
        <v>32.11</v>
      </c>
      <c r="H62" s="81">
        <f t="shared" si="10"/>
        <v>32.11</v>
      </c>
      <c r="I62" s="81">
        <v>0</v>
      </c>
    </row>
    <row r="63" spans="1:9" x14ac:dyDescent="0.25">
      <c r="A63" s="122"/>
      <c r="B63" s="122"/>
      <c r="C63" s="125">
        <v>4170</v>
      </c>
      <c r="D63" s="119">
        <f>Arkusz1!G63</f>
        <v>3610</v>
      </c>
      <c r="E63" s="127"/>
      <c r="F63" s="82"/>
      <c r="G63" s="81">
        <f t="shared" si="4"/>
        <v>3610</v>
      </c>
      <c r="H63" s="81">
        <f t="shared" si="10"/>
        <v>3610</v>
      </c>
      <c r="I63" s="81">
        <v>0</v>
      </c>
    </row>
    <row r="64" spans="1:9" x14ac:dyDescent="0.25">
      <c r="A64" s="122"/>
      <c r="B64" s="122"/>
      <c r="C64" s="125">
        <v>4210</v>
      </c>
      <c r="D64" s="119">
        <f>Arkusz1!G64</f>
        <v>2191.86</v>
      </c>
      <c r="E64" s="127"/>
      <c r="F64" s="82"/>
      <c r="G64" s="81">
        <f t="shared" si="4"/>
        <v>2191.86</v>
      </c>
      <c r="H64" s="81">
        <f t="shared" si="10"/>
        <v>2191.86</v>
      </c>
      <c r="I64" s="81">
        <v>0</v>
      </c>
    </row>
    <row r="65" spans="1:9" x14ac:dyDescent="0.25">
      <c r="A65" s="122"/>
      <c r="B65" s="122"/>
      <c r="C65" s="125">
        <v>4300</v>
      </c>
      <c r="D65" s="119">
        <f>Arkusz1!G65</f>
        <v>430.76</v>
      </c>
      <c r="E65" s="127"/>
      <c r="F65" s="82"/>
      <c r="G65" s="81">
        <f t="shared" si="4"/>
        <v>430.76</v>
      </c>
      <c r="H65" s="81">
        <f t="shared" si="10"/>
        <v>430.76</v>
      </c>
      <c r="I65" s="81">
        <v>0</v>
      </c>
    </row>
    <row r="66" spans="1:9" x14ac:dyDescent="0.25">
      <c r="A66" s="114">
        <v>801</v>
      </c>
      <c r="B66" s="114">
        <v>80101</v>
      </c>
      <c r="C66" s="114"/>
      <c r="D66" s="83">
        <f>Arkusz1!G66</f>
        <v>26158</v>
      </c>
      <c r="E66" s="83">
        <f>SUM(E67:E68)</f>
        <v>0</v>
      </c>
      <c r="F66" s="83">
        <f>SUM(F67:F68)</f>
        <v>0</v>
      </c>
      <c r="G66" s="83">
        <f t="shared" si="4"/>
        <v>26158</v>
      </c>
      <c r="H66" s="83">
        <f>SUM(H67:H68)</f>
        <v>26158</v>
      </c>
      <c r="I66" s="83">
        <f>SUM(I67:I68)</f>
        <v>0</v>
      </c>
    </row>
    <row r="67" spans="1:9" s="75" customFormat="1" x14ac:dyDescent="0.25">
      <c r="A67" s="122"/>
      <c r="B67" s="122"/>
      <c r="C67" s="125">
        <v>4210</v>
      </c>
      <c r="D67" s="82">
        <f>Arkusz1!G67</f>
        <v>258.99</v>
      </c>
      <c r="E67" s="82"/>
      <c r="F67" s="82"/>
      <c r="G67" s="82">
        <f t="shared" si="4"/>
        <v>258.99</v>
      </c>
      <c r="H67" s="81">
        <f t="shared" si="5"/>
        <v>258.99</v>
      </c>
      <c r="I67" s="82"/>
    </row>
    <row r="68" spans="1:9" x14ac:dyDescent="0.25">
      <c r="A68" s="122"/>
      <c r="B68" s="122"/>
      <c r="C68" s="125">
        <v>4240</v>
      </c>
      <c r="D68" s="82">
        <f>Arkusz1!G68</f>
        <v>25899.01</v>
      </c>
      <c r="E68" s="82"/>
      <c r="F68" s="82"/>
      <c r="G68" s="81">
        <f t="shared" si="4"/>
        <v>25899.01</v>
      </c>
      <c r="H68" s="81">
        <f t="shared" si="5"/>
        <v>25899.01</v>
      </c>
      <c r="I68" s="81">
        <v>0</v>
      </c>
    </row>
    <row r="69" spans="1:9" x14ac:dyDescent="0.25">
      <c r="A69" s="114"/>
      <c r="B69" s="114">
        <v>80110</v>
      </c>
      <c r="C69" s="114"/>
      <c r="D69" s="116">
        <f>Arkusz1!G69</f>
        <v>23589</v>
      </c>
      <c r="E69" s="116">
        <f>SUM(E70:E71)</f>
        <v>0</v>
      </c>
      <c r="F69" s="116">
        <f>SUM(F70:F71)</f>
        <v>0</v>
      </c>
      <c r="G69" s="115">
        <f t="shared" si="4"/>
        <v>23589</v>
      </c>
      <c r="H69" s="115">
        <f>SUM(H70:H71)</f>
        <v>23589</v>
      </c>
      <c r="I69" s="115">
        <f>SUM(I70:I71)</f>
        <v>0</v>
      </c>
    </row>
    <row r="70" spans="1:9" s="75" customFormat="1" x14ac:dyDescent="0.25">
      <c r="A70" s="122"/>
      <c r="B70" s="122"/>
      <c r="C70" s="125">
        <v>4210</v>
      </c>
      <c r="D70" s="119">
        <f>Arkusz1!G70</f>
        <v>233.54999999999998</v>
      </c>
      <c r="E70" s="101"/>
      <c r="F70" s="101"/>
      <c r="G70" s="119">
        <f t="shared" si="4"/>
        <v>233.54999999999998</v>
      </c>
      <c r="H70" s="81">
        <f t="shared" ref="H70" si="11">G70</f>
        <v>233.54999999999998</v>
      </c>
      <c r="I70" s="81">
        <v>0</v>
      </c>
    </row>
    <row r="71" spans="1:9" x14ac:dyDescent="0.25">
      <c r="A71" s="122"/>
      <c r="B71" s="122"/>
      <c r="C71" s="125">
        <v>4240</v>
      </c>
      <c r="D71" s="119">
        <f>Arkusz1!G71</f>
        <v>23355.45</v>
      </c>
      <c r="E71" s="101"/>
      <c r="F71" s="101"/>
      <c r="G71" s="81">
        <f t="shared" si="4"/>
        <v>23355.45</v>
      </c>
      <c r="H71" s="81">
        <f t="shared" si="5"/>
        <v>23355.45</v>
      </c>
      <c r="I71" s="81">
        <v>0</v>
      </c>
    </row>
    <row r="72" spans="1:9" x14ac:dyDescent="0.25">
      <c r="A72" s="123">
        <v>852</v>
      </c>
      <c r="B72" s="123">
        <v>85212</v>
      </c>
      <c r="C72" s="114"/>
      <c r="D72" s="115">
        <f>Arkusz1!G72</f>
        <v>2279000</v>
      </c>
      <c r="E72" s="116">
        <f t="shared" ref="E72:I72" si="12">SUM(E73:E85)</f>
        <v>242910</v>
      </c>
      <c r="F72" s="116">
        <f t="shared" si="12"/>
        <v>0</v>
      </c>
      <c r="G72" s="115">
        <f t="shared" si="4"/>
        <v>2521910</v>
      </c>
      <c r="H72" s="115">
        <f t="shared" si="12"/>
        <v>2521910</v>
      </c>
      <c r="I72" s="115">
        <f t="shared" si="12"/>
        <v>0</v>
      </c>
    </row>
    <row r="73" spans="1:9" x14ac:dyDescent="0.25">
      <c r="A73" s="99"/>
      <c r="B73" s="99"/>
      <c r="C73" s="84">
        <v>3110</v>
      </c>
      <c r="D73" s="82">
        <f>Arkusz1!G73</f>
        <v>2140630</v>
      </c>
      <c r="E73" s="82">
        <v>235622.7</v>
      </c>
      <c r="F73" s="82"/>
      <c r="G73" s="81">
        <f t="shared" si="4"/>
        <v>2376252.7000000002</v>
      </c>
      <c r="H73" s="81">
        <f t="shared" si="5"/>
        <v>2376252.7000000002</v>
      </c>
      <c r="I73" s="81">
        <v>0</v>
      </c>
    </row>
    <row r="74" spans="1:9" x14ac:dyDescent="0.25">
      <c r="A74" s="122"/>
      <c r="B74" s="122"/>
      <c r="C74" s="85">
        <v>4010</v>
      </c>
      <c r="D74" s="82">
        <f>Arkusz1!G74</f>
        <v>50312.2</v>
      </c>
      <c r="E74" s="82">
        <v>3000</v>
      </c>
      <c r="F74" s="82"/>
      <c r="G74" s="81">
        <f t="shared" si="4"/>
        <v>53312.2</v>
      </c>
      <c r="H74" s="81">
        <f t="shared" si="5"/>
        <v>53312.2</v>
      </c>
      <c r="I74" s="81">
        <v>0</v>
      </c>
    </row>
    <row r="75" spans="1:9" x14ac:dyDescent="0.25">
      <c r="A75" s="122"/>
      <c r="B75" s="122"/>
      <c r="C75" s="85">
        <v>4040</v>
      </c>
      <c r="D75" s="82">
        <f>Arkusz1!G75</f>
        <v>4257.8</v>
      </c>
      <c r="E75" s="82"/>
      <c r="F75" s="82"/>
      <c r="G75" s="81">
        <f t="shared" si="4"/>
        <v>4257.8</v>
      </c>
      <c r="H75" s="81">
        <f t="shared" si="5"/>
        <v>4257.8</v>
      </c>
      <c r="I75" s="81">
        <v>0</v>
      </c>
    </row>
    <row r="76" spans="1:9" x14ac:dyDescent="0.25">
      <c r="A76" s="122"/>
      <c r="B76" s="122"/>
      <c r="C76" s="85">
        <v>4110</v>
      </c>
      <c r="D76" s="82">
        <f>Arkusz1!G76</f>
        <v>80300</v>
      </c>
      <c r="E76" s="82"/>
      <c r="F76" s="82"/>
      <c r="G76" s="81">
        <f t="shared" si="4"/>
        <v>80300</v>
      </c>
      <c r="H76" s="81">
        <f t="shared" si="5"/>
        <v>80300</v>
      </c>
      <c r="I76" s="81">
        <v>0</v>
      </c>
    </row>
    <row r="77" spans="1:9" x14ac:dyDescent="0.25">
      <c r="A77" s="122"/>
      <c r="B77" s="122"/>
      <c r="C77" s="85">
        <v>4120</v>
      </c>
      <c r="D77" s="82">
        <f>Arkusz1!G77</f>
        <v>1500</v>
      </c>
      <c r="E77" s="82"/>
      <c r="F77" s="82"/>
      <c r="G77" s="81">
        <f t="shared" si="4"/>
        <v>1500</v>
      </c>
      <c r="H77" s="81">
        <f t="shared" si="5"/>
        <v>1500</v>
      </c>
      <c r="I77" s="81">
        <v>0</v>
      </c>
    </row>
    <row r="78" spans="1:9" x14ac:dyDescent="0.25">
      <c r="A78" s="122"/>
      <c r="B78" s="122"/>
      <c r="C78" s="85">
        <v>4210</v>
      </c>
      <c r="D78" s="82">
        <f>Arkusz1!G78</f>
        <v>500</v>
      </c>
      <c r="E78" s="82">
        <v>1200</v>
      </c>
      <c r="F78" s="82"/>
      <c r="G78" s="81">
        <f t="shared" si="4"/>
        <v>1700</v>
      </c>
      <c r="H78" s="81">
        <f t="shared" si="5"/>
        <v>1700</v>
      </c>
      <c r="I78" s="81">
        <v>0</v>
      </c>
    </row>
    <row r="79" spans="1:9" x14ac:dyDescent="0.25">
      <c r="A79" s="122"/>
      <c r="B79" s="122"/>
      <c r="C79" s="85" t="s">
        <v>43</v>
      </c>
      <c r="D79" s="82">
        <v>0</v>
      </c>
      <c r="E79" s="82">
        <v>50</v>
      </c>
      <c r="F79" s="82"/>
      <c r="G79" s="81">
        <f t="shared" ref="G79" si="13">D79+E79+F79</f>
        <v>50</v>
      </c>
      <c r="H79" s="81">
        <f t="shared" ref="H79" si="14">G79</f>
        <v>50</v>
      </c>
      <c r="I79" s="81">
        <v>0</v>
      </c>
    </row>
    <row r="80" spans="1:9" x14ac:dyDescent="0.25">
      <c r="A80" s="122"/>
      <c r="B80" s="122"/>
      <c r="C80" s="85">
        <v>4300</v>
      </c>
      <c r="D80" s="82">
        <f>Arkusz1!D79</f>
        <v>1500</v>
      </c>
      <c r="E80" s="82">
        <v>2537.3000000000002</v>
      </c>
      <c r="F80" s="82"/>
      <c r="G80" s="81">
        <f t="shared" ref="G80" si="15">D80+E80+F80</f>
        <v>4037.3</v>
      </c>
      <c r="H80" s="81">
        <f t="shared" ref="H80" si="16">G80</f>
        <v>4037.3</v>
      </c>
      <c r="I80" s="81">
        <v>0</v>
      </c>
    </row>
    <row r="81" spans="1:9" x14ac:dyDescent="0.25">
      <c r="A81" s="122"/>
      <c r="B81" s="122"/>
      <c r="C81" s="85" t="s">
        <v>9</v>
      </c>
      <c r="D81" s="82">
        <v>0</v>
      </c>
      <c r="E81" s="82">
        <v>500</v>
      </c>
      <c r="F81" s="82"/>
      <c r="G81" s="81">
        <f t="shared" si="4"/>
        <v>500</v>
      </c>
      <c r="H81" s="81">
        <f t="shared" si="5"/>
        <v>500</v>
      </c>
      <c r="I81" s="81">
        <v>0</v>
      </c>
    </row>
    <row r="82" spans="1:9" hidden="1" x14ac:dyDescent="0.25">
      <c r="A82" s="122"/>
      <c r="B82" s="122"/>
      <c r="C82" s="85" t="s">
        <v>8</v>
      </c>
      <c r="D82" s="82">
        <f>Arkusz1!G80</f>
        <v>0</v>
      </c>
      <c r="E82" s="82"/>
      <c r="F82" s="82"/>
      <c r="G82" s="81">
        <f t="shared" si="4"/>
        <v>0</v>
      </c>
      <c r="H82" s="81">
        <f t="shared" si="5"/>
        <v>0</v>
      </c>
      <c r="I82" s="81">
        <v>0</v>
      </c>
    </row>
    <row r="83" spans="1:9" hidden="1" x14ac:dyDescent="0.25">
      <c r="A83" s="122"/>
      <c r="B83" s="122"/>
      <c r="C83" s="85">
        <v>4410</v>
      </c>
      <c r="D83" s="82">
        <f>Arkusz1!G81</f>
        <v>0</v>
      </c>
      <c r="E83" s="82"/>
      <c r="F83" s="82"/>
      <c r="G83" s="81">
        <f t="shared" si="4"/>
        <v>0</v>
      </c>
      <c r="H83" s="81">
        <f t="shared" si="5"/>
        <v>0</v>
      </c>
      <c r="I83" s="81">
        <v>0</v>
      </c>
    </row>
    <row r="84" spans="1:9" hidden="1" x14ac:dyDescent="0.25">
      <c r="A84" s="122"/>
      <c r="B84" s="122"/>
      <c r="C84" s="86">
        <v>4440</v>
      </c>
      <c r="D84" s="82">
        <f>Arkusz1!G82</f>
        <v>0</v>
      </c>
      <c r="E84" s="82"/>
      <c r="F84" s="82"/>
      <c r="G84" s="81">
        <f t="shared" si="4"/>
        <v>0</v>
      </c>
      <c r="H84" s="81">
        <f t="shared" si="5"/>
        <v>0</v>
      </c>
      <c r="I84" s="81">
        <v>0</v>
      </c>
    </row>
    <row r="85" spans="1:9" hidden="1" x14ac:dyDescent="0.25">
      <c r="A85" s="122"/>
      <c r="B85" s="95"/>
      <c r="C85" s="86" t="s">
        <v>9</v>
      </c>
      <c r="D85" s="82">
        <f>Arkusz1!G83</f>
        <v>0</v>
      </c>
      <c r="E85" s="82"/>
      <c r="F85" s="82"/>
      <c r="G85" s="81">
        <f t="shared" si="4"/>
        <v>0</v>
      </c>
      <c r="H85" s="81">
        <f t="shared" si="5"/>
        <v>0</v>
      </c>
      <c r="I85" s="81">
        <v>0</v>
      </c>
    </row>
    <row r="86" spans="1:9" x14ac:dyDescent="0.25">
      <c r="A86" s="128"/>
      <c r="B86" s="129">
        <v>85213</v>
      </c>
      <c r="C86" s="114"/>
      <c r="D86" s="115">
        <f>Arkusz1!G84</f>
        <v>11240</v>
      </c>
      <c r="E86" s="116">
        <f t="shared" ref="E86:I86" si="17">SUM(E87)</f>
        <v>6816</v>
      </c>
      <c r="F86" s="116">
        <f t="shared" si="17"/>
        <v>0</v>
      </c>
      <c r="G86" s="115">
        <f t="shared" si="4"/>
        <v>18056</v>
      </c>
      <c r="H86" s="115">
        <f t="shared" si="17"/>
        <v>18056</v>
      </c>
      <c r="I86" s="115">
        <f t="shared" si="17"/>
        <v>0</v>
      </c>
    </row>
    <row r="87" spans="1:9" x14ac:dyDescent="0.25">
      <c r="A87" s="121"/>
      <c r="B87" s="99"/>
      <c r="C87" s="130">
        <v>4130</v>
      </c>
      <c r="D87" s="119">
        <f>Arkusz1!G85</f>
        <v>11240</v>
      </c>
      <c r="E87" s="101">
        <v>6816</v>
      </c>
      <c r="F87" s="101"/>
      <c r="G87" s="81">
        <f t="shared" si="4"/>
        <v>18056</v>
      </c>
      <c r="H87" s="81">
        <f t="shared" si="5"/>
        <v>18056</v>
      </c>
      <c r="I87" s="81">
        <v>0</v>
      </c>
    </row>
    <row r="88" spans="1:9" x14ac:dyDescent="0.25">
      <c r="A88" s="131"/>
      <c r="B88" s="128">
        <v>85215</v>
      </c>
      <c r="C88" s="132"/>
      <c r="D88" s="115">
        <f>Arkusz1!G86</f>
        <v>536.66</v>
      </c>
      <c r="E88" s="116">
        <f>SUM(E89:E90)</f>
        <v>0</v>
      </c>
      <c r="F88" s="116">
        <f>SUM(F89:F90)</f>
        <v>-196.92000000000002</v>
      </c>
      <c r="G88" s="115">
        <f t="shared" si="4"/>
        <v>339.73999999999995</v>
      </c>
      <c r="H88" s="115">
        <f>SUM(H89:H90)</f>
        <v>339.74</v>
      </c>
      <c r="I88" s="115">
        <f>SUM(I89:I90)</f>
        <v>0</v>
      </c>
    </row>
    <row r="89" spans="1:9" x14ac:dyDescent="0.25">
      <c r="A89" s="121"/>
      <c r="B89" s="122"/>
      <c r="C89" s="130">
        <v>3110</v>
      </c>
      <c r="D89" s="119">
        <f>Arkusz1!G87</f>
        <v>526.14</v>
      </c>
      <c r="E89" s="101"/>
      <c r="F89" s="101">
        <v>-193.06</v>
      </c>
      <c r="G89" s="81">
        <f t="shared" si="4"/>
        <v>333.08</v>
      </c>
      <c r="H89" s="81">
        <f t="shared" si="5"/>
        <v>333.08</v>
      </c>
      <c r="I89" s="81">
        <v>0</v>
      </c>
    </row>
    <row r="90" spans="1:9" x14ac:dyDescent="0.25">
      <c r="A90" s="121"/>
      <c r="B90" s="122"/>
      <c r="C90" s="130">
        <v>4210</v>
      </c>
      <c r="D90" s="133">
        <f>Arkusz1!G88</f>
        <v>10.52</v>
      </c>
      <c r="E90" s="134"/>
      <c r="F90" s="134">
        <v>-3.86</v>
      </c>
      <c r="G90" s="81">
        <f t="shared" si="4"/>
        <v>6.66</v>
      </c>
      <c r="H90" s="81">
        <f t="shared" si="5"/>
        <v>6.66</v>
      </c>
      <c r="I90" s="81">
        <v>0</v>
      </c>
    </row>
    <row r="91" spans="1:9" x14ac:dyDescent="0.25">
      <c r="A91" s="131"/>
      <c r="B91" s="128">
        <v>85295</v>
      </c>
      <c r="C91" s="132"/>
      <c r="D91" s="115">
        <f>Arkusz1!G89</f>
        <v>846</v>
      </c>
      <c r="E91" s="116">
        <f>E92</f>
        <v>0</v>
      </c>
      <c r="F91" s="116">
        <f>F92</f>
        <v>0</v>
      </c>
      <c r="G91" s="116">
        <f t="shared" si="4"/>
        <v>846</v>
      </c>
      <c r="H91" s="116">
        <f t="shared" ref="H91:I91" si="18">H92</f>
        <v>846</v>
      </c>
      <c r="I91" s="116">
        <f t="shared" si="18"/>
        <v>0</v>
      </c>
    </row>
    <row r="92" spans="1:9" x14ac:dyDescent="0.25">
      <c r="A92" s="121"/>
      <c r="B92" s="122"/>
      <c r="C92" s="130">
        <v>4210</v>
      </c>
      <c r="D92" s="119">
        <f>Arkusz1!G90</f>
        <v>846</v>
      </c>
      <c r="E92" s="101"/>
      <c r="F92" s="101"/>
      <c r="G92" s="81">
        <f t="shared" si="4"/>
        <v>846</v>
      </c>
      <c r="H92" s="81">
        <f t="shared" ref="H92" si="19">G92</f>
        <v>846</v>
      </c>
      <c r="I92" s="81">
        <v>0</v>
      </c>
    </row>
    <row r="93" spans="1:9" s="80" customFormat="1" ht="14.25" x14ac:dyDescent="0.2">
      <c r="A93" s="150" t="s">
        <v>10</v>
      </c>
      <c r="B93" s="150"/>
      <c r="C93" s="150"/>
      <c r="D93" s="111">
        <f>D88+D86+D72+D69+D66+D41+D36+D30+D91+D45+D59+D52</f>
        <v>2837152.43</v>
      </c>
      <c r="E93" s="111">
        <f>E88+E86+E72+E69+E66+E41+E36+E30+E91+E45+E59+E52</f>
        <v>249726</v>
      </c>
      <c r="F93" s="111">
        <f>F88+F86+F72+F69+F66+F41+F36+F30+F91+F45+F59+F52</f>
        <v>-196.92000000000002</v>
      </c>
      <c r="G93" s="111">
        <f t="shared" ref="G93:I93" si="20">G88+G86+G72+G69+G66+G41+G36+G30+G91+G45+G59+G52</f>
        <v>3086681.5100000002</v>
      </c>
      <c r="H93" s="111">
        <f t="shared" si="20"/>
        <v>3086681.5100000002</v>
      </c>
      <c r="I93" s="111">
        <f t="shared" si="20"/>
        <v>0</v>
      </c>
    </row>
    <row r="96" spans="1:9" x14ac:dyDescent="0.25">
      <c r="A96" s="73"/>
      <c r="B96" s="73"/>
      <c r="C96" s="73" t="s">
        <v>30</v>
      </c>
      <c r="D96" s="87">
        <f>D23-D93</f>
        <v>0</v>
      </c>
      <c r="G96" s="87"/>
    </row>
    <row r="97" spans="1:6" x14ac:dyDescent="0.25">
      <c r="A97" s="73"/>
      <c r="B97" s="73"/>
      <c r="C97" s="73" t="s">
        <v>31</v>
      </c>
      <c r="D97" s="87">
        <f>G23-G93</f>
        <v>0</v>
      </c>
    </row>
    <row r="98" spans="1:6" x14ac:dyDescent="0.25">
      <c r="C98" s="72" t="s">
        <v>32</v>
      </c>
      <c r="D98" s="87">
        <f>(G93-D93+G23-D23)/2</f>
        <v>249529.08000000007</v>
      </c>
    </row>
    <row r="100" spans="1:6" x14ac:dyDescent="0.25">
      <c r="A100" s="73"/>
      <c r="B100" s="73"/>
      <c r="C100" s="73"/>
      <c r="D100" s="87">
        <f>D93-Arkusz1!G91</f>
        <v>0</v>
      </c>
      <c r="E100" s="73"/>
      <c r="F100" s="73"/>
    </row>
  </sheetData>
  <mergeCells count="26">
    <mergeCell ref="A93:C93"/>
    <mergeCell ref="H8:H9"/>
    <mergeCell ref="I8:I9"/>
    <mergeCell ref="A23:C23"/>
    <mergeCell ref="A24:I24"/>
    <mergeCell ref="A25:A28"/>
    <mergeCell ref="B25:B28"/>
    <mergeCell ref="C25:C28"/>
    <mergeCell ref="D25:I25"/>
    <mergeCell ref="D26:D28"/>
    <mergeCell ref="E26:E28"/>
    <mergeCell ref="F26:F28"/>
    <mergeCell ref="G26:G28"/>
    <mergeCell ref="H26:I26"/>
    <mergeCell ref="H27:H28"/>
    <mergeCell ref="I27:I28"/>
    <mergeCell ref="A4:I4"/>
    <mergeCell ref="A6:A9"/>
    <mergeCell ref="B6:B9"/>
    <mergeCell ref="C6:C9"/>
    <mergeCell ref="D6:I6"/>
    <mergeCell ref="D7:D9"/>
    <mergeCell ref="E7:E9"/>
    <mergeCell ref="F7:F9"/>
    <mergeCell ref="G7:G9"/>
    <mergeCell ref="H7:I7"/>
  </mergeCells>
  <pageMargins left="0.7" right="0.7" top="0.75" bottom="0.75" header="0.3" footer="0.3"/>
  <pageSetup paperSize="9" scale="81" fitToHeight="0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topLeftCell="A86" workbookViewId="0">
      <selection activeCell="A49" sqref="A1:XFD1048576"/>
    </sheetView>
  </sheetViews>
  <sheetFormatPr defaultRowHeight="15" x14ac:dyDescent="0.25"/>
  <cols>
    <col min="1" max="1" width="6.42578125" style="72" customWidth="1"/>
    <col min="2" max="3" width="8.7109375" style="72" customWidth="1"/>
    <col min="4" max="4" width="14.140625" style="73" customWidth="1"/>
    <col min="5" max="6" width="14.140625" style="88" customWidth="1"/>
    <col min="7" max="7" width="14.140625" style="73" customWidth="1"/>
    <col min="8" max="9" width="13.28515625" style="73" customWidth="1"/>
    <col min="10" max="13" width="14.85546875" style="73" customWidth="1"/>
    <col min="14" max="262" width="9.140625" style="73"/>
    <col min="263" max="263" width="10.140625" style="73" customWidth="1"/>
    <col min="264" max="264" width="11.28515625" style="73" customWidth="1"/>
    <col min="265" max="265" width="10.7109375" style="73" customWidth="1"/>
    <col min="266" max="266" width="13.85546875" style="73" customWidth="1"/>
    <col min="267" max="267" width="11.7109375" style="73" customWidth="1"/>
    <col min="268" max="268" width="14.140625" style="73" customWidth="1"/>
    <col min="269" max="269" width="11.7109375" style="73" customWidth="1"/>
    <col min="270" max="518" width="9.140625" style="73"/>
    <col min="519" max="519" width="10.140625" style="73" customWidth="1"/>
    <col min="520" max="520" width="11.28515625" style="73" customWidth="1"/>
    <col min="521" max="521" width="10.7109375" style="73" customWidth="1"/>
    <col min="522" max="522" width="13.85546875" style="73" customWidth="1"/>
    <col min="523" max="523" width="11.7109375" style="73" customWidth="1"/>
    <col min="524" max="524" width="14.140625" style="73" customWidth="1"/>
    <col min="525" max="525" width="11.7109375" style="73" customWidth="1"/>
    <col min="526" max="774" width="9.140625" style="73"/>
    <col min="775" max="775" width="10.140625" style="73" customWidth="1"/>
    <col min="776" max="776" width="11.28515625" style="73" customWidth="1"/>
    <col min="777" max="777" width="10.7109375" style="73" customWidth="1"/>
    <col min="778" max="778" width="13.85546875" style="73" customWidth="1"/>
    <col min="779" max="779" width="11.7109375" style="73" customWidth="1"/>
    <col min="780" max="780" width="14.140625" style="73" customWidth="1"/>
    <col min="781" max="781" width="11.7109375" style="73" customWidth="1"/>
    <col min="782" max="1030" width="9.140625" style="73"/>
    <col min="1031" max="1031" width="10.140625" style="73" customWidth="1"/>
    <col min="1032" max="1032" width="11.28515625" style="73" customWidth="1"/>
    <col min="1033" max="1033" width="10.7109375" style="73" customWidth="1"/>
    <col min="1034" max="1034" width="13.85546875" style="73" customWidth="1"/>
    <col min="1035" max="1035" width="11.7109375" style="73" customWidth="1"/>
    <col min="1036" max="1036" width="14.140625" style="73" customWidth="1"/>
    <col min="1037" max="1037" width="11.7109375" style="73" customWidth="1"/>
    <col min="1038" max="1286" width="9.140625" style="73"/>
    <col min="1287" max="1287" width="10.140625" style="73" customWidth="1"/>
    <col min="1288" max="1288" width="11.28515625" style="73" customWidth="1"/>
    <col min="1289" max="1289" width="10.7109375" style="73" customWidth="1"/>
    <col min="1290" max="1290" width="13.85546875" style="73" customWidth="1"/>
    <col min="1291" max="1291" width="11.7109375" style="73" customWidth="1"/>
    <col min="1292" max="1292" width="14.140625" style="73" customWidth="1"/>
    <col min="1293" max="1293" width="11.7109375" style="73" customWidth="1"/>
    <col min="1294" max="1542" width="9.140625" style="73"/>
    <col min="1543" max="1543" width="10.140625" style="73" customWidth="1"/>
    <col min="1544" max="1544" width="11.28515625" style="73" customWidth="1"/>
    <col min="1545" max="1545" width="10.7109375" style="73" customWidth="1"/>
    <col min="1546" max="1546" width="13.85546875" style="73" customWidth="1"/>
    <col min="1547" max="1547" width="11.7109375" style="73" customWidth="1"/>
    <col min="1548" max="1548" width="14.140625" style="73" customWidth="1"/>
    <col min="1549" max="1549" width="11.7109375" style="73" customWidth="1"/>
    <col min="1550" max="1798" width="9.140625" style="73"/>
    <col min="1799" max="1799" width="10.140625" style="73" customWidth="1"/>
    <col min="1800" max="1800" width="11.28515625" style="73" customWidth="1"/>
    <col min="1801" max="1801" width="10.7109375" style="73" customWidth="1"/>
    <col min="1802" max="1802" width="13.85546875" style="73" customWidth="1"/>
    <col min="1803" max="1803" width="11.7109375" style="73" customWidth="1"/>
    <col min="1804" max="1804" width="14.140625" style="73" customWidth="1"/>
    <col min="1805" max="1805" width="11.7109375" style="73" customWidth="1"/>
    <col min="1806" max="2054" width="9.140625" style="73"/>
    <col min="2055" max="2055" width="10.140625" style="73" customWidth="1"/>
    <col min="2056" max="2056" width="11.28515625" style="73" customWidth="1"/>
    <col min="2057" max="2057" width="10.7109375" style="73" customWidth="1"/>
    <col min="2058" max="2058" width="13.85546875" style="73" customWidth="1"/>
    <col min="2059" max="2059" width="11.7109375" style="73" customWidth="1"/>
    <col min="2060" max="2060" width="14.140625" style="73" customWidth="1"/>
    <col min="2061" max="2061" width="11.7109375" style="73" customWidth="1"/>
    <col min="2062" max="2310" width="9.140625" style="73"/>
    <col min="2311" max="2311" width="10.140625" style="73" customWidth="1"/>
    <col min="2312" max="2312" width="11.28515625" style="73" customWidth="1"/>
    <col min="2313" max="2313" width="10.7109375" style="73" customWidth="1"/>
    <col min="2314" max="2314" width="13.85546875" style="73" customWidth="1"/>
    <col min="2315" max="2315" width="11.7109375" style="73" customWidth="1"/>
    <col min="2316" max="2316" width="14.140625" style="73" customWidth="1"/>
    <col min="2317" max="2317" width="11.7109375" style="73" customWidth="1"/>
    <col min="2318" max="2566" width="9.140625" style="73"/>
    <col min="2567" max="2567" width="10.140625" style="73" customWidth="1"/>
    <col min="2568" max="2568" width="11.28515625" style="73" customWidth="1"/>
    <col min="2569" max="2569" width="10.7109375" style="73" customWidth="1"/>
    <col min="2570" max="2570" width="13.85546875" style="73" customWidth="1"/>
    <col min="2571" max="2571" width="11.7109375" style="73" customWidth="1"/>
    <col min="2572" max="2572" width="14.140625" style="73" customWidth="1"/>
    <col min="2573" max="2573" width="11.7109375" style="73" customWidth="1"/>
    <col min="2574" max="2822" width="9.140625" style="73"/>
    <col min="2823" max="2823" width="10.140625" style="73" customWidth="1"/>
    <col min="2824" max="2824" width="11.28515625" style="73" customWidth="1"/>
    <col min="2825" max="2825" width="10.7109375" style="73" customWidth="1"/>
    <col min="2826" max="2826" width="13.85546875" style="73" customWidth="1"/>
    <col min="2827" max="2827" width="11.7109375" style="73" customWidth="1"/>
    <col min="2828" max="2828" width="14.140625" style="73" customWidth="1"/>
    <col min="2829" max="2829" width="11.7109375" style="73" customWidth="1"/>
    <col min="2830" max="3078" width="9.140625" style="73"/>
    <col min="3079" max="3079" width="10.140625" style="73" customWidth="1"/>
    <col min="3080" max="3080" width="11.28515625" style="73" customWidth="1"/>
    <col min="3081" max="3081" width="10.7109375" style="73" customWidth="1"/>
    <col min="3082" max="3082" width="13.85546875" style="73" customWidth="1"/>
    <col min="3083" max="3083" width="11.7109375" style="73" customWidth="1"/>
    <col min="3084" max="3084" width="14.140625" style="73" customWidth="1"/>
    <col min="3085" max="3085" width="11.7109375" style="73" customWidth="1"/>
    <col min="3086" max="3334" width="9.140625" style="73"/>
    <col min="3335" max="3335" width="10.140625" style="73" customWidth="1"/>
    <col min="3336" max="3336" width="11.28515625" style="73" customWidth="1"/>
    <col min="3337" max="3337" width="10.7109375" style="73" customWidth="1"/>
    <col min="3338" max="3338" width="13.85546875" style="73" customWidth="1"/>
    <col min="3339" max="3339" width="11.7109375" style="73" customWidth="1"/>
    <col min="3340" max="3340" width="14.140625" style="73" customWidth="1"/>
    <col min="3341" max="3341" width="11.7109375" style="73" customWidth="1"/>
    <col min="3342" max="3590" width="9.140625" style="73"/>
    <col min="3591" max="3591" width="10.140625" style="73" customWidth="1"/>
    <col min="3592" max="3592" width="11.28515625" style="73" customWidth="1"/>
    <col min="3593" max="3593" width="10.7109375" style="73" customWidth="1"/>
    <col min="3594" max="3594" width="13.85546875" style="73" customWidth="1"/>
    <col min="3595" max="3595" width="11.7109375" style="73" customWidth="1"/>
    <col min="3596" max="3596" width="14.140625" style="73" customWidth="1"/>
    <col min="3597" max="3597" width="11.7109375" style="73" customWidth="1"/>
    <col min="3598" max="3846" width="9.140625" style="73"/>
    <col min="3847" max="3847" width="10.140625" style="73" customWidth="1"/>
    <col min="3848" max="3848" width="11.28515625" style="73" customWidth="1"/>
    <col min="3849" max="3849" width="10.7109375" style="73" customWidth="1"/>
    <col min="3850" max="3850" width="13.85546875" style="73" customWidth="1"/>
    <col min="3851" max="3851" width="11.7109375" style="73" customWidth="1"/>
    <col min="3852" max="3852" width="14.140625" style="73" customWidth="1"/>
    <col min="3853" max="3853" width="11.7109375" style="73" customWidth="1"/>
    <col min="3854" max="4102" width="9.140625" style="73"/>
    <col min="4103" max="4103" width="10.140625" style="73" customWidth="1"/>
    <col min="4104" max="4104" width="11.28515625" style="73" customWidth="1"/>
    <col min="4105" max="4105" width="10.7109375" style="73" customWidth="1"/>
    <col min="4106" max="4106" width="13.85546875" style="73" customWidth="1"/>
    <col min="4107" max="4107" width="11.7109375" style="73" customWidth="1"/>
    <col min="4108" max="4108" width="14.140625" style="73" customWidth="1"/>
    <col min="4109" max="4109" width="11.7109375" style="73" customWidth="1"/>
    <col min="4110" max="4358" width="9.140625" style="73"/>
    <col min="4359" max="4359" width="10.140625" style="73" customWidth="1"/>
    <col min="4360" max="4360" width="11.28515625" style="73" customWidth="1"/>
    <col min="4361" max="4361" width="10.7109375" style="73" customWidth="1"/>
    <col min="4362" max="4362" width="13.85546875" style="73" customWidth="1"/>
    <col min="4363" max="4363" width="11.7109375" style="73" customWidth="1"/>
    <col min="4364" max="4364" width="14.140625" style="73" customWidth="1"/>
    <col min="4365" max="4365" width="11.7109375" style="73" customWidth="1"/>
    <col min="4366" max="4614" width="9.140625" style="73"/>
    <col min="4615" max="4615" width="10.140625" style="73" customWidth="1"/>
    <col min="4616" max="4616" width="11.28515625" style="73" customWidth="1"/>
    <col min="4617" max="4617" width="10.7109375" style="73" customWidth="1"/>
    <col min="4618" max="4618" width="13.85546875" style="73" customWidth="1"/>
    <col min="4619" max="4619" width="11.7109375" style="73" customWidth="1"/>
    <col min="4620" max="4620" width="14.140625" style="73" customWidth="1"/>
    <col min="4621" max="4621" width="11.7109375" style="73" customWidth="1"/>
    <col min="4622" max="4870" width="9.140625" style="73"/>
    <col min="4871" max="4871" width="10.140625" style="73" customWidth="1"/>
    <col min="4872" max="4872" width="11.28515625" style="73" customWidth="1"/>
    <col min="4873" max="4873" width="10.7109375" style="73" customWidth="1"/>
    <col min="4874" max="4874" width="13.85546875" style="73" customWidth="1"/>
    <col min="4875" max="4875" width="11.7109375" style="73" customWidth="1"/>
    <col min="4876" max="4876" width="14.140625" style="73" customWidth="1"/>
    <col min="4877" max="4877" width="11.7109375" style="73" customWidth="1"/>
    <col min="4878" max="5126" width="9.140625" style="73"/>
    <col min="5127" max="5127" width="10.140625" style="73" customWidth="1"/>
    <col min="5128" max="5128" width="11.28515625" style="73" customWidth="1"/>
    <col min="5129" max="5129" width="10.7109375" style="73" customWidth="1"/>
    <col min="5130" max="5130" width="13.85546875" style="73" customWidth="1"/>
    <col min="5131" max="5131" width="11.7109375" style="73" customWidth="1"/>
    <col min="5132" max="5132" width="14.140625" style="73" customWidth="1"/>
    <col min="5133" max="5133" width="11.7109375" style="73" customWidth="1"/>
    <col min="5134" max="5382" width="9.140625" style="73"/>
    <col min="5383" max="5383" width="10.140625" style="73" customWidth="1"/>
    <col min="5384" max="5384" width="11.28515625" style="73" customWidth="1"/>
    <col min="5385" max="5385" width="10.7109375" style="73" customWidth="1"/>
    <col min="5386" max="5386" width="13.85546875" style="73" customWidth="1"/>
    <col min="5387" max="5387" width="11.7109375" style="73" customWidth="1"/>
    <col min="5388" max="5388" width="14.140625" style="73" customWidth="1"/>
    <col min="5389" max="5389" width="11.7109375" style="73" customWidth="1"/>
    <col min="5390" max="5638" width="9.140625" style="73"/>
    <col min="5639" max="5639" width="10.140625" style="73" customWidth="1"/>
    <col min="5640" max="5640" width="11.28515625" style="73" customWidth="1"/>
    <col min="5641" max="5641" width="10.7109375" style="73" customWidth="1"/>
    <col min="5642" max="5642" width="13.85546875" style="73" customWidth="1"/>
    <col min="5643" max="5643" width="11.7109375" style="73" customWidth="1"/>
    <col min="5644" max="5644" width="14.140625" style="73" customWidth="1"/>
    <col min="5645" max="5645" width="11.7109375" style="73" customWidth="1"/>
    <col min="5646" max="5894" width="9.140625" style="73"/>
    <col min="5895" max="5895" width="10.140625" style="73" customWidth="1"/>
    <col min="5896" max="5896" width="11.28515625" style="73" customWidth="1"/>
    <col min="5897" max="5897" width="10.7109375" style="73" customWidth="1"/>
    <col min="5898" max="5898" width="13.85546875" style="73" customWidth="1"/>
    <col min="5899" max="5899" width="11.7109375" style="73" customWidth="1"/>
    <col min="5900" max="5900" width="14.140625" style="73" customWidth="1"/>
    <col min="5901" max="5901" width="11.7109375" style="73" customWidth="1"/>
    <col min="5902" max="6150" width="9.140625" style="73"/>
    <col min="6151" max="6151" width="10.140625" style="73" customWidth="1"/>
    <col min="6152" max="6152" width="11.28515625" style="73" customWidth="1"/>
    <col min="6153" max="6153" width="10.7109375" style="73" customWidth="1"/>
    <col min="6154" max="6154" width="13.85546875" style="73" customWidth="1"/>
    <col min="6155" max="6155" width="11.7109375" style="73" customWidth="1"/>
    <col min="6156" max="6156" width="14.140625" style="73" customWidth="1"/>
    <col min="6157" max="6157" width="11.7109375" style="73" customWidth="1"/>
    <col min="6158" max="6406" width="9.140625" style="73"/>
    <col min="6407" max="6407" width="10.140625" style="73" customWidth="1"/>
    <col min="6408" max="6408" width="11.28515625" style="73" customWidth="1"/>
    <col min="6409" max="6409" width="10.7109375" style="73" customWidth="1"/>
    <col min="6410" max="6410" width="13.85546875" style="73" customWidth="1"/>
    <col min="6411" max="6411" width="11.7109375" style="73" customWidth="1"/>
    <col min="6412" max="6412" width="14.140625" style="73" customWidth="1"/>
    <col min="6413" max="6413" width="11.7109375" style="73" customWidth="1"/>
    <col min="6414" max="6662" width="9.140625" style="73"/>
    <col min="6663" max="6663" width="10.140625" style="73" customWidth="1"/>
    <col min="6664" max="6664" width="11.28515625" style="73" customWidth="1"/>
    <col min="6665" max="6665" width="10.7109375" style="73" customWidth="1"/>
    <col min="6666" max="6666" width="13.85546875" style="73" customWidth="1"/>
    <col min="6667" max="6667" width="11.7109375" style="73" customWidth="1"/>
    <col min="6668" max="6668" width="14.140625" style="73" customWidth="1"/>
    <col min="6669" max="6669" width="11.7109375" style="73" customWidth="1"/>
    <col min="6670" max="6918" width="9.140625" style="73"/>
    <col min="6919" max="6919" width="10.140625" style="73" customWidth="1"/>
    <col min="6920" max="6920" width="11.28515625" style="73" customWidth="1"/>
    <col min="6921" max="6921" width="10.7109375" style="73" customWidth="1"/>
    <col min="6922" max="6922" width="13.85546875" style="73" customWidth="1"/>
    <col min="6923" max="6923" width="11.7109375" style="73" customWidth="1"/>
    <col min="6924" max="6924" width="14.140625" style="73" customWidth="1"/>
    <col min="6925" max="6925" width="11.7109375" style="73" customWidth="1"/>
    <col min="6926" max="7174" width="9.140625" style="73"/>
    <col min="7175" max="7175" width="10.140625" style="73" customWidth="1"/>
    <col min="7176" max="7176" width="11.28515625" style="73" customWidth="1"/>
    <col min="7177" max="7177" width="10.7109375" style="73" customWidth="1"/>
    <col min="7178" max="7178" width="13.85546875" style="73" customWidth="1"/>
    <col min="7179" max="7179" width="11.7109375" style="73" customWidth="1"/>
    <col min="7180" max="7180" width="14.140625" style="73" customWidth="1"/>
    <col min="7181" max="7181" width="11.7109375" style="73" customWidth="1"/>
    <col min="7182" max="7430" width="9.140625" style="73"/>
    <col min="7431" max="7431" width="10.140625" style="73" customWidth="1"/>
    <col min="7432" max="7432" width="11.28515625" style="73" customWidth="1"/>
    <col min="7433" max="7433" width="10.7109375" style="73" customWidth="1"/>
    <col min="7434" max="7434" width="13.85546875" style="73" customWidth="1"/>
    <col min="7435" max="7435" width="11.7109375" style="73" customWidth="1"/>
    <col min="7436" max="7436" width="14.140625" style="73" customWidth="1"/>
    <col min="7437" max="7437" width="11.7109375" style="73" customWidth="1"/>
    <col min="7438" max="7686" width="9.140625" style="73"/>
    <col min="7687" max="7687" width="10.140625" style="73" customWidth="1"/>
    <col min="7688" max="7688" width="11.28515625" style="73" customWidth="1"/>
    <col min="7689" max="7689" width="10.7109375" style="73" customWidth="1"/>
    <col min="7690" max="7690" width="13.85546875" style="73" customWidth="1"/>
    <col min="7691" max="7691" width="11.7109375" style="73" customWidth="1"/>
    <col min="7692" max="7692" width="14.140625" style="73" customWidth="1"/>
    <col min="7693" max="7693" width="11.7109375" style="73" customWidth="1"/>
    <col min="7694" max="7942" width="9.140625" style="73"/>
    <col min="7943" max="7943" width="10.140625" style="73" customWidth="1"/>
    <col min="7944" max="7944" width="11.28515625" style="73" customWidth="1"/>
    <col min="7945" max="7945" width="10.7109375" style="73" customWidth="1"/>
    <col min="7946" max="7946" width="13.85546875" style="73" customWidth="1"/>
    <col min="7947" max="7947" width="11.7109375" style="73" customWidth="1"/>
    <col min="7948" max="7948" width="14.140625" style="73" customWidth="1"/>
    <col min="7949" max="7949" width="11.7109375" style="73" customWidth="1"/>
    <col min="7950" max="8198" width="9.140625" style="73"/>
    <col min="8199" max="8199" width="10.140625" style="73" customWidth="1"/>
    <col min="8200" max="8200" width="11.28515625" style="73" customWidth="1"/>
    <col min="8201" max="8201" width="10.7109375" style="73" customWidth="1"/>
    <col min="8202" max="8202" width="13.85546875" style="73" customWidth="1"/>
    <col min="8203" max="8203" width="11.7109375" style="73" customWidth="1"/>
    <col min="8204" max="8204" width="14.140625" style="73" customWidth="1"/>
    <col min="8205" max="8205" width="11.7109375" style="73" customWidth="1"/>
    <col min="8206" max="8454" width="9.140625" style="73"/>
    <col min="8455" max="8455" width="10.140625" style="73" customWidth="1"/>
    <col min="8456" max="8456" width="11.28515625" style="73" customWidth="1"/>
    <col min="8457" max="8457" width="10.7109375" style="73" customWidth="1"/>
    <col min="8458" max="8458" width="13.85546875" style="73" customWidth="1"/>
    <col min="8459" max="8459" width="11.7109375" style="73" customWidth="1"/>
    <col min="8460" max="8460" width="14.140625" style="73" customWidth="1"/>
    <col min="8461" max="8461" width="11.7109375" style="73" customWidth="1"/>
    <col min="8462" max="8710" width="9.140625" style="73"/>
    <col min="8711" max="8711" width="10.140625" style="73" customWidth="1"/>
    <col min="8712" max="8712" width="11.28515625" style="73" customWidth="1"/>
    <col min="8713" max="8713" width="10.7109375" style="73" customWidth="1"/>
    <col min="8714" max="8714" width="13.85546875" style="73" customWidth="1"/>
    <col min="8715" max="8715" width="11.7109375" style="73" customWidth="1"/>
    <col min="8716" max="8716" width="14.140625" style="73" customWidth="1"/>
    <col min="8717" max="8717" width="11.7109375" style="73" customWidth="1"/>
    <col min="8718" max="8966" width="9.140625" style="73"/>
    <col min="8967" max="8967" width="10.140625" style="73" customWidth="1"/>
    <col min="8968" max="8968" width="11.28515625" style="73" customWidth="1"/>
    <col min="8969" max="8969" width="10.7109375" style="73" customWidth="1"/>
    <col min="8970" max="8970" width="13.85546875" style="73" customWidth="1"/>
    <col min="8971" max="8971" width="11.7109375" style="73" customWidth="1"/>
    <col min="8972" max="8972" width="14.140625" style="73" customWidth="1"/>
    <col min="8973" max="8973" width="11.7109375" style="73" customWidth="1"/>
    <col min="8974" max="9222" width="9.140625" style="73"/>
    <col min="9223" max="9223" width="10.140625" style="73" customWidth="1"/>
    <col min="9224" max="9224" width="11.28515625" style="73" customWidth="1"/>
    <col min="9225" max="9225" width="10.7109375" style="73" customWidth="1"/>
    <col min="9226" max="9226" width="13.85546875" style="73" customWidth="1"/>
    <col min="9227" max="9227" width="11.7109375" style="73" customWidth="1"/>
    <col min="9228" max="9228" width="14.140625" style="73" customWidth="1"/>
    <col min="9229" max="9229" width="11.7109375" style="73" customWidth="1"/>
    <col min="9230" max="9478" width="9.140625" style="73"/>
    <col min="9479" max="9479" width="10.140625" style="73" customWidth="1"/>
    <col min="9480" max="9480" width="11.28515625" style="73" customWidth="1"/>
    <col min="9481" max="9481" width="10.7109375" style="73" customWidth="1"/>
    <col min="9482" max="9482" width="13.85546875" style="73" customWidth="1"/>
    <col min="9483" max="9483" width="11.7109375" style="73" customWidth="1"/>
    <col min="9484" max="9484" width="14.140625" style="73" customWidth="1"/>
    <col min="9485" max="9485" width="11.7109375" style="73" customWidth="1"/>
    <col min="9486" max="9734" width="9.140625" style="73"/>
    <col min="9735" max="9735" width="10.140625" style="73" customWidth="1"/>
    <col min="9736" max="9736" width="11.28515625" style="73" customWidth="1"/>
    <col min="9737" max="9737" width="10.7109375" style="73" customWidth="1"/>
    <col min="9738" max="9738" width="13.85546875" style="73" customWidth="1"/>
    <col min="9739" max="9739" width="11.7109375" style="73" customWidth="1"/>
    <col min="9740" max="9740" width="14.140625" style="73" customWidth="1"/>
    <col min="9741" max="9741" width="11.7109375" style="73" customWidth="1"/>
    <col min="9742" max="9990" width="9.140625" style="73"/>
    <col min="9991" max="9991" width="10.140625" style="73" customWidth="1"/>
    <col min="9992" max="9992" width="11.28515625" style="73" customWidth="1"/>
    <col min="9993" max="9993" width="10.7109375" style="73" customWidth="1"/>
    <col min="9994" max="9994" width="13.85546875" style="73" customWidth="1"/>
    <col min="9995" max="9995" width="11.7109375" style="73" customWidth="1"/>
    <col min="9996" max="9996" width="14.140625" style="73" customWidth="1"/>
    <col min="9997" max="9997" width="11.7109375" style="73" customWidth="1"/>
    <col min="9998" max="10246" width="9.140625" style="73"/>
    <col min="10247" max="10247" width="10.140625" style="73" customWidth="1"/>
    <col min="10248" max="10248" width="11.28515625" style="73" customWidth="1"/>
    <col min="10249" max="10249" width="10.7109375" style="73" customWidth="1"/>
    <col min="10250" max="10250" width="13.85546875" style="73" customWidth="1"/>
    <col min="10251" max="10251" width="11.7109375" style="73" customWidth="1"/>
    <col min="10252" max="10252" width="14.140625" style="73" customWidth="1"/>
    <col min="10253" max="10253" width="11.7109375" style="73" customWidth="1"/>
    <col min="10254" max="10502" width="9.140625" style="73"/>
    <col min="10503" max="10503" width="10.140625" style="73" customWidth="1"/>
    <col min="10504" max="10504" width="11.28515625" style="73" customWidth="1"/>
    <col min="10505" max="10505" width="10.7109375" style="73" customWidth="1"/>
    <col min="10506" max="10506" width="13.85546875" style="73" customWidth="1"/>
    <col min="10507" max="10507" width="11.7109375" style="73" customWidth="1"/>
    <col min="10508" max="10508" width="14.140625" style="73" customWidth="1"/>
    <col min="10509" max="10509" width="11.7109375" style="73" customWidth="1"/>
    <col min="10510" max="10758" width="9.140625" style="73"/>
    <col min="10759" max="10759" width="10.140625" style="73" customWidth="1"/>
    <col min="10760" max="10760" width="11.28515625" style="73" customWidth="1"/>
    <col min="10761" max="10761" width="10.7109375" style="73" customWidth="1"/>
    <col min="10762" max="10762" width="13.85546875" style="73" customWidth="1"/>
    <col min="10763" max="10763" width="11.7109375" style="73" customWidth="1"/>
    <col min="10764" max="10764" width="14.140625" style="73" customWidth="1"/>
    <col min="10765" max="10765" width="11.7109375" style="73" customWidth="1"/>
    <col min="10766" max="11014" width="9.140625" style="73"/>
    <col min="11015" max="11015" width="10.140625" style="73" customWidth="1"/>
    <col min="11016" max="11016" width="11.28515625" style="73" customWidth="1"/>
    <col min="11017" max="11017" width="10.7109375" style="73" customWidth="1"/>
    <col min="11018" max="11018" width="13.85546875" style="73" customWidth="1"/>
    <col min="11019" max="11019" width="11.7109375" style="73" customWidth="1"/>
    <col min="11020" max="11020" width="14.140625" style="73" customWidth="1"/>
    <col min="11021" max="11021" width="11.7109375" style="73" customWidth="1"/>
    <col min="11022" max="11270" width="9.140625" style="73"/>
    <col min="11271" max="11271" width="10.140625" style="73" customWidth="1"/>
    <col min="11272" max="11272" width="11.28515625" style="73" customWidth="1"/>
    <col min="11273" max="11273" width="10.7109375" style="73" customWidth="1"/>
    <col min="11274" max="11274" width="13.85546875" style="73" customWidth="1"/>
    <col min="11275" max="11275" width="11.7109375" style="73" customWidth="1"/>
    <col min="11276" max="11276" width="14.140625" style="73" customWidth="1"/>
    <col min="11277" max="11277" width="11.7109375" style="73" customWidth="1"/>
    <col min="11278" max="11526" width="9.140625" style="73"/>
    <col min="11527" max="11527" width="10.140625" style="73" customWidth="1"/>
    <col min="11528" max="11528" width="11.28515625" style="73" customWidth="1"/>
    <col min="11529" max="11529" width="10.7109375" style="73" customWidth="1"/>
    <col min="11530" max="11530" width="13.85546875" style="73" customWidth="1"/>
    <col min="11531" max="11531" width="11.7109375" style="73" customWidth="1"/>
    <col min="11532" max="11532" width="14.140625" style="73" customWidth="1"/>
    <col min="11533" max="11533" width="11.7109375" style="73" customWidth="1"/>
    <col min="11534" max="11782" width="9.140625" style="73"/>
    <col min="11783" max="11783" width="10.140625" style="73" customWidth="1"/>
    <col min="11784" max="11784" width="11.28515625" style="73" customWidth="1"/>
    <col min="11785" max="11785" width="10.7109375" style="73" customWidth="1"/>
    <col min="11786" max="11786" width="13.85546875" style="73" customWidth="1"/>
    <col min="11787" max="11787" width="11.7109375" style="73" customWidth="1"/>
    <col min="11788" max="11788" width="14.140625" style="73" customWidth="1"/>
    <col min="11789" max="11789" width="11.7109375" style="73" customWidth="1"/>
    <col min="11790" max="12038" width="9.140625" style="73"/>
    <col min="12039" max="12039" width="10.140625" style="73" customWidth="1"/>
    <col min="12040" max="12040" width="11.28515625" style="73" customWidth="1"/>
    <col min="12041" max="12041" width="10.7109375" style="73" customWidth="1"/>
    <col min="12042" max="12042" width="13.85546875" style="73" customWidth="1"/>
    <col min="12043" max="12043" width="11.7109375" style="73" customWidth="1"/>
    <col min="12044" max="12044" width="14.140625" style="73" customWidth="1"/>
    <col min="12045" max="12045" width="11.7109375" style="73" customWidth="1"/>
    <col min="12046" max="12294" width="9.140625" style="73"/>
    <col min="12295" max="12295" width="10.140625" style="73" customWidth="1"/>
    <col min="12296" max="12296" width="11.28515625" style="73" customWidth="1"/>
    <col min="12297" max="12297" width="10.7109375" style="73" customWidth="1"/>
    <col min="12298" max="12298" width="13.85546875" style="73" customWidth="1"/>
    <col min="12299" max="12299" width="11.7109375" style="73" customWidth="1"/>
    <col min="12300" max="12300" width="14.140625" style="73" customWidth="1"/>
    <col min="12301" max="12301" width="11.7109375" style="73" customWidth="1"/>
    <col min="12302" max="12550" width="9.140625" style="73"/>
    <col min="12551" max="12551" width="10.140625" style="73" customWidth="1"/>
    <col min="12552" max="12552" width="11.28515625" style="73" customWidth="1"/>
    <col min="12553" max="12553" width="10.7109375" style="73" customWidth="1"/>
    <col min="12554" max="12554" width="13.85546875" style="73" customWidth="1"/>
    <col min="12555" max="12555" width="11.7109375" style="73" customWidth="1"/>
    <col min="12556" max="12556" width="14.140625" style="73" customWidth="1"/>
    <col min="12557" max="12557" width="11.7109375" style="73" customWidth="1"/>
    <col min="12558" max="12806" width="9.140625" style="73"/>
    <col min="12807" max="12807" width="10.140625" style="73" customWidth="1"/>
    <col min="12808" max="12808" width="11.28515625" style="73" customWidth="1"/>
    <col min="12809" max="12809" width="10.7109375" style="73" customWidth="1"/>
    <col min="12810" max="12810" width="13.85546875" style="73" customWidth="1"/>
    <col min="12811" max="12811" width="11.7109375" style="73" customWidth="1"/>
    <col min="12812" max="12812" width="14.140625" style="73" customWidth="1"/>
    <col min="12813" max="12813" width="11.7109375" style="73" customWidth="1"/>
    <col min="12814" max="13062" width="9.140625" style="73"/>
    <col min="13063" max="13063" width="10.140625" style="73" customWidth="1"/>
    <col min="13064" max="13064" width="11.28515625" style="73" customWidth="1"/>
    <col min="13065" max="13065" width="10.7109375" style="73" customWidth="1"/>
    <col min="13066" max="13066" width="13.85546875" style="73" customWidth="1"/>
    <col min="13067" max="13067" width="11.7109375" style="73" customWidth="1"/>
    <col min="13068" max="13068" width="14.140625" style="73" customWidth="1"/>
    <col min="13069" max="13069" width="11.7109375" style="73" customWidth="1"/>
    <col min="13070" max="13318" width="9.140625" style="73"/>
    <col min="13319" max="13319" width="10.140625" style="73" customWidth="1"/>
    <col min="13320" max="13320" width="11.28515625" style="73" customWidth="1"/>
    <col min="13321" max="13321" width="10.7109375" style="73" customWidth="1"/>
    <col min="13322" max="13322" width="13.85546875" style="73" customWidth="1"/>
    <col min="13323" max="13323" width="11.7109375" style="73" customWidth="1"/>
    <col min="13324" max="13324" width="14.140625" style="73" customWidth="1"/>
    <col min="13325" max="13325" width="11.7109375" style="73" customWidth="1"/>
    <col min="13326" max="13574" width="9.140625" style="73"/>
    <col min="13575" max="13575" width="10.140625" style="73" customWidth="1"/>
    <col min="13576" max="13576" width="11.28515625" style="73" customWidth="1"/>
    <col min="13577" max="13577" width="10.7109375" style="73" customWidth="1"/>
    <col min="13578" max="13578" width="13.85546875" style="73" customWidth="1"/>
    <col min="13579" max="13579" width="11.7109375" style="73" customWidth="1"/>
    <col min="13580" max="13580" width="14.140625" style="73" customWidth="1"/>
    <col min="13581" max="13581" width="11.7109375" style="73" customWidth="1"/>
    <col min="13582" max="13830" width="9.140625" style="73"/>
    <col min="13831" max="13831" width="10.140625" style="73" customWidth="1"/>
    <col min="13832" max="13832" width="11.28515625" style="73" customWidth="1"/>
    <col min="13833" max="13833" width="10.7109375" style="73" customWidth="1"/>
    <col min="13834" max="13834" width="13.85546875" style="73" customWidth="1"/>
    <col min="13835" max="13835" width="11.7109375" style="73" customWidth="1"/>
    <col min="13836" max="13836" width="14.140625" style="73" customWidth="1"/>
    <col min="13837" max="13837" width="11.7109375" style="73" customWidth="1"/>
    <col min="13838" max="14086" width="9.140625" style="73"/>
    <col min="14087" max="14087" width="10.140625" style="73" customWidth="1"/>
    <col min="14088" max="14088" width="11.28515625" style="73" customWidth="1"/>
    <col min="14089" max="14089" width="10.7109375" style="73" customWidth="1"/>
    <col min="14090" max="14090" width="13.85546875" style="73" customWidth="1"/>
    <col min="14091" max="14091" width="11.7109375" style="73" customWidth="1"/>
    <col min="14092" max="14092" width="14.140625" style="73" customWidth="1"/>
    <col min="14093" max="14093" width="11.7109375" style="73" customWidth="1"/>
    <col min="14094" max="14342" width="9.140625" style="73"/>
    <col min="14343" max="14343" width="10.140625" style="73" customWidth="1"/>
    <col min="14344" max="14344" width="11.28515625" style="73" customWidth="1"/>
    <col min="14345" max="14345" width="10.7109375" style="73" customWidth="1"/>
    <col min="14346" max="14346" width="13.85546875" style="73" customWidth="1"/>
    <col min="14347" max="14347" width="11.7109375" style="73" customWidth="1"/>
    <col min="14348" max="14348" width="14.140625" style="73" customWidth="1"/>
    <col min="14349" max="14349" width="11.7109375" style="73" customWidth="1"/>
    <col min="14350" max="14598" width="9.140625" style="73"/>
    <col min="14599" max="14599" width="10.140625" style="73" customWidth="1"/>
    <col min="14600" max="14600" width="11.28515625" style="73" customWidth="1"/>
    <col min="14601" max="14601" width="10.7109375" style="73" customWidth="1"/>
    <col min="14602" max="14602" width="13.85546875" style="73" customWidth="1"/>
    <col min="14603" max="14603" width="11.7109375" style="73" customWidth="1"/>
    <col min="14604" max="14604" width="14.140625" style="73" customWidth="1"/>
    <col min="14605" max="14605" width="11.7109375" style="73" customWidth="1"/>
    <col min="14606" max="14854" width="9.140625" style="73"/>
    <col min="14855" max="14855" width="10.140625" style="73" customWidth="1"/>
    <col min="14856" max="14856" width="11.28515625" style="73" customWidth="1"/>
    <col min="14857" max="14857" width="10.7109375" style="73" customWidth="1"/>
    <col min="14858" max="14858" width="13.85546875" style="73" customWidth="1"/>
    <col min="14859" max="14859" width="11.7109375" style="73" customWidth="1"/>
    <col min="14860" max="14860" width="14.140625" style="73" customWidth="1"/>
    <col min="14861" max="14861" width="11.7109375" style="73" customWidth="1"/>
    <col min="14862" max="15110" width="9.140625" style="73"/>
    <col min="15111" max="15111" width="10.140625" style="73" customWidth="1"/>
    <col min="15112" max="15112" width="11.28515625" style="73" customWidth="1"/>
    <col min="15113" max="15113" width="10.7109375" style="73" customWidth="1"/>
    <col min="15114" max="15114" width="13.85546875" style="73" customWidth="1"/>
    <col min="15115" max="15115" width="11.7109375" style="73" customWidth="1"/>
    <col min="15116" max="15116" width="14.140625" style="73" customWidth="1"/>
    <col min="15117" max="15117" width="11.7109375" style="73" customWidth="1"/>
    <col min="15118" max="15366" width="9.140625" style="73"/>
    <col min="15367" max="15367" width="10.140625" style="73" customWidth="1"/>
    <col min="15368" max="15368" width="11.28515625" style="73" customWidth="1"/>
    <col min="15369" max="15369" width="10.7109375" style="73" customWidth="1"/>
    <col min="15370" max="15370" width="13.85546875" style="73" customWidth="1"/>
    <col min="15371" max="15371" width="11.7109375" style="73" customWidth="1"/>
    <col min="15372" max="15372" width="14.140625" style="73" customWidth="1"/>
    <col min="15373" max="15373" width="11.7109375" style="73" customWidth="1"/>
    <col min="15374" max="15622" width="9.140625" style="73"/>
    <col min="15623" max="15623" width="10.140625" style="73" customWidth="1"/>
    <col min="15624" max="15624" width="11.28515625" style="73" customWidth="1"/>
    <col min="15625" max="15625" width="10.7109375" style="73" customWidth="1"/>
    <col min="15626" max="15626" width="13.85546875" style="73" customWidth="1"/>
    <col min="15627" max="15627" width="11.7109375" style="73" customWidth="1"/>
    <col min="15628" max="15628" width="14.140625" style="73" customWidth="1"/>
    <col min="15629" max="15629" width="11.7109375" style="73" customWidth="1"/>
    <col min="15630" max="15878" width="9.140625" style="73"/>
    <col min="15879" max="15879" width="10.140625" style="73" customWidth="1"/>
    <col min="15880" max="15880" width="11.28515625" style="73" customWidth="1"/>
    <col min="15881" max="15881" width="10.7109375" style="73" customWidth="1"/>
    <col min="15882" max="15882" width="13.85546875" style="73" customWidth="1"/>
    <col min="15883" max="15883" width="11.7109375" style="73" customWidth="1"/>
    <col min="15884" max="15884" width="14.140625" style="73" customWidth="1"/>
    <col min="15885" max="15885" width="11.7109375" style="73" customWidth="1"/>
    <col min="15886" max="16134" width="9.140625" style="73"/>
    <col min="16135" max="16135" width="10.140625" style="73" customWidth="1"/>
    <col min="16136" max="16136" width="11.28515625" style="73" customWidth="1"/>
    <col min="16137" max="16137" width="10.7109375" style="73" customWidth="1"/>
    <col min="16138" max="16138" width="13.85546875" style="73" customWidth="1"/>
    <col min="16139" max="16139" width="11.7109375" style="73" customWidth="1"/>
    <col min="16140" max="16140" width="14.140625" style="73" customWidth="1"/>
    <col min="16141" max="16141" width="11.7109375" style="73" customWidth="1"/>
    <col min="16142" max="16384" width="9.140625" style="73"/>
  </cols>
  <sheetData>
    <row r="1" spans="1:13" ht="17.25" customHeight="1" x14ac:dyDescent="0.25">
      <c r="B1" s="89"/>
      <c r="C1" s="89"/>
      <c r="D1" s="89"/>
      <c r="E1" s="90"/>
      <c r="F1" s="90"/>
      <c r="G1" s="89"/>
      <c r="H1" s="89"/>
      <c r="I1" s="90" t="s">
        <v>46</v>
      </c>
      <c r="J1" s="89"/>
      <c r="K1" s="89"/>
      <c r="L1" s="89"/>
      <c r="M1" s="89"/>
    </row>
    <row r="2" spans="1:13" ht="17.25" customHeight="1" x14ac:dyDescent="0.25">
      <c r="B2" s="89"/>
      <c r="C2" s="89"/>
      <c r="D2" s="89"/>
      <c r="E2" s="90"/>
      <c r="F2" s="90"/>
      <c r="G2" s="89"/>
      <c r="H2" s="89"/>
      <c r="I2" s="90" t="s">
        <v>40</v>
      </c>
      <c r="J2" s="89"/>
      <c r="K2" s="89"/>
      <c r="L2" s="89"/>
      <c r="M2" s="89"/>
    </row>
    <row r="3" spans="1:13" x14ac:dyDescent="0.25">
      <c r="A3" s="74"/>
      <c r="B3" s="74"/>
      <c r="C3" s="74"/>
      <c r="D3" s="75"/>
      <c r="E3" s="76"/>
      <c r="F3" s="76"/>
      <c r="G3" s="75"/>
      <c r="H3" s="75"/>
      <c r="I3" s="75"/>
      <c r="J3" s="75"/>
      <c r="K3" s="75"/>
      <c r="L3" s="75"/>
      <c r="M3" s="75"/>
    </row>
    <row r="4" spans="1:13" ht="49.5" customHeight="1" x14ac:dyDescent="0.25">
      <c r="A4" s="157" t="s">
        <v>0</v>
      </c>
      <c r="B4" s="157"/>
      <c r="C4" s="157"/>
      <c r="D4" s="157"/>
      <c r="E4" s="157"/>
      <c r="F4" s="157"/>
      <c r="G4" s="157"/>
      <c r="H4" s="157"/>
      <c r="I4" s="157"/>
      <c r="J4" s="91"/>
      <c r="K4" s="91"/>
      <c r="L4" s="91"/>
      <c r="M4" s="91"/>
    </row>
    <row r="5" spans="1:13" ht="21.75" customHeight="1" x14ac:dyDescent="0.25">
      <c r="A5" s="92"/>
      <c r="B5" s="92"/>
      <c r="C5" s="92"/>
      <c r="D5" s="92"/>
      <c r="E5" s="93"/>
      <c r="F5" s="93"/>
      <c r="G5" s="92"/>
      <c r="H5" s="92"/>
      <c r="I5" s="94" t="s">
        <v>1</v>
      </c>
      <c r="J5" s="92"/>
      <c r="K5" s="92"/>
      <c r="L5" s="92"/>
    </row>
    <row r="6" spans="1:13" x14ac:dyDescent="0.25">
      <c r="A6" s="154" t="s">
        <v>28</v>
      </c>
      <c r="B6" s="154" t="s">
        <v>3</v>
      </c>
      <c r="C6" s="154" t="s">
        <v>4</v>
      </c>
      <c r="D6" s="155" t="s">
        <v>13</v>
      </c>
      <c r="E6" s="155"/>
      <c r="F6" s="155"/>
      <c r="G6" s="155"/>
      <c r="H6" s="155"/>
      <c r="I6" s="155"/>
    </row>
    <row r="7" spans="1:13" ht="18.75" customHeight="1" x14ac:dyDescent="0.25">
      <c r="A7" s="154"/>
      <c r="B7" s="154"/>
      <c r="C7" s="154"/>
      <c r="D7" s="151" t="s">
        <v>15</v>
      </c>
      <c r="E7" s="156" t="s">
        <v>11</v>
      </c>
      <c r="F7" s="156" t="s">
        <v>24</v>
      </c>
      <c r="G7" s="151" t="s">
        <v>25</v>
      </c>
      <c r="H7" s="151" t="s">
        <v>5</v>
      </c>
      <c r="I7" s="151"/>
    </row>
    <row r="8" spans="1:13" ht="16.5" customHeight="1" x14ac:dyDescent="0.25">
      <c r="A8" s="154"/>
      <c r="B8" s="154"/>
      <c r="C8" s="154"/>
      <c r="D8" s="151"/>
      <c r="E8" s="156"/>
      <c r="F8" s="156"/>
      <c r="G8" s="151"/>
      <c r="H8" s="151" t="s">
        <v>18</v>
      </c>
      <c r="I8" s="151" t="s">
        <v>19</v>
      </c>
    </row>
    <row r="9" spans="1:13" ht="19.5" customHeight="1" x14ac:dyDescent="0.25">
      <c r="A9" s="154"/>
      <c r="B9" s="154"/>
      <c r="C9" s="154"/>
      <c r="D9" s="151"/>
      <c r="E9" s="156"/>
      <c r="F9" s="156"/>
      <c r="G9" s="151"/>
      <c r="H9" s="151"/>
      <c r="I9" s="151"/>
    </row>
    <row r="10" spans="1:13" ht="11.25" customHeight="1" x14ac:dyDescent="0.25">
      <c r="A10" s="95">
        <v>1</v>
      </c>
      <c r="B10" s="95">
        <v>2</v>
      </c>
      <c r="C10" s="95">
        <v>3</v>
      </c>
      <c r="D10" s="95">
        <v>4</v>
      </c>
      <c r="E10" s="96"/>
      <c r="F10" s="96"/>
      <c r="G10" s="97"/>
      <c r="H10" s="77"/>
      <c r="I10" s="77"/>
    </row>
    <row r="11" spans="1:13" x14ac:dyDescent="0.25">
      <c r="A11" s="98" t="s">
        <v>16</v>
      </c>
      <c r="B11" s="98" t="s">
        <v>34</v>
      </c>
      <c r="C11" s="99">
        <v>2010</v>
      </c>
      <c r="D11" s="100">
        <f>Arkusz2!G11</f>
        <v>396942.77</v>
      </c>
      <c r="E11" s="101">
        <v>207850.76</v>
      </c>
      <c r="F11" s="101"/>
      <c r="G11" s="102">
        <f>D11+E11+F11</f>
        <v>604793.53</v>
      </c>
      <c r="H11" s="78">
        <f>G11</f>
        <v>604793.53</v>
      </c>
      <c r="I11" s="78">
        <v>0</v>
      </c>
    </row>
    <row r="12" spans="1:13" x14ac:dyDescent="0.25">
      <c r="A12" s="103">
        <v>750</v>
      </c>
      <c r="B12" s="103">
        <v>75011</v>
      </c>
      <c r="C12" s="103">
        <v>2010</v>
      </c>
      <c r="D12" s="100">
        <f>Arkusz2!G12</f>
        <v>46259</v>
      </c>
      <c r="E12" s="104"/>
      <c r="F12" s="101"/>
      <c r="G12" s="102">
        <f t="shared" ref="G12:G22" si="0">D12+E12+F12</f>
        <v>46259</v>
      </c>
      <c r="H12" s="78">
        <f t="shared" ref="H12:H22" si="1">G12</f>
        <v>46259</v>
      </c>
      <c r="I12" s="78">
        <v>0</v>
      </c>
    </row>
    <row r="13" spans="1:13" ht="17.25" customHeight="1" x14ac:dyDescent="0.25">
      <c r="A13" s="105">
        <v>751</v>
      </c>
      <c r="B13" s="105">
        <v>75101</v>
      </c>
      <c r="C13" s="105">
        <v>2010</v>
      </c>
      <c r="D13" s="100">
        <f>Arkusz2!G13</f>
        <v>1044</v>
      </c>
      <c r="E13" s="140"/>
      <c r="F13" s="107"/>
      <c r="G13" s="108">
        <f t="shared" si="0"/>
        <v>1044</v>
      </c>
      <c r="H13" s="79">
        <f t="shared" si="1"/>
        <v>1044</v>
      </c>
      <c r="I13" s="79">
        <v>0</v>
      </c>
    </row>
    <row r="14" spans="1:13" x14ac:dyDescent="0.25">
      <c r="A14" s="103">
        <v>751</v>
      </c>
      <c r="B14" s="103">
        <v>75107</v>
      </c>
      <c r="C14" s="103">
        <v>2010</v>
      </c>
      <c r="D14" s="100">
        <f>Arkusz2!G14</f>
        <v>28557</v>
      </c>
      <c r="E14" s="110"/>
      <c r="F14" s="110"/>
      <c r="G14" s="109">
        <f t="shared" si="0"/>
        <v>28557</v>
      </c>
      <c r="H14" s="78">
        <f t="shared" si="1"/>
        <v>28557</v>
      </c>
      <c r="I14" s="78">
        <v>0</v>
      </c>
    </row>
    <row r="15" spans="1:13" x14ac:dyDescent="0.25">
      <c r="A15" s="103">
        <v>751</v>
      </c>
      <c r="B15" s="103">
        <v>75108</v>
      </c>
      <c r="C15" s="103">
        <v>2010</v>
      </c>
      <c r="D15" s="100">
        <f>Arkusz2!G15</f>
        <v>8338</v>
      </c>
      <c r="E15" s="110">
        <v>8040</v>
      </c>
      <c r="F15" s="110"/>
      <c r="G15" s="109">
        <f t="shared" si="0"/>
        <v>16378</v>
      </c>
      <c r="H15" s="78">
        <f t="shared" si="1"/>
        <v>16378</v>
      </c>
      <c r="I15" s="78">
        <v>1</v>
      </c>
    </row>
    <row r="16" spans="1:13" x14ac:dyDescent="0.25">
      <c r="A16" s="103">
        <v>751</v>
      </c>
      <c r="B16" s="103">
        <v>75110</v>
      </c>
      <c r="C16" s="103">
        <v>2010</v>
      </c>
      <c r="D16" s="100">
        <f>Arkusz2!G16</f>
        <v>14642</v>
      </c>
      <c r="E16" s="110"/>
      <c r="F16" s="110"/>
      <c r="G16" s="109">
        <f t="shared" si="0"/>
        <v>14642</v>
      </c>
      <c r="H16" s="78">
        <f t="shared" si="1"/>
        <v>14642</v>
      </c>
      <c r="I16" s="78">
        <v>0</v>
      </c>
    </row>
    <row r="17" spans="1:13" x14ac:dyDescent="0.25">
      <c r="A17" s="103">
        <v>801</v>
      </c>
      <c r="B17" s="103">
        <v>80101</v>
      </c>
      <c r="C17" s="103">
        <v>2010</v>
      </c>
      <c r="D17" s="100">
        <f>Arkusz2!G17</f>
        <v>26158</v>
      </c>
      <c r="E17" s="110"/>
      <c r="F17" s="110"/>
      <c r="G17" s="109">
        <f t="shared" si="0"/>
        <v>26158</v>
      </c>
      <c r="H17" s="78">
        <f t="shared" si="1"/>
        <v>26158</v>
      </c>
      <c r="I17" s="78">
        <v>0</v>
      </c>
    </row>
    <row r="18" spans="1:13" x14ac:dyDescent="0.25">
      <c r="A18" s="103">
        <v>801</v>
      </c>
      <c r="B18" s="103">
        <v>80110</v>
      </c>
      <c r="C18" s="103">
        <v>2010</v>
      </c>
      <c r="D18" s="100">
        <f>Arkusz2!G18</f>
        <v>23589</v>
      </c>
      <c r="E18" s="110"/>
      <c r="F18" s="110"/>
      <c r="G18" s="109">
        <f t="shared" si="0"/>
        <v>23589</v>
      </c>
      <c r="H18" s="78">
        <f t="shared" si="1"/>
        <v>23589</v>
      </c>
      <c r="I18" s="78">
        <v>0</v>
      </c>
    </row>
    <row r="19" spans="1:13" x14ac:dyDescent="0.25">
      <c r="A19" s="136">
        <v>852</v>
      </c>
      <c r="B19" s="136">
        <v>85212</v>
      </c>
      <c r="C19" s="136">
        <v>2010</v>
      </c>
      <c r="D19" s="100">
        <f>Arkusz2!G19</f>
        <v>2521910</v>
      </c>
      <c r="E19" s="134"/>
      <c r="F19" s="134"/>
      <c r="G19" s="138">
        <f t="shared" si="0"/>
        <v>2521910</v>
      </c>
      <c r="H19" s="139">
        <f t="shared" si="1"/>
        <v>2521910</v>
      </c>
      <c r="I19" s="139">
        <v>0</v>
      </c>
    </row>
    <row r="20" spans="1:13" x14ac:dyDescent="0.25">
      <c r="A20" s="105">
        <v>852</v>
      </c>
      <c r="B20" s="105">
        <v>85213</v>
      </c>
      <c r="C20" s="105">
        <v>2010</v>
      </c>
      <c r="D20" s="100">
        <f>Arkusz2!G20</f>
        <v>18056</v>
      </c>
      <c r="E20" s="107"/>
      <c r="F20" s="107"/>
      <c r="G20" s="108">
        <f t="shared" si="0"/>
        <v>18056</v>
      </c>
      <c r="H20" s="79">
        <f t="shared" si="1"/>
        <v>18056</v>
      </c>
      <c r="I20" s="79">
        <v>0</v>
      </c>
    </row>
    <row r="21" spans="1:13" x14ac:dyDescent="0.25">
      <c r="A21" s="103">
        <v>852</v>
      </c>
      <c r="B21" s="103">
        <v>85215</v>
      </c>
      <c r="C21" s="103">
        <v>2010</v>
      </c>
      <c r="D21" s="100">
        <f>Arkusz2!G21</f>
        <v>339.74</v>
      </c>
      <c r="E21" s="110"/>
      <c r="F21" s="110"/>
      <c r="G21" s="109">
        <f t="shared" si="0"/>
        <v>339.74</v>
      </c>
      <c r="H21" s="78">
        <f t="shared" si="1"/>
        <v>339.74</v>
      </c>
      <c r="I21" s="78">
        <v>0</v>
      </c>
    </row>
    <row r="22" spans="1:13" x14ac:dyDescent="0.25">
      <c r="A22" s="103">
        <v>8552</v>
      </c>
      <c r="B22" s="103">
        <v>85295</v>
      </c>
      <c r="C22" s="103">
        <v>2010</v>
      </c>
      <c r="D22" s="100">
        <f>Arkusz2!G22</f>
        <v>846</v>
      </c>
      <c r="E22" s="110"/>
      <c r="F22" s="110"/>
      <c r="G22" s="109">
        <f t="shared" si="0"/>
        <v>846</v>
      </c>
      <c r="H22" s="78">
        <f t="shared" si="1"/>
        <v>846</v>
      </c>
      <c r="I22" s="78">
        <v>0</v>
      </c>
    </row>
    <row r="23" spans="1:13" s="80" customFormat="1" ht="14.25" x14ac:dyDescent="0.2">
      <c r="A23" s="152">
        <v>852</v>
      </c>
      <c r="B23" s="152"/>
      <c r="C23" s="152"/>
      <c r="D23" s="111">
        <f t="shared" ref="D23:I23" si="2">SUM(D11:D22)</f>
        <v>3086681.5100000002</v>
      </c>
      <c r="E23" s="111">
        <f t="shared" si="2"/>
        <v>215890.76</v>
      </c>
      <c r="F23" s="111">
        <f t="shared" si="2"/>
        <v>0</v>
      </c>
      <c r="G23" s="111">
        <f t="shared" si="2"/>
        <v>3302572.2700000005</v>
      </c>
      <c r="H23" s="111">
        <f t="shared" si="2"/>
        <v>3302572.2700000005</v>
      </c>
      <c r="I23" s="111">
        <f t="shared" si="2"/>
        <v>1</v>
      </c>
    </row>
    <row r="24" spans="1:13" x14ac:dyDescent="0.25">
      <c r="A24" s="153" t="s">
        <v>20</v>
      </c>
      <c r="B24" s="153"/>
      <c r="C24" s="153"/>
      <c r="D24" s="153"/>
      <c r="E24" s="153"/>
      <c r="F24" s="153"/>
      <c r="G24" s="153"/>
      <c r="H24" s="153"/>
      <c r="I24" s="153"/>
      <c r="J24" s="112"/>
      <c r="K24" s="112" t="s">
        <v>28</v>
      </c>
      <c r="L24" s="112"/>
      <c r="M24" s="112"/>
    </row>
    <row r="25" spans="1:13" x14ac:dyDescent="0.25">
      <c r="A25" s="154" t="s">
        <v>2</v>
      </c>
      <c r="B25" s="154" t="s">
        <v>3</v>
      </c>
      <c r="C25" s="154" t="s">
        <v>4</v>
      </c>
      <c r="D25" s="155" t="s">
        <v>14</v>
      </c>
      <c r="E25" s="155"/>
      <c r="F25" s="155"/>
      <c r="G25" s="155"/>
      <c r="H25" s="155"/>
      <c r="I25" s="155"/>
    </row>
    <row r="26" spans="1:13" x14ac:dyDescent="0.25">
      <c r="A26" s="154"/>
      <c r="B26" s="154"/>
      <c r="C26" s="154"/>
      <c r="D26" s="151" t="s">
        <v>15</v>
      </c>
      <c r="E26" s="156" t="s">
        <v>11</v>
      </c>
      <c r="F26" s="156" t="s">
        <v>12</v>
      </c>
      <c r="G26" s="151" t="s">
        <v>21</v>
      </c>
      <c r="H26" s="151" t="s">
        <v>5</v>
      </c>
      <c r="I26" s="151"/>
    </row>
    <row r="27" spans="1:13" x14ac:dyDescent="0.25">
      <c r="A27" s="154"/>
      <c r="B27" s="154"/>
      <c r="C27" s="154"/>
      <c r="D27" s="151"/>
      <c r="E27" s="156"/>
      <c r="F27" s="156"/>
      <c r="G27" s="151"/>
      <c r="H27" s="151" t="s">
        <v>6</v>
      </c>
      <c r="I27" s="151" t="s">
        <v>7</v>
      </c>
    </row>
    <row r="28" spans="1:13" x14ac:dyDescent="0.25">
      <c r="A28" s="154"/>
      <c r="B28" s="154"/>
      <c r="C28" s="154"/>
      <c r="D28" s="151"/>
      <c r="E28" s="156"/>
      <c r="F28" s="156"/>
      <c r="G28" s="151"/>
      <c r="H28" s="151"/>
      <c r="I28" s="151"/>
    </row>
    <row r="29" spans="1:13" x14ac:dyDescent="0.25">
      <c r="A29" s="95">
        <v>1</v>
      </c>
      <c r="B29" s="95">
        <v>2</v>
      </c>
      <c r="C29" s="95">
        <v>3</v>
      </c>
      <c r="D29" s="95">
        <v>5</v>
      </c>
      <c r="E29" s="96"/>
      <c r="F29" s="96"/>
      <c r="G29" s="95"/>
      <c r="H29" s="95">
        <v>6</v>
      </c>
      <c r="I29" s="95">
        <v>7</v>
      </c>
    </row>
    <row r="30" spans="1:13" x14ac:dyDescent="0.25">
      <c r="A30" s="113" t="s">
        <v>16</v>
      </c>
      <c r="B30" s="113" t="s">
        <v>34</v>
      </c>
      <c r="C30" s="114"/>
      <c r="D30" s="115">
        <f>Arkusz2!G30</f>
        <v>396942.77</v>
      </c>
      <c r="E30" s="116">
        <f t="shared" ref="E30:I30" si="3">SUM(E31:E35)</f>
        <v>207850.76</v>
      </c>
      <c r="F30" s="116">
        <f t="shared" si="3"/>
        <v>0</v>
      </c>
      <c r="G30" s="115">
        <f>D30+E30+F30</f>
        <v>604793.53</v>
      </c>
      <c r="H30" s="115">
        <f t="shared" si="3"/>
        <v>604793.53</v>
      </c>
      <c r="I30" s="115">
        <f t="shared" si="3"/>
        <v>0</v>
      </c>
    </row>
    <row r="31" spans="1:13" x14ac:dyDescent="0.25">
      <c r="A31" s="117"/>
      <c r="B31" s="98"/>
      <c r="C31" s="118">
        <v>4010</v>
      </c>
      <c r="D31" s="119">
        <f>Arkusz2!G31</f>
        <v>3200</v>
      </c>
      <c r="E31" s="101">
        <v>3100</v>
      </c>
      <c r="F31" s="101"/>
      <c r="G31" s="81">
        <f t="shared" ref="G31:G92" si="4">D31+E31+F31</f>
        <v>6300</v>
      </c>
      <c r="H31" s="81">
        <f t="shared" ref="H31:H90" si="5">G31</f>
        <v>6300</v>
      </c>
      <c r="I31" s="81">
        <v>0</v>
      </c>
    </row>
    <row r="32" spans="1:13" x14ac:dyDescent="0.25">
      <c r="A32" s="117"/>
      <c r="B32" s="98"/>
      <c r="C32" s="118">
        <v>4110</v>
      </c>
      <c r="D32" s="119">
        <f>Arkusz2!G32</f>
        <v>550.08000000000004</v>
      </c>
      <c r="E32" s="101">
        <v>532.89</v>
      </c>
      <c r="F32" s="101"/>
      <c r="G32" s="81">
        <f t="shared" si="4"/>
        <v>1082.97</v>
      </c>
      <c r="H32" s="81">
        <f t="shared" si="5"/>
        <v>1082.97</v>
      </c>
      <c r="I32" s="81">
        <v>0</v>
      </c>
    </row>
    <row r="33" spans="1:9" x14ac:dyDescent="0.25">
      <c r="A33" s="117"/>
      <c r="B33" s="98"/>
      <c r="C33" s="118">
        <v>4120</v>
      </c>
      <c r="D33" s="119">
        <f>Arkusz2!G33</f>
        <v>73.5</v>
      </c>
      <c r="E33" s="101">
        <v>71.05</v>
      </c>
      <c r="F33" s="101"/>
      <c r="G33" s="81">
        <f t="shared" si="4"/>
        <v>144.55000000000001</v>
      </c>
      <c r="H33" s="81">
        <f t="shared" si="5"/>
        <v>144.55000000000001</v>
      </c>
      <c r="I33" s="81">
        <v>0</v>
      </c>
    </row>
    <row r="34" spans="1:9" x14ac:dyDescent="0.25">
      <c r="A34" s="120"/>
      <c r="B34" s="99"/>
      <c r="C34" s="118">
        <v>4210</v>
      </c>
      <c r="D34" s="81">
        <f>Arkusz2!G34</f>
        <v>3959.61</v>
      </c>
      <c r="E34" s="81">
        <v>371.57</v>
      </c>
      <c r="F34" s="81"/>
      <c r="G34" s="81">
        <f t="shared" si="4"/>
        <v>4331.18</v>
      </c>
      <c r="H34" s="81">
        <f t="shared" si="5"/>
        <v>4331.18</v>
      </c>
      <c r="I34" s="81">
        <v>0</v>
      </c>
    </row>
    <row r="35" spans="1:9" x14ac:dyDescent="0.25">
      <c r="A35" s="121"/>
      <c r="B35" s="122"/>
      <c r="C35" s="118">
        <v>4430</v>
      </c>
      <c r="D35" s="81">
        <f>Arkusz2!G35</f>
        <v>389159.58</v>
      </c>
      <c r="E35" s="81">
        <f>207850.76-4075.51</f>
        <v>203775.25</v>
      </c>
      <c r="F35" s="81"/>
      <c r="G35" s="81">
        <f t="shared" si="4"/>
        <v>592934.83000000007</v>
      </c>
      <c r="H35" s="81">
        <f t="shared" si="5"/>
        <v>592934.83000000007</v>
      </c>
      <c r="I35" s="81">
        <v>0</v>
      </c>
    </row>
    <row r="36" spans="1:9" x14ac:dyDescent="0.25">
      <c r="A36" s="123">
        <v>750</v>
      </c>
      <c r="B36" s="123">
        <v>75011</v>
      </c>
      <c r="C36" s="114"/>
      <c r="D36" s="115">
        <f>Arkusz2!G36</f>
        <v>46259</v>
      </c>
      <c r="E36" s="116">
        <f t="shared" ref="E36:I36" si="6">SUM(E37:E40)</f>
        <v>0</v>
      </c>
      <c r="F36" s="116">
        <f t="shared" si="6"/>
        <v>0</v>
      </c>
      <c r="G36" s="115">
        <f t="shared" si="4"/>
        <v>46259</v>
      </c>
      <c r="H36" s="115">
        <f t="shared" si="6"/>
        <v>46259</v>
      </c>
      <c r="I36" s="115">
        <f t="shared" si="6"/>
        <v>0</v>
      </c>
    </row>
    <row r="37" spans="1:9" x14ac:dyDescent="0.25">
      <c r="A37" s="120"/>
      <c r="B37" s="99"/>
      <c r="C37" s="118">
        <v>4010</v>
      </c>
      <c r="D37" s="81">
        <f>Arkusz2!G37</f>
        <v>35505</v>
      </c>
      <c r="E37" s="81"/>
      <c r="F37" s="81"/>
      <c r="G37" s="81">
        <f t="shared" si="4"/>
        <v>35505</v>
      </c>
      <c r="H37" s="81">
        <f t="shared" si="5"/>
        <v>35505</v>
      </c>
      <c r="I37" s="81">
        <v>0</v>
      </c>
    </row>
    <row r="38" spans="1:9" x14ac:dyDescent="0.25">
      <c r="A38" s="121"/>
      <c r="B38" s="122"/>
      <c r="C38" s="118">
        <v>4040</v>
      </c>
      <c r="D38" s="81">
        <f>Arkusz2!G38</f>
        <v>3160</v>
      </c>
      <c r="E38" s="81"/>
      <c r="F38" s="81"/>
      <c r="G38" s="81">
        <f t="shared" si="4"/>
        <v>3160</v>
      </c>
      <c r="H38" s="81">
        <f t="shared" si="5"/>
        <v>3160</v>
      </c>
      <c r="I38" s="81">
        <v>0</v>
      </c>
    </row>
    <row r="39" spans="1:9" x14ac:dyDescent="0.25">
      <c r="A39" s="121"/>
      <c r="B39" s="122"/>
      <c r="C39" s="118">
        <v>4110</v>
      </c>
      <c r="D39" s="81">
        <f>Arkusz2!G39</f>
        <v>6647</v>
      </c>
      <c r="E39" s="81"/>
      <c r="F39" s="81"/>
      <c r="G39" s="81">
        <f t="shared" si="4"/>
        <v>6647</v>
      </c>
      <c r="H39" s="81">
        <f t="shared" si="5"/>
        <v>6647</v>
      </c>
      <c r="I39" s="81">
        <v>0</v>
      </c>
    </row>
    <row r="40" spans="1:9" x14ac:dyDescent="0.25">
      <c r="A40" s="97"/>
      <c r="B40" s="95"/>
      <c r="C40" s="118">
        <v>4120</v>
      </c>
      <c r="D40" s="81">
        <f>Arkusz2!G40</f>
        <v>947</v>
      </c>
      <c r="E40" s="81"/>
      <c r="F40" s="81"/>
      <c r="G40" s="81">
        <f t="shared" si="4"/>
        <v>947</v>
      </c>
      <c r="H40" s="81">
        <f t="shared" si="5"/>
        <v>947</v>
      </c>
      <c r="I40" s="81">
        <v>0</v>
      </c>
    </row>
    <row r="41" spans="1:9" x14ac:dyDescent="0.25">
      <c r="A41" s="124">
        <v>751</v>
      </c>
      <c r="B41" s="124">
        <v>75101</v>
      </c>
      <c r="C41" s="114"/>
      <c r="D41" s="115">
        <f>Arkusz2!G41</f>
        <v>1044</v>
      </c>
      <c r="E41" s="116">
        <f t="shared" ref="E41:I41" si="7">SUM(E42:E44)</f>
        <v>0</v>
      </c>
      <c r="F41" s="116">
        <f t="shared" si="7"/>
        <v>0</v>
      </c>
      <c r="G41" s="115">
        <f t="shared" si="4"/>
        <v>1044</v>
      </c>
      <c r="H41" s="115">
        <f t="shared" si="7"/>
        <v>1044</v>
      </c>
      <c r="I41" s="115">
        <f t="shared" si="7"/>
        <v>0</v>
      </c>
    </row>
    <row r="42" spans="1:9" x14ac:dyDescent="0.25">
      <c r="A42" s="122"/>
      <c r="B42" s="122"/>
      <c r="C42" s="125">
        <v>4110</v>
      </c>
      <c r="D42" s="82">
        <f>Arkusz2!G42</f>
        <v>150</v>
      </c>
      <c r="E42" s="82"/>
      <c r="F42" s="82"/>
      <c r="G42" s="81">
        <f t="shared" si="4"/>
        <v>150</v>
      </c>
      <c r="H42" s="81">
        <f t="shared" si="5"/>
        <v>150</v>
      </c>
      <c r="I42" s="81">
        <v>0</v>
      </c>
    </row>
    <row r="43" spans="1:9" x14ac:dyDescent="0.25">
      <c r="A43" s="122"/>
      <c r="B43" s="122"/>
      <c r="C43" s="125">
        <v>4120</v>
      </c>
      <c r="D43" s="82">
        <f>Arkusz2!G43</f>
        <v>21.38</v>
      </c>
      <c r="E43" s="82"/>
      <c r="F43" s="82"/>
      <c r="G43" s="81">
        <f t="shared" si="4"/>
        <v>21.38</v>
      </c>
      <c r="H43" s="81">
        <f t="shared" si="5"/>
        <v>21.38</v>
      </c>
      <c r="I43" s="81">
        <v>0</v>
      </c>
    </row>
    <row r="44" spans="1:9" x14ac:dyDescent="0.25">
      <c r="A44" s="122"/>
      <c r="B44" s="122"/>
      <c r="C44" s="125">
        <v>4170</v>
      </c>
      <c r="D44" s="82">
        <f>Arkusz2!G44</f>
        <v>872.62</v>
      </c>
      <c r="E44" s="82"/>
      <c r="F44" s="82"/>
      <c r="G44" s="81">
        <f t="shared" si="4"/>
        <v>872.62</v>
      </c>
      <c r="H44" s="81">
        <f t="shared" si="5"/>
        <v>872.62</v>
      </c>
      <c r="I44" s="81">
        <v>0</v>
      </c>
    </row>
    <row r="45" spans="1:9" x14ac:dyDescent="0.25">
      <c r="A45" s="126"/>
      <c r="B45" s="126">
        <v>75107</v>
      </c>
      <c r="C45" s="114"/>
      <c r="D45" s="115">
        <f>Arkusz2!G45</f>
        <v>28557</v>
      </c>
      <c r="E45" s="116">
        <f>SUM(E46:E51)</f>
        <v>0</v>
      </c>
      <c r="F45" s="116">
        <f>SUM(F46:F51)</f>
        <v>0</v>
      </c>
      <c r="G45" s="115">
        <f t="shared" si="4"/>
        <v>28557</v>
      </c>
      <c r="H45" s="116">
        <f>SUM(H46:H51)</f>
        <v>28557</v>
      </c>
      <c r="I45" s="116">
        <f>SUM(I46:I51)</f>
        <v>0</v>
      </c>
    </row>
    <row r="46" spans="1:9" s="75" customFormat="1" x14ac:dyDescent="0.25">
      <c r="A46" s="122"/>
      <c r="B46" s="122"/>
      <c r="C46" s="125">
        <v>3030</v>
      </c>
      <c r="D46" s="119">
        <f>Arkusz2!G46</f>
        <v>16400</v>
      </c>
      <c r="E46" s="135"/>
      <c r="F46" s="101"/>
      <c r="G46" s="81">
        <f t="shared" si="4"/>
        <v>16400</v>
      </c>
      <c r="H46" s="81">
        <f t="shared" ref="H46:H51" si="8">G46</f>
        <v>16400</v>
      </c>
      <c r="I46" s="81">
        <v>0</v>
      </c>
    </row>
    <row r="47" spans="1:9" x14ac:dyDescent="0.25">
      <c r="A47" s="122"/>
      <c r="B47" s="122"/>
      <c r="C47" s="125">
        <v>4110</v>
      </c>
      <c r="D47" s="119">
        <f>Arkusz2!G47</f>
        <v>600.15</v>
      </c>
      <c r="E47" s="127"/>
      <c r="F47" s="82"/>
      <c r="G47" s="81">
        <f t="shared" si="4"/>
        <v>600.15</v>
      </c>
      <c r="H47" s="81">
        <f t="shared" si="8"/>
        <v>600.15</v>
      </c>
      <c r="I47" s="81">
        <v>0</v>
      </c>
    </row>
    <row r="48" spans="1:9" x14ac:dyDescent="0.25">
      <c r="A48" s="122"/>
      <c r="B48" s="122"/>
      <c r="C48" s="125">
        <v>4120</v>
      </c>
      <c r="D48" s="119">
        <f>Arkusz2!G48</f>
        <v>47.8</v>
      </c>
      <c r="E48" s="127"/>
      <c r="F48" s="82"/>
      <c r="G48" s="81">
        <f t="shared" si="4"/>
        <v>47.8</v>
      </c>
      <c r="H48" s="81">
        <f t="shared" si="8"/>
        <v>47.8</v>
      </c>
      <c r="I48" s="81">
        <v>0</v>
      </c>
    </row>
    <row r="49" spans="1:9" x14ac:dyDescent="0.25">
      <c r="A49" s="122"/>
      <c r="B49" s="122"/>
      <c r="C49" s="125">
        <v>4170</v>
      </c>
      <c r="D49" s="119">
        <f>Arkusz2!G49</f>
        <v>4916.2</v>
      </c>
      <c r="E49" s="127"/>
      <c r="F49" s="82"/>
      <c r="G49" s="81">
        <f t="shared" si="4"/>
        <v>4916.2</v>
      </c>
      <c r="H49" s="81">
        <f t="shared" si="8"/>
        <v>4916.2</v>
      </c>
      <c r="I49" s="81">
        <v>0</v>
      </c>
    </row>
    <row r="50" spans="1:9" x14ac:dyDescent="0.25">
      <c r="A50" s="122"/>
      <c r="B50" s="122"/>
      <c r="C50" s="125">
        <v>4210</v>
      </c>
      <c r="D50" s="119">
        <f>Arkusz2!G50</f>
        <v>5942.89</v>
      </c>
      <c r="E50" s="127"/>
      <c r="F50" s="82"/>
      <c r="G50" s="81">
        <f t="shared" si="4"/>
        <v>5942.89</v>
      </c>
      <c r="H50" s="81">
        <f t="shared" si="8"/>
        <v>5942.89</v>
      </c>
      <c r="I50" s="81">
        <v>0</v>
      </c>
    </row>
    <row r="51" spans="1:9" x14ac:dyDescent="0.25">
      <c r="A51" s="122"/>
      <c r="B51" s="122"/>
      <c r="C51" s="125">
        <v>4300</v>
      </c>
      <c r="D51" s="119">
        <f>Arkusz2!G51</f>
        <v>649.96</v>
      </c>
      <c r="E51" s="127"/>
      <c r="F51" s="82"/>
      <c r="G51" s="81">
        <f t="shared" si="4"/>
        <v>649.96</v>
      </c>
      <c r="H51" s="81">
        <f t="shared" si="8"/>
        <v>649.96</v>
      </c>
      <c r="I51" s="81">
        <v>0</v>
      </c>
    </row>
    <row r="52" spans="1:9" x14ac:dyDescent="0.25">
      <c r="A52" s="126"/>
      <c r="B52" s="126">
        <v>75108</v>
      </c>
      <c r="C52" s="114"/>
      <c r="D52" s="115">
        <f>Arkusz2!G52</f>
        <v>8338</v>
      </c>
      <c r="E52" s="116">
        <f>SUM(E53:E58)</f>
        <v>8902.42</v>
      </c>
      <c r="F52" s="116">
        <f>SUM(F53:F58)</f>
        <v>-862.42000000000007</v>
      </c>
      <c r="G52" s="115">
        <f t="shared" si="4"/>
        <v>16377.999999999998</v>
      </c>
      <c r="H52" s="116">
        <f>SUM(H53:H58)</f>
        <v>16378</v>
      </c>
      <c r="I52" s="116">
        <f>SUM(I53:I58)</f>
        <v>0</v>
      </c>
    </row>
    <row r="53" spans="1:9" s="75" customFormat="1" x14ac:dyDescent="0.25">
      <c r="A53" s="122"/>
      <c r="B53" s="122"/>
      <c r="C53" s="125">
        <v>3030</v>
      </c>
      <c r="D53" s="119">
        <f>Arkusz2!G53</f>
        <v>0</v>
      </c>
      <c r="E53" s="135">
        <v>8040</v>
      </c>
      <c r="F53" s="101"/>
      <c r="G53" s="81">
        <f t="shared" si="4"/>
        <v>8040</v>
      </c>
      <c r="H53" s="81">
        <f t="shared" ref="H53:H58" si="9">G53</f>
        <v>8040</v>
      </c>
      <c r="I53" s="81">
        <v>0</v>
      </c>
    </row>
    <row r="54" spans="1:9" x14ac:dyDescent="0.25">
      <c r="A54" s="122"/>
      <c r="B54" s="122"/>
      <c r="C54" s="125">
        <v>4110</v>
      </c>
      <c r="D54" s="119">
        <f>Arkusz2!G54</f>
        <v>500</v>
      </c>
      <c r="E54" s="127"/>
      <c r="F54" s="82">
        <v>-35.85</v>
      </c>
      <c r="G54" s="81">
        <f t="shared" si="4"/>
        <v>464.15</v>
      </c>
      <c r="H54" s="81">
        <f t="shared" si="9"/>
        <v>464.15</v>
      </c>
      <c r="I54" s="81">
        <v>0</v>
      </c>
    </row>
    <row r="55" spans="1:9" x14ac:dyDescent="0.25">
      <c r="A55" s="122"/>
      <c r="B55" s="122"/>
      <c r="C55" s="125">
        <v>4120</v>
      </c>
      <c r="D55" s="119">
        <f>Arkusz2!G55</f>
        <v>40</v>
      </c>
      <c r="E55" s="127"/>
      <c r="F55" s="82">
        <v>-6.91</v>
      </c>
      <c r="G55" s="81">
        <f t="shared" si="4"/>
        <v>33.090000000000003</v>
      </c>
      <c r="H55" s="81">
        <f t="shared" si="9"/>
        <v>33.090000000000003</v>
      </c>
      <c r="I55" s="81">
        <v>0</v>
      </c>
    </row>
    <row r="56" spans="1:9" x14ac:dyDescent="0.25">
      <c r="A56" s="122"/>
      <c r="B56" s="122"/>
      <c r="C56" s="125">
        <v>4170</v>
      </c>
      <c r="D56" s="119">
        <f>Arkusz2!G56</f>
        <v>4000</v>
      </c>
      <c r="E56" s="127"/>
      <c r="F56" s="82">
        <v>-350</v>
      </c>
      <c r="G56" s="81">
        <f t="shared" si="4"/>
        <v>3650</v>
      </c>
      <c r="H56" s="81">
        <f t="shared" si="9"/>
        <v>3650</v>
      </c>
      <c r="I56" s="81">
        <v>0</v>
      </c>
    </row>
    <row r="57" spans="1:9" x14ac:dyDescent="0.25">
      <c r="A57" s="122"/>
      <c r="B57" s="122"/>
      <c r="C57" s="125">
        <v>4210</v>
      </c>
      <c r="D57" s="119">
        <f>Arkusz2!G57</f>
        <v>2798</v>
      </c>
      <c r="E57" s="127">
        <v>862.42</v>
      </c>
      <c r="F57" s="82"/>
      <c r="G57" s="81">
        <f t="shared" si="4"/>
        <v>3660.42</v>
      </c>
      <c r="H57" s="81">
        <f t="shared" si="9"/>
        <v>3660.42</v>
      </c>
      <c r="I57" s="81">
        <v>0</v>
      </c>
    </row>
    <row r="58" spans="1:9" x14ac:dyDescent="0.25">
      <c r="A58" s="122"/>
      <c r="B58" s="122"/>
      <c r="C58" s="125">
        <v>4300</v>
      </c>
      <c r="D58" s="119">
        <f>Arkusz2!G58</f>
        <v>1000</v>
      </c>
      <c r="E58" s="127"/>
      <c r="F58" s="82">
        <v>-469.66</v>
      </c>
      <c r="G58" s="81">
        <f t="shared" si="4"/>
        <v>530.33999999999992</v>
      </c>
      <c r="H58" s="81">
        <f t="shared" si="9"/>
        <v>530.33999999999992</v>
      </c>
      <c r="I58" s="81">
        <v>0</v>
      </c>
    </row>
    <row r="59" spans="1:9" x14ac:dyDescent="0.25">
      <c r="A59" s="126"/>
      <c r="B59" s="126">
        <v>75110</v>
      </c>
      <c r="C59" s="114"/>
      <c r="D59" s="115">
        <f>Arkusz2!G59</f>
        <v>14642</v>
      </c>
      <c r="E59" s="116">
        <f>SUM(E60:E65)</f>
        <v>0</v>
      </c>
      <c r="F59" s="116">
        <f>SUM(F60:F65)</f>
        <v>0</v>
      </c>
      <c r="G59" s="115">
        <f t="shared" si="4"/>
        <v>14642</v>
      </c>
      <c r="H59" s="116">
        <f>SUM(H60:H65)</f>
        <v>14642.000000000002</v>
      </c>
      <c r="I59" s="116">
        <f>SUM(I60:I65)</f>
        <v>0</v>
      </c>
    </row>
    <row r="60" spans="1:9" s="75" customFormat="1" x14ac:dyDescent="0.25">
      <c r="A60" s="122"/>
      <c r="B60" s="122"/>
      <c r="C60" s="125">
        <v>3030</v>
      </c>
      <c r="D60" s="119">
        <f>Arkusz2!G60</f>
        <v>7920</v>
      </c>
      <c r="E60" s="135"/>
      <c r="F60" s="101"/>
      <c r="G60" s="81">
        <f t="shared" si="4"/>
        <v>7920</v>
      </c>
      <c r="H60" s="81">
        <f t="shared" ref="H60:H65" si="10">G60</f>
        <v>7920</v>
      </c>
      <c r="I60" s="81">
        <v>0</v>
      </c>
    </row>
    <row r="61" spans="1:9" x14ac:dyDescent="0.25">
      <c r="A61" s="122"/>
      <c r="B61" s="122"/>
      <c r="C61" s="125">
        <v>4110</v>
      </c>
      <c r="D61" s="119">
        <f>Arkusz2!G61</f>
        <v>457.27</v>
      </c>
      <c r="E61" s="127"/>
      <c r="F61" s="82"/>
      <c r="G61" s="81">
        <f t="shared" si="4"/>
        <v>457.27</v>
      </c>
      <c r="H61" s="81">
        <f t="shared" si="10"/>
        <v>457.27</v>
      </c>
      <c r="I61" s="81">
        <v>0</v>
      </c>
    </row>
    <row r="62" spans="1:9" x14ac:dyDescent="0.25">
      <c r="A62" s="122"/>
      <c r="B62" s="122"/>
      <c r="C62" s="125">
        <v>4120</v>
      </c>
      <c r="D62" s="119">
        <f>Arkusz2!G62</f>
        <v>32.11</v>
      </c>
      <c r="E62" s="127"/>
      <c r="F62" s="82"/>
      <c r="G62" s="81">
        <f t="shared" si="4"/>
        <v>32.11</v>
      </c>
      <c r="H62" s="81">
        <f t="shared" si="10"/>
        <v>32.11</v>
      </c>
      <c r="I62" s="81">
        <v>0</v>
      </c>
    </row>
    <row r="63" spans="1:9" x14ac:dyDescent="0.25">
      <c r="A63" s="122"/>
      <c r="B63" s="122"/>
      <c r="C63" s="125">
        <v>4170</v>
      </c>
      <c r="D63" s="119">
        <f>Arkusz2!G63</f>
        <v>3610</v>
      </c>
      <c r="E63" s="127"/>
      <c r="F63" s="82"/>
      <c r="G63" s="81">
        <f t="shared" si="4"/>
        <v>3610</v>
      </c>
      <c r="H63" s="81">
        <f t="shared" si="10"/>
        <v>3610</v>
      </c>
      <c r="I63" s="81">
        <v>0</v>
      </c>
    </row>
    <row r="64" spans="1:9" x14ac:dyDescent="0.25">
      <c r="A64" s="122"/>
      <c r="B64" s="122"/>
      <c r="C64" s="125">
        <v>4210</v>
      </c>
      <c r="D64" s="119">
        <f>Arkusz2!G64</f>
        <v>2191.86</v>
      </c>
      <c r="E64" s="127"/>
      <c r="F64" s="82"/>
      <c r="G64" s="81">
        <f t="shared" si="4"/>
        <v>2191.86</v>
      </c>
      <c r="H64" s="81">
        <f t="shared" si="10"/>
        <v>2191.86</v>
      </c>
      <c r="I64" s="81">
        <v>0</v>
      </c>
    </row>
    <row r="65" spans="1:9" x14ac:dyDescent="0.25">
      <c r="A65" s="122"/>
      <c r="B65" s="122"/>
      <c r="C65" s="125">
        <v>4300</v>
      </c>
      <c r="D65" s="119">
        <f>Arkusz2!G65</f>
        <v>430.76</v>
      </c>
      <c r="E65" s="127"/>
      <c r="F65" s="82"/>
      <c r="G65" s="81">
        <f t="shared" si="4"/>
        <v>430.76</v>
      </c>
      <c r="H65" s="81">
        <f t="shared" si="10"/>
        <v>430.76</v>
      </c>
      <c r="I65" s="81">
        <v>0</v>
      </c>
    </row>
    <row r="66" spans="1:9" x14ac:dyDescent="0.25">
      <c r="A66" s="114">
        <v>801</v>
      </c>
      <c r="B66" s="114">
        <v>80101</v>
      </c>
      <c r="C66" s="114"/>
      <c r="D66" s="83">
        <f>Arkusz2!G66</f>
        <v>26158</v>
      </c>
      <c r="E66" s="83">
        <f>SUM(E67:E68)</f>
        <v>0</v>
      </c>
      <c r="F66" s="83">
        <f>SUM(F67:F68)</f>
        <v>0</v>
      </c>
      <c r="G66" s="83">
        <f t="shared" si="4"/>
        <v>26158</v>
      </c>
      <c r="H66" s="83">
        <f>SUM(H67:H68)</f>
        <v>26158</v>
      </c>
      <c r="I66" s="83">
        <f>SUM(I67:I68)</f>
        <v>0</v>
      </c>
    </row>
    <row r="67" spans="1:9" s="75" customFormat="1" x14ac:dyDescent="0.25">
      <c r="A67" s="122"/>
      <c r="B67" s="122"/>
      <c r="C67" s="125">
        <v>4210</v>
      </c>
      <c r="D67" s="82">
        <f>Arkusz2!G67</f>
        <v>258.99</v>
      </c>
      <c r="E67" s="82"/>
      <c r="F67" s="82"/>
      <c r="G67" s="82">
        <f t="shared" si="4"/>
        <v>258.99</v>
      </c>
      <c r="H67" s="81">
        <f t="shared" si="5"/>
        <v>258.99</v>
      </c>
      <c r="I67" s="82"/>
    </row>
    <row r="68" spans="1:9" x14ac:dyDescent="0.25">
      <c r="A68" s="122"/>
      <c r="B68" s="122"/>
      <c r="C68" s="125">
        <v>4240</v>
      </c>
      <c r="D68" s="82">
        <f>Arkusz2!G68</f>
        <v>25899.01</v>
      </c>
      <c r="E68" s="82"/>
      <c r="F68" s="82"/>
      <c r="G68" s="81">
        <f t="shared" si="4"/>
        <v>25899.01</v>
      </c>
      <c r="H68" s="81">
        <f t="shared" si="5"/>
        <v>25899.01</v>
      </c>
      <c r="I68" s="81">
        <v>0</v>
      </c>
    </row>
    <row r="69" spans="1:9" x14ac:dyDescent="0.25">
      <c r="A69" s="114"/>
      <c r="B69" s="114">
        <v>80110</v>
      </c>
      <c r="C69" s="114"/>
      <c r="D69" s="116">
        <f>Arkusz2!G69</f>
        <v>23589</v>
      </c>
      <c r="E69" s="116">
        <f>SUM(E70:E71)</f>
        <v>0</v>
      </c>
      <c r="F69" s="116">
        <f>SUM(F70:F71)</f>
        <v>0</v>
      </c>
      <c r="G69" s="115">
        <f t="shared" si="4"/>
        <v>23589</v>
      </c>
      <c r="H69" s="115">
        <f>SUM(H70:H71)</f>
        <v>23589</v>
      </c>
      <c r="I69" s="115">
        <f>SUM(I70:I71)</f>
        <v>0</v>
      </c>
    </row>
    <row r="70" spans="1:9" s="75" customFormat="1" x14ac:dyDescent="0.25">
      <c r="A70" s="122"/>
      <c r="B70" s="122"/>
      <c r="C70" s="125">
        <v>4210</v>
      </c>
      <c r="D70" s="119">
        <f>Arkusz2!G70</f>
        <v>233.54999999999998</v>
      </c>
      <c r="E70" s="101"/>
      <c r="F70" s="101"/>
      <c r="G70" s="119">
        <f t="shared" si="4"/>
        <v>233.54999999999998</v>
      </c>
      <c r="H70" s="81">
        <f t="shared" ref="H70" si="11">G70</f>
        <v>233.54999999999998</v>
      </c>
      <c r="I70" s="81">
        <v>0</v>
      </c>
    </row>
    <row r="71" spans="1:9" x14ac:dyDescent="0.25">
      <c r="A71" s="122"/>
      <c r="B71" s="122"/>
      <c r="C71" s="125">
        <v>4240</v>
      </c>
      <c r="D71" s="119">
        <f>Arkusz2!G71</f>
        <v>23355.45</v>
      </c>
      <c r="E71" s="101"/>
      <c r="F71" s="101"/>
      <c r="G71" s="81">
        <f t="shared" si="4"/>
        <v>23355.45</v>
      </c>
      <c r="H71" s="81">
        <f t="shared" si="5"/>
        <v>23355.45</v>
      </c>
      <c r="I71" s="81">
        <v>0</v>
      </c>
    </row>
    <row r="72" spans="1:9" x14ac:dyDescent="0.25">
      <c r="A72" s="123">
        <v>852</v>
      </c>
      <c r="B72" s="123">
        <v>85212</v>
      </c>
      <c r="C72" s="114"/>
      <c r="D72" s="115">
        <f>Arkusz2!G72</f>
        <v>2521910</v>
      </c>
      <c r="E72" s="116">
        <f t="shared" ref="E72:I72" si="12">SUM(E73:E85)</f>
        <v>0</v>
      </c>
      <c r="F72" s="116">
        <f t="shared" si="12"/>
        <v>0</v>
      </c>
      <c r="G72" s="115">
        <f t="shared" si="4"/>
        <v>2521910</v>
      </c>
      <c r="H72" s="115">
        <f t="shared" si="12"/>
        <v>2521910</v>
      </c>
      <c r="I72" s="115">
        <f t="shared" si="12"/>
        <v>0</v>
      </c>
    </row>
    <row r="73" spans="1:9" x14ac:dyDescent="0.25">
      <c r="A73" s="99"/>
      <c r="B73" s="99"/>
      <c r="C73" s="84">
        <v>3110</v>
      </c>
      <c r="D73" s="82">
        <f>Arkusz2!G73</f>
        <v>2376252.7000000002</v>
      </c>
      <c r="E73" s="82"/>
      <c r="F73" s="82"/>
      <c r="G73" s="81">
        <f t="shared" si="4"/>
        <v>2376252.7000000002</v>
      </c>
      <c r="H73" s="81">
        <f t="shared" si="5"/>
        <v>2376252.7000000002</v>
      </c>
      <c r="I73" s="81">
        <v>0</v>
      </c>
    </row>
    <row r="74" spans="1:9" x14ac:dyDescent="0.25">
      <c r="A74" s="122"/>
      <c r="B74" s="122"/>
      <c r="C74" s="85">
        <v>4010</v>
      </c>
      <c r="D74" s="82">
        <f>Arkusz2!G74</f>
        <v>53312.2</v>
      </c>
      <c r="E74" s="82"/>
      <c r="F74" s="82"/>
      <c r="G74" s="81">
        <f t="shared" si="4"/>
        <v>53312.2</v>
      </c>
      <c r="H74" s="81">
        <f t="shared" si="5"/>
        <v>53312.2</v>
      </c>
      <c r="I74" s="81">
        <v>0</v>
      </c>
    </row>
    <row r="75" spans="1:9" x14ac:dyDescent="0.25">
      <c r="A75" s="122"/>
      <c r="B75" s="122"/>
      <c r="C75" s="85">
        <v>4040</v>
      </c>
      <c r="D75" s="82">
        <f>Arkusz2!G75</f>
        <v>4257.8</v>
      </c>
      <c r="E75" s="82"/>
      <c r="F75" s="82"/>
      <c r="G75" s="81">
        <f t="shared" si="4"/>
        <v>4257.8</v>
      </c>
      <c r="H75" s="81">
        <f t="shared" si="5"/>
        <v>4257.8</v>
      </c>
      <c r="I75" s="81">
        <v>0</v>
      </c>
    </row>
    <row r="76" spans="1:9" x14ac:dyDescent="0.25">
      <c r="A76" s="122"/>
      <c r="B76" s="122"/>
      <c r="C76" s="85">
        <v>4110</v>
      </c>
      <c r="D76" s="82">
        <f>Arkusz2!G76</f>
        <v>80300</v>
      </c>
      <c r="E76" s="82"/>
      <c r="F76" s="82"/>
      <c r="G76" s="81">
        <f t="shared" si="4"/>
        <v>80300</v>
      </c>
      <c r="H76" s="81">
        <f t="shared" si="5"/>
        <v>80300</v>
      </c>
      <c r="I76" s="81">
        <v>0</v>
      </c>
    </row>
    <row r="77" spans="1:9" x14ac:dyDescent="0.25">
      <c r="A77" s="122"/>
      <c r="B77" s="122"/>
      <c r="C77" s="85">
        <v>4120</v>
      </c>
      <c r="D77" s="82">
        <f>Arkusz2!G77</f>
        <v>1500</v>
      </c>
      <c r="E77" s="82"/>
      <c r="F77" s="82"/>
      <c r="G77" s="81">
        <f t="shared" si="4"/>
        <v>1500</v>
      </c>
      <c r="H77" s="81">
        <f t="shared" si="5"/>
        <v>1500</v>
      </c>
      <c r="I77" s="81">
        <v>0</v>
      </c>
    </row>
    <row r="78" spans="1:9" x14ac:dyDescent="0.25">
      <c r="A78" s="122"/>
      <c r="B78" s="122"/>
      <c r="C78" s="85">
        <v>4210</v>
      </c>
      <c r="D78" s="82">
        <f>Arkusz2!G78</f>
        <v>1700</v>
      </c>
      <c r="E78" s="82"/>
      <c r="F78" s="82"/>
      <c r="G78" s="81">
        <f t="shared" si="4"/>
        <v>1700</v>
      </c>
      <c r="H78" s="81">
        <f t="shared" si="5"/>
        <v>1700</v>
      </c>
      <c r="I78" s="81">
        <v>0</v>
      </c>
    </row>
    <row r="79" spans="1:9" x14ac:dyDescent="0.25">
      <c r="A79" s="122"/>
      <c r="B79" s="122"/>
      <c r="C79" s="85" t="s">
        <v>43</v>
      </c>
      <c r="D79" s="82">
        <f>Arkusz2!G79</f>
        <v>50</v>
      </c>
      <c r="E79" s="82"/>
      <c r="F79" s="82"/>
      <c r="G79" s="81">
        <f t="shared" si="4"/>
        <v>50</v>
      </c>
      <c r="H79" s="81">
        <f t="shared" si="5"/>
        <v>50</v>
      </c>
      <c r="I79" s="81">
        <v>0</v>
      </c>
    </row>
    <row r="80" spans="1:9" x14ac:dyDescent="0.25">
      <c r="A80" s="122"/>
      <c r="B80" s="122"/>
      <c r="C80" s="85">
        <v>4300</v>
      </c>
      <c r="D80" s="82">
        <f>Arkusz2!G80</f>
        <v>4037.3</v>
      </c>
      <c r="E80" s="82"/>
      <c r="F80" s="82"/>
      <c r="G80" s="81">
        <f t="shared" si="4"/>
        <v>4037.3</v>
      </c>
      <c r="H80" s="81">
        <f t="shared" si="5"/>
        <v>4037.3</v>
      </c>
      <c r="I80" s="81">
        <v>0</v>
      </c>
    </row>
    <row r="81" spans="1:9" x14ac:dyDescent="0.25">
      <c r="A81" s="122"/>
      <c r="B81" s="122"/>
      <c r="C81" s="85" t="s">
        <v>9</v>
      </c>
      <c r="D81" s="82">
        <f>Arkusz2!G81</f>
        <v>500</v>
      </c>
      <c r="E81" s="82"/>
      <c r="F81" s="82"/>
      <c r="G81" s="81">
        <f t="shared" si="4"/>
        <v>500</v>
      </c>
      <c r="H81" s="81">
        <f t="shared" si="5"/>
        <v>500</v>
      </c>
      <c r="I81" s="81">
        <v>0</v>
      </c>
    </row>
    <row r="82" spans="1:9" hidden="1" x14ac:dyDescent="0.25">
      <c r="A82" s="122"/>
      <c r="B82" s="122"/>
      <c r="C82" s="85" t="s">
        <v>8</v>
      </c>
      <c r="D82" s="82">
        <f>Arkusz2!G82</f>
        <v>0</v>
      </c>
      <c r="E82" s="82"/>
      <c r="F82" s="82"/>
      <c r="G82" s="81">
        <f t="shared" si="4"/>
        <v>0</v>
      </c>
      <c r="H82" s="81">
        <f t="shared" si="5"/>
        <v>0</v>
      </c>
      <c r="I82" s="81">
        <v>0</v>
      </c>
    </row>
    <row r="83" spans="1:9" hidden="1" x14ac:dyDescent="0.25">
      <c r="A83" s="122"/>
      <c r="B83" s="122"/>
      <c r="C83" s="85">
        <v>4410</v>
      </c>
      <c r="D83" s="82">
        <f>Arkusz2!G83</f>
        <v>0</v>
      </c>
      <c r="E83" s="82"/>
      <c r="F83" s="82"/>
      <c r="G83" s="81">
        <f t="shared" si="4"/>
        <v>0</v>
      </c>
      <c r="H83" s="81">
        <f t="shared" si="5"/>
        <v>0</v>
      </c>
      <c r="I83" s="81">
        <v>0</v>
      </c>
    </row>
    <row r="84" spans="1:9" hidden="1" x14ac:dyDescent="0.25">
      <c r="A84" s="122"/>
      <c r="B84" s="122"/>
      <c r="C84" s="86">
        <v>4440</v>
      </c>
      <c r="D84" s="82">
        <f>Arkusz2!G84</f>
        <v>0</v>
      </c>
      <c r="E84" s="82"/>
      <c r="F84" s="82"/>
      <c r="G84" s="81">
        <f t="shared" si="4"/>
        <v>0</v>
      </c>
      <c r="H84" s="81">
        <f t="shared" si="5"/>
        <v>0</v>
      </c>
      <c r="I84" s="81">
        <v>0</v>
      </c>
    </row>
    <row r="85" spans="1:9" hidden="1" x14ac:dyDescent="0.25">
      <c r="A85" s="122"/>
      <c r="B85" s="95"/>
      <c r="C85" s="86" t="s">
        <v>9</v>
      </c>
      <c r="D85" s="82">
        <f>Arkusz2!G85</f>
        <v>0</v>
      </c>
      <c r="E85" s="82"/>
      <c r="F85" s="82"/>
      <c r="G85" s="81">
        <f t="shared" si="4"/>
        <v>0</v>
      </c>
      <c r="H85" s="81">
        <f t="shared" si="5"/>
        <v>0</v>
      </c>
      <c r="I85" s="81">
        <v>0</v>
      </c>
    </row>
    <row r="86" spans="1:9" x14ac:dyDescent="0.25">
      <c r="A86" s="128"/>
      <c r="B86" s="129">
        <v>85213</v>
      </c>
      <c r="C86" s="114"/>
      <c r="D86" s="115">
        <f>Arkusz2!G86</f>
        <v>18056</v>
      </c>
      <c r="E86" s="116">
        <f t="shared" ref="E86:I86" si="13">SUM(E87)</f>
        <v>0</v>
      </c>
      <c r="F86" s="116">
        <f t="shared" si="13"/>
        <v>0</v>
      </c>
      <c r="G86" s="115">
        <f t="shared" si="4"/>
        <v>18056</v>
      </c>
      <c r="H86" s="115">
        <f t="shared" si="13"/>
        <v>18056</v>
      </c>
      <c r="I86" s="115">
        <f t="shared" si="13"/>
        <v>0</v>
      </c>
    </row>
    <row r="87" spans="1:9" x14ac:dyDescent="0.25">
      <c r="A87" s="121"/>
      <c r="B87" s="99"/>
      <c r="C87" s="130">
        <v>4130</v>
      </c>
      <c r="D87" s="119">
        <f>Arkusz2!G87</f>
        <v>18056</v>
      </c>
      <c r="E87" s="101"/>
      <c r="F87" s="101"/>
      <c r="G87" s="81">
        <f t="shared" si="4"/>
        <v>18056</v>
      </c>
      <c r="H87" s="81">
        <f t="shared" si="5"/>
        <v>18056</v>
      </c>
      <c r="I87" s="81">
        <v>0</v>
      </c>
    </row>
    <row r="88" spans="1:9" x14ac:dyDescent="0.25">
      <c r="A88" s="131"/>
      <c r="B88" s="128">
        <v>85215</v>
      </c>
      <c r="C88" s="132"/>
      <c r="D88" s="115">
        <f>Arkusz2!G88</f>
        <v>339.73999999999995</v>
      </c>
      <c r="E88" s="116">
        <f>SUM(E89:E90)</f>
        <v>0</v>
      </c>
      <c r="F88" s="116">
        <f>SUM(F89:F90)</f>
        <v>0</v>
      </c>
      <c r="G88" s="115">
        <f t="shared" si="4"/>
        <v>339.73999999999995</v>
      </c>
      <c r="H88" s="115">
        <f>SUM(H89:H90)</f>
        <v>339.74</v>
      </c>
      <c r="I88" s="115">
        <f>SUM(I89:I90)</f>
        <v>0</v>
      </c>
    </row>
    <row r="89" spans="1:9" x14ac:dyDescent="0.25">
      <c r="A89" s="121"/>
      <c r="B89" s="122"/>
      <c r="C89" s="130">
        <v>3110</v>
      </c>
      <c r="D89" s="119">
        <f>Arkusz2!G89</f>
        <v>333.08</v>
      </c>
      <c r="E89" s="101"/>
      <c r="F89" s="101"/>
      <c r="G89" s="81">
        <f t="shared" si="4"/>
        <v>333.08</v>
      </c>
      <c r="H89" s="81">
        <f t="shared" si="5"/>
        <v>333.08</v>
      </c>
      <c r="I89" s="81">
        <v>0</v>
      </c>
    </row>
    <row r="90" spans="1:9" x14ac:dyDescent="0.25">
      <c r="A90" s="121"/>
      <c r="B90" s="122"/>
      <c r="C90" s="130">
        <v>4210</v>
      </c>
      <c r="D90" s="133">
        <f>Arkusz2!G90</f>
        <v>6.66</v>
      </c>
      <c r="E90" s="134"/>
      <c r="F90" s="134"/>
      <c r="G90" s="81">
        <f t="shared" si="4"/>
        <v>6.66</v>
      </c>
      <c r="H90" s="81">
        <f t="shared" si="5"/>
        <v>6.66</v>
      </c>
      <c r="I90" s="81">
        <v>0</v>
      </c>
    </row>
    <row r="91" spans="1:9" x14ac:dyDescent="0.25">
      <c r="A91" s="131"/>
      <c r="B91" s="128">
        <v>85295</v>
      </c>
      <c r="C91" s="132"/>
      <c r="D91" s="115">
        <f>Arkusz2!G91</f>
        <v>846</v>
      </c>
      <c r="E91" s="116">
        <f>E92</f>
        <v>0</v>
      </c>
      <c r="F91" s="116">
        <f>F92</f>
        <v>0</v>
      </c>
      <c r="G91" s="116">
        <f t="shared" si="4"/>
        <v>846</v>
      </c>
      <c r="H91" s="116">
        <f t="shared" ref="H91:I91" si="14">H92</f>
        <v>846</v>
      </c>
      <c r="I91" s="116">
        <f t="shared" si="14"/>
        <v>0</v>
      </c>
    </row>
    <row r="92" spans="1:9" x14ac:dyDescent="0.25">
      <c r="A92" s="121"/>
      <c r="B92" s="122"/>
      <c r="C92" s="130">
        <v>4210</v>
      </c>
      <c r="D92" s="119">
        <f>Arkusz2!G92</f>
        <v>846</v>
      </c>
      <c r="E92" s="101"/>
      <c r="F92" s="101"/>
      <c r="G92" s="81">
        <f t="shared" si="4"/>
        <v>846</v>
      </c>
      <c r="H92" s="81">
        <f t="shared" ref="H92" si="15">G92</f>
        <v>846</v>
      </c>
      <c r="I92" s="81">
        <v>0</v>
      </c>
    </row>
    <row r="93" spans="1:9" s="80" customFormat="1" ht="14.25" x14ac:dyDescent="0.2">
      <c r="A93" s="150" t="s">
        <v>10</v>
      </c>
      <c r="B93" s="150"/>
      <c r="C93" s="150"/>
      <c r="D93" s="111">
        <f>D88+D86+D72+D69+D66+D41+D36+D30+D91+D45+D59+D52</f>
        <v>3086681.5100000002</v>
      </c>
      <c r="E93" s="111">
        <f>E88+E86+E72+E69+E66+E41+E36+E30+E91+E45+E59+E52</f>
        <v>216753.18000000002</v>
      </c>
      <c r="F93" s="111">
        <f>F88+F86+F72+F69+F66+F41+F36+F30+F91+F45+F59+F52</f>
        <v>-862.42000000000007</v>
      </c>
      <c r="G93" s="111">
        <f t="shared" ref="G93:I93" si="16">G88+G86+G72+G69+G66+G41+G36+G30+G91+G45+G59+G52</f>
        <v>3302572.2700000005</v>
      </c>
      <c r="H93" s="111">
        <f t="shared" si="16"/>
        <v>3302572.2700000005</v>
      </c>
      <c r="I93" s="111">
        <f t="shared" si="16"/>
        <v>0</v>
      </c>
    </row>
    <row r="96" spans="1:9" x14ac:dyDescent="0.25">
      <c r="A96" s="73"/>
      <c r="B96" s="73"/>
      <c r="C96" s="73" t="s">
        <v>30</v>
      </c>
      <c r="D96" s="87">
        <f>D23-D93</f>
        <v>0</v>
      </c>
      <c r="G96" s="87"/>
    </row>
    <row r="97" spans="1:6" x14ac:dyDescent="0.25">
      <c r="A97" s="73"/>
      <c r="B97" s="73"/>
      <c r="C97" s="73" t="s">
        <v>31</v>
      </c>
      <c r="D97" s="87">
        <f>G23-G93</f>
        <v>0</v>
      </c>
    </row>
    <row r="98" spans="1:6" x14ac:dyDescent="0.25">
      <c r="C98" s="72" t="s">
        <v>32</v>
      </c>
      <c r="D98" s="87">
        <f>(G93-D93+G23-D23)/2</f>
        <v>215890.76000000024</v>
      </c>
    </row>
    <row r="100" spans="1:6" x14ac:dyDescent="0.25">
      <c r="A100" s="73"/>
      <c r="B100" s="73"/>
      <c r="C100" s="73"/>
      <c r="D100" s="87">
        <f>D93-Arkusz2!G93</f>
        <v>0</v>
      </c>
      <c r="E100" s="73"/>
      <c r="F100" s="73"/>
    </row>
  </sheetData>
  <mergeCells count="26">
    <mergeCell ref="A93:C93"/>
    <mergeCell ref="H8:H9"/>
    <mergeCell ref="I8:I9"/>
    <mergeCell ref="A23:C23"/>
    <mergeCell ref="A24:I24"/>
    <mergeCell ref="A25:A28"/>
    <mergeCell ref="B25:B28"/>
    <mergeCell ref="C25:C28"/>
    <mergeCell ref="D25:I25"/>
    <mergeCell ref="D26:D28"/>
    <mergeCell ref="E26:E28"/>
    <mergeCell ref="F26:F28"/>
    <mergeCell ref="G26:G28"/>
    <mergeCell ref="H26:I26"/>
    <mergeCell ref="H27:H28"/>
    <mergeCell ref="I27:I28"/>
    <mergeCell ref="A4:I4"/>
    <mergeCell ref="A6:A9"/>
    <mergeCell ref="B6:B9"/>
    <mergeCell ref="C6:C9"/>
    <mergeCell ref="D6:I6"/>
    <mergeCell ref="D7:D9"/>
    <mergeCell ref="E7:E9"/>
    <mergeCell ref="F7:F9"/>
    <mergeCell ref="G7:G9"/>
    <mergeCell ref="H7:I7"/>
  </mergeCells>
  <pageMargins left="0.25" right="0.25" top="0.75" bottom="0.75" header="0.3" footer="0.3"/>
  <pageSetup paperSize="9" scale="92" fitToHeight="0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topLeftCell="A86" workbookViewId="0">
      <selection activeCell="A78" sqref="A1:XFD1048576"/>
    </sheetView>
  </sheetViews>
  <sheetFormatPr defaultRowHeight="15" x14ac:dyDescent="0.25"/>
  <cols>
    <col min="1" max="1" width="6.42578125" style="72" customWidth="1"/>
    <col min="2" max="3" width="8.7109375" style="72" customWidth="1"/>
    <col min="4" max="4" width="14.140625" style="73" customWidth="1"/>
    <col min="5" max="6" width="14.140625" style="88" customWidth="1"/>
    <col min="7" max="7" width="14.140625" style="73" customWidth="1"/>
    <col min="8" max="9" width="13.28515625" style="73" customWidth="1"/>
    <col min="10" max="13" width="14.85546875" style="73" customWidth="1"/>
    <col min="14" max="262" width="9.140625" style="73"/>
    <col min="263" max="263" width="10.140625" style="73" customWidth="1"/>
    <col min="264" max="264" width="11.28515625" style="73" customWidth="1"/>
    <col min="265" max="265" width="10.7109375" style="73" customWidth="1"/>
    <col min="266" max="266" width="13.85546875" style="73" customWidth="1"/>
    <col min="267" max="267" width="11.7109375" style="73" customWidth="1"/>
    <col min="268" max="268" width="14.140625" style="73" customWidth="1"/>
    <col min="269" max="269" width="11.7109375" style="73" customWidth="1"/>
    <col min="270" max="518" width="9.140625" style="73"/>
    <col min="519" max="519" width="10.140625" style="73" customWidth="1"/>
    <col min="520" max="520" width="11.28515625" style="73" customWidth="1"/>
    <col min="521" max="521" width="10.7109375" style="73" customWidth="1"/>
    <col min="522" max="522" width="13.85546875" style="73" customWidth="1"/>
    <col min="523" max="523" width="11.7109375" style="73" customWidth="1"/>
    <col min="524" max="524" width="14.140625" style="73" customWidth="1"/>
    <col min="525" max="525" width="11.7109375" style="73" customWidth="1"/>
    <col min="526" max="774" width="9.140625" style="73"/>
    <col min="775" max="775" width="10.140625" style="73" customWidth="1"/>
    <col min="776" max="776" width="11.28515625" style="73" customWidth="1"/>
    <col min="777" max="777" width="10.7109375" style="73" customWidth="1"/>
    <col min="778" max="778" width="13.85546875" style="73" customWidth="1"/>
    <col min="779" max="779" width="11.7109375" style="73" customWidth="1"/>
    <col min="780" max="780" width="14.140625" style="73" customWidth="1"/>
    <col min="781" max="781" width="11.7109375" style="73" customWidth="1"/>
    <col min="782" max="1030" width="9.140625" style="73"/>
    <col min="1031" max="1031" width="10.140625" style="73" customWidth="1"/>
    <col min="1032" max="1032" width="11.28515625" style="73" customWidth="1"/>
    <col min="1033" max="1033" width="10.7109375" style="73" customWidth="1"/>
    <col min="1034" max="1034" width="13.85546875" style="73" customWidth="1"/>
    <col min="1035" max="1035" width="11.7109375" style="73" customWidth="1"/>
    <col min="1036" max="1036" width="14.140625" style="73" customWidth="1"/>
    <col min="1037" max="1037" width="11.7109375" style="73" customWidth="1"/>
    <col min="1038" max="1286" width="9.140625" style="73"/>
    <col min="1287" max="1287" width="10.140625" style="73" customWidth="1"/>
    <col min="1288" max="1288" width="11.28515625" style="73" customWidth="1"/>
    <col min="1289" max="1289" width="10.7109375" style="73" customWidth="1"/>
    <col min="1290" max="1290" width="13.85546875" style="73" customWidth="1"/>
    <col min="1291" max="1291" width="11.7109375" style="73" customWidth="1"/>
    <col min="1292" max="1292" width="14.140625" style="73" customWidth="1"/>
    <col min="1293" max="1293" width="11.7109375" style="73" customWidth="1"/>
    <col min="1294" max="1542" width="9.140625" style="73"/>
    <col min="1543" max="1543" width="10.140625" style="73" customWidth="1"/>
    <col min="1544" max="1544" width="11.28515625" style="73" customWidth="1"/>
    <col min="1545" max="1545" width="10.7109375" style="73" customWidth="1"/>
    <col min="1546" max="1546" width="13.85546875" style="73" customWidth="1"/>
    <col min="1547" max="1547" width="11.7109375" style="73" customWidth="1"/>
    <col min="1548" max="1548" width="14.140625" style="73" customWidth="1"/>
    <col min="1549" max="1549" width="11.7109375" style="73" customWidth="1"/>
    <col min="1550" max="1798" width="9.140625" style="73"/>
    <col min="1799" max="1799" width="10.140625" style="73" customWidth="1"/>
    <col min="1800" max="1800" width="11.28515625" style="73" customWidth="1"/>
    <col min="1801" max="1801" width="10.7109375" style="73" customWidth="1"/>
    <col min="1802" max="1802" width="13.85546875" style="73" customWidth="1"/>
    <col min="1803" max="1803" width="11.7109375" style="73" customWidth="1"/>
    <col min="1804" max="1804" width="14.140625" style="73" customWidth="1"/>
    <col min="1805" max="1805" width="11.7109375" style="73" customWidth="1"/>
    <col min="1806" max="2054" width="9.140625" style="73"/>
    <col min="2055" max="2055" width="10.140625" style="73" customWidth="1"/>
    <col min="2056" max="2056" width="11.28515625" style="73" customWidth="1"/>
    <col min="2057" max="2057" width="10.7109375" style="73" customWidth="1"/>
    <col min="2058" max="2058" width="13.85546875" style="73" customWidth="1"/>
    <col min="2059" max="2059" width="11.7109375" style="73" customWidth="1"/>
    <col min="2060" max="2060" width="14.140625" style="73" customWidth="1"/>
    <col min="2061" max="2061" width="11.7109375" style="73" customWidth="1"/>
    <col min="2062" max="2310" width="9.140625" style="73"/>
    <col min="2311" max="2311" width="10.140625" style="73" customWidth="1"/>
    <col min="2312" max="2312" width="11.28515625" style="73" customWidth="1"/>
    <col min="2313" max="2313" width="10.7109375" style="73" customWidth="1"/>
    <col min="2314" max="2314" width="13.85546875" style="73" customWidth="1"/>
    <col min="2315" max="2315" width="11.7109375" style="73" customWidth="1"/>
    <col min="2316" max="2316" width="14.140625" style="73" customWidth="1"/>
    <col min="2317" max="2317" width="11.7109375" style="73" customWidth="1"/>
    <col min="2318" max="2566" width="9.140625" style="73"/>
    <col min="2567" max="2567" width="10.140625" style="73" customWidth="1"/>
    <col min="2568" max="2568" width="11.28515625" style="73" customWidth="1"/>
    <col min="2569" max="2569" width="10.7109375" style="73" customWidth="1"/>
    <col min="2570" max="2570" width="13.85546875" style="73" customWidth="1"/>
    <col min="2571" max="2571" width="11.7109375" style="73" customWidth="1"/>
    <col min="2572" max="2572" width="14.140625" style="73" customWidth="1"/>
    <col min="2573" max="2573" width="11.7109375" style="73" customWidth="1"/>
    <col min="2574" max="2822" width="9.140625" style="73"/>
    <col min="2823" max="2823" width="10.140625" style="73" customWidth="1"/>
    <col min="2824" max="2824" width="11.28515625" style="73" customWidth="1"/>
    <col min="2825" max="2825" width="10.7109375" style="73" customWidth="1"/>
    <col min="2826" max="2826" width="13.85546875" style="73" customWidth="1"/>
    <col min="2827" max="2827" width="11.7109375" style="73" customWidth="1"/>
    <col min="2828" max="2828" width="14.140625" style="73" customWidth="1"/>
    <col min="2829" max="2829" width="11.7109375" style="73" customWidth="1"/>
    <col min="2830" max="3078" width="9.140625" style="73"/>
    <col min="3079" max="3079" width="10.140625" style="73" customWidth="1"/>
    <col min="3080" max="3080" width="11.28515625" style="73" customWidth="1"/>
    <col min="3081" max="3081" width="10.7109375" style="73" customWidth="1"/>
    <col min="3082" max="3082" width="13.85546875" style="73" customWidth="1"/>
    <col min="3083" max="3083" width="11.7109375" style="73" customWidth="1"/>
    <col min="3084" max="3084" width="14.140625" style="73" customWidth="1"/>
    <col min="3085" max="3085" width="11.7109375" style="73" customWidth="1"/>
    <col min="3086" max="3334" width="9.140625" style="73"/>
    <col min="3335" max="3335" width="10.140625" style="73" customWidth="1"/>
    <col min="3336" max="3336" width="11.28515625" style="73" customWidth="1"/>
    <col min="3337" max="3337" width="10.7109375" style="73" customWidth="1"/>
    <col min="3338" max="3338" width="13.85546875" style="73" customWidth="1"/>
    <col min="3339" max="3339" width="11.7109375" style="73" customWidth="1"/>
    <col min="3340" max="3340" width="14.140625" style="73" customWidth="1"/>
    <col min="3341" max="3341" width="11.7109375" style="73" customWidth="1"/>
    <col min="3342" max="3590" width="9.140625" style="73"/>
    <col min="3591" max="3591" width="10.140625" style="73" customWidth="1"/>
    <col min="3592" max="3592" width="11.28515625" style="73" customWidth="1"/>
    <col min="3593" max="3593" width="10.7109375" style="73" customWidth="1"/>
    <col min="3594" max="3594" width="13.85546875" style="73" customWidth="1"/>
    <col min="3595" max="3595" width="11.7109375" style="73" customWidth="1"/>
    <col min="3596" max="3596" width="14.140625" style="73" customWidth="1"/>
    <col min="3597" max="3597" width="11.7109375" style="73" customWidth="1"/>
    <col min="3598" max="3846" width="9.140625" style="73"/>
    <col min="3847" max="3847" width="10.140625" style="73" customWidth="1"/>
    <col min="3848" max="3848" width="11.28515625" style="73" customWidth="1"/>
    <col min="3849" max="3849" width="10.7109375" style="73" customWidth="1"/>
    <col min="3850" max="3850" width="13.85546875" style="73" customWidth="1"/>
    <col min="3851" max="3851" width="11.7109375" style="73" customWidth="1"/>
    <col min="3852" max="3852" width="14.140625" style="73" customWidth="1"/>
    <col min="3853" max="3853" width="11.7109375" style="73" customWidth="1"/>
    <col min="3854" max="4102" width="9.140625" style="73"/>
    <col min="4103" max="4103" width="10.140625" style="73" customWidth="1"/>
    <col min="4104" max="4104" width="11.28515625" style="73" customWidth="1"/>
    <col min="4105" max="4105" width="10.7109375" style="73" customWidth="1"/>
    <col min="4106" max="4106" width="13.85546875" style="73" customWidth="1"/>
    <col min="4107" max="4107" width="11.7109375" style="73" customWidth="1"/>
    <col min="4108" max="4108" width="14.140625" style="73" customWidth="1"/>
    <col min="4109" max="4109" width="11.7109375" style="73" customWidth="1"/>
    <col min="4110" max="4358" width="9.140625" style="73"/>
    <col min="4359" max="4359" width="10.140625" style="73" customWidth="1"/>
    <col min="4360" max="4360" width="11.28515625" style="73" customWidth="1"/>
    <col min="4361" max="4361" width="10.7109375" style="73" customWidth="1"/>
    <col min="4362" max="4362" width="13.85546875" style="73" customWidth="1"/>
    <col min="4363" max="4363" width="11.7109375" style="73" customWidth="1"/>
    <col min="4364" max="4364" width="14.140625" style="73" customWidth="1"/>
    <col min="4365" max="4365" width="11.7109375" style="73" customWidth="1"/>
    <col min="4366" max="4614" width="9.140625" style="73"/>
    <col min="4615" max="4615" width="10.140625" style="73" customWidth="1"/>
    <col min="4616" max="4616" width="11.28515625" style="73" customWidth="1"/>
    <col min="4617" max="4617" width="10.7109375" style="73" customWidth="1"/>
    <col min="4618" max="4618" width="13.85546875" style="73" customWidth="1"/>
    <col min="4619" max="4619" width="11.7109375" style="73" customWidth="1"/>
    <col min="4620" max="4620" width="14.140625" style="73" customWidth="1"/>
    <col min="4621" max="4621" width="11.7109375" style="73" customWidth="1"/>
    <col min="4622" max="4870" width="9.140625" style="73"/>
    <col min="4871" max="4871" width="10.140625" style="73" customWidth="1"/>
    <col min="4872" max="4872" width="11.28515625" style="73" customWidth="1"/>
    <col min="4873" max="4873" width="10.7109375" style="73" customWidth="1"/>
    <col min="4874" max="4874" width="13.85546875" style="73" customWidth="1"/>
    <col min="4875" max="4875" width="11.7109375" style="73" customWidth="1"/>
    <col min="4876" max="4876" width="14.140625" style="73" customWidth="1"/>
    <col min="4877" max="4877" width="11.7109375" style="73" customWidth="1"/>
    <col min="4878" max="5126" width="9.140625" style="73"/>
    <col min="5127" max="5127" width="10.140625" style="73" customWidth="1"/>
    <col min="5128" max="5128" width="11.28515625" style="73" customWidth="1"/>
    <col min="5129" max="5129" width="10.7109375" style="73" customWidth="1"/>
    <col min="5130" max="5130" width="13.85546875" style="73" customWidth="1"/>
    <col min="5131" max="5131" width="11.7109375" style="73" customWidth="1"/>
    <col min="5132" max="5132" width="14.140625" style="73" customWidth="1"/>
    <col min="5133" max="5133" width="11.7109375" style="73" customWidth="1"/>
    <col min="5134" max="5382" width="9.140625" style="73"/>
    <col min="5383" max="5383" width="10.140625" style="73" customWidth="1"/>
    <col min="5384" max="5384" width="11.28515625" style="73" customWidth="1"/>
    <col min="5385" max="5385" width="10.7109375" style="73" customWidth="1"/>
    <col min="5386" max="5386" width="13.85546875" style="73" customWidth="1"/>
    <col min="5387" max="5387" width="11.7109375" style="73" customWidth="1"/>
    <col min="5388" max="5388" width="14.140625" style="73" customWidth="1"/>
    <col min="5389" max="5389" width="11.7109375" style="73" customWidth="1"/>
    <col min="5390" max="5638" width="9.140625" style="73"/>
    <col min="5639" max="5639" width="10.140625" style="73" customWidth="1"/>
    <col min="5640" max="5640" width="11.28515625" style="73" customWidth="1"/>
    <col min="5641" max="5641" width="10.7109375" style="73" customWidth="1"/>
    <col min="5642" max="5642" width="13.85546875" style="73" customWidth="1"/>
    <col min="5643" max="5643" width="11.7109375" style="73" customWidth="1"/>
    <col min="5644" max="5644" width="14.140625" style="73" customWidth="1"/>
    <col min="5645" max="5645" width="11.7109375" style="73" customWidth="1"/>
    <col min="5646" max="5894" width="9.140625" style="73"/>
    <col min="5895" max="5895" width="10.140625" style="73" customWidth="1"/>
    <col min="5896" max="5896" width="11.28515625" style="73" customWidth="1"/>
    <col min="5897" max="5897" width="10.7109375" style="73" customWidth="1"/>
    <col min="5898" max="5898" width="13.85546875" style="73" customWidth="1"/>
    <col min="5899" max="5899" width="11.7109375" style="73" customWidth="1"/>
    <col min="5900" max="5900" width="14.140625" style="73" customWidth="1"/>
    <col min="5901" max="5901" width="11.7109375" style="73" customWidth="1"/>
    <col min="5902" max="6150" width="9.140625" style="73"/>
    <col min="6151" max="6151" width="10.140625" style="73" customWidth="1"/>
    <col min="6152" max="6152" width="11.28515625" style="73" customWidth="1"/>
    <col min="6153" max="6153" width="10.7109375" style="73" customWidth="1"/>
    <col min="6154" max="6154" width="13.85546875" style="73" customWidth="1"/>
    <col min="6155" max="6155" width="11.7109375" style="73" customWidth="1"/>
    <col min="6156" max="6156" width="14.140625" style="73" customWidth="1"/>
    <col min="6157" max="6157" width="11.7109375" style="73" customWidth="1"/>
    <col min="6158" max="6406" width="9.140625" style="73"/>
    <col min="6407" max="6407" width="10.140625" style="73" customWidth="1"/>
    <col min="6408" max="6408" width="11.28515625" style="73" customWidth="1"/>
    <col min="6409" max="6409" width="10.7109375" style="73" customWidth="1"/>
    <col min="6410" max="6410" width="13.85546875" style="73" customWidth="1"/>
    <col min="6411" max="6411" width="11.7109375" style="73" customWidth="1"/>
    <col min="6412" max="6412" width="14.140625" style="73" customWidth="1"/>
    <col min="6413" max="6413" width="11.7109375" style="73" customWidth="1"/>
    <col min="6414" max="6662" width="9.140625" style="73"/>
    <col min="6663" max="6663" width="10.140625" style="73" customWidth="1"/>
    <col min="6664" max="6664" width="11.28515625" style="73" customWidth="1"/>
    <col min="6665" max="6665" width="10.7109375" style="73" customWidth="1"/>
    <col min="6666" max="6666" width="13.85546875" style="73" customWidth="1"/>
    <col min="6667" max="6667" width="11.7109375" style="73" customWidth="1"/>
    <col min="6668" max="6668" width="14.140625" style="73" customWidth="1"/>
    <col min="6669" max="6669" width="11.7109375" style="73" customWidth="1"/>
    <col min="6670" max="6918" width="9.140625" style="73"/>
    <col min="6919" max="6919" width="10.140625" style="73" customWidth="1"/>
    <col min="6920" max="6920" width="11.28515625" style="73" customWidth="1"/>
    <col min="6921" max="6921" width="10.7109375" style="73" customWidth="1"/>
    <col min="6922" max="6922" width="13.85546875" style="73" customWidth="1"/>
    <col min="6923" max="6923" width="11.7109375" style="73" customWidth="1"/>
    <col min="6924" max="6924" width="14.140625" style="73" customWidth="1"/>
    <col min="6925" max="6925" width="11.7109375" style="73" customWidth="1"/>
    <col min="6926" max="7174" width="9.140625" style="73"/>
    <col min="7175" max="7175" width="10.140625" style="73" customWidth="1"/>
    <col min="7176" max="7176" width="11.28515625" style="73" customWidth="1"/>
    <col min="7177" max="7177" width="10.7109375" style="73" customWidth="1"/>
    <col min="7178" max="7178" width="13.85546875" style="73" customWidth="1"/>
    <col min="7179" max="7179" width="11.7109375" style="73" customWidth="1"/>
    <col min="7180" max="7180" width="14.140625" style="73" customWidth="1"/>
    <col min="7181" max="7181" width="11.7109375" style="73" customWidth="1"/>
    <col min="7182" max="7430" width="9.140625" style="73"/>
    <col min="7431" max="7431" width="10.140625" style="73" customWidth="1"/>
    <col min="7432" max="7432" width="11.28515625" style="73" customWidth="1"/>
    <col min="7433" max="7433" width="10.7109375" style="73" customWidth="1"/>
    <col min="7434" max="7434" width="13.85546875" style="73" customWidth="1"/>
    <col min="7435" max="7435" width="11.7109375" style="73" customWidth="1"/>
    <col min="7436" max="7436" width="14.140625" style="73" customWidth="1"/>
    <col min="7437" max="7437" width="11.7109375" style="73" customWidth="1"/>
    <col min="7438" max="7686" width="9.140625" style="73"/>
    <col min="7687" max="7687" width="10.140625" style="73" customWidth="1"/>
    <col min="7688" max="7688" width="11.28515625" style="73" customWidth="1"/>
    <col min="7689" max="7689" width="10.7109375" style="73" customWidth="1"/>
    <col min="7690" max="7690" width="13.85546875" style="73" customWidth="1"/>
    <col min="7691" max="7691" width="11.7109375" style="73" customWidth="1"/>
    <col min="7692" max="7692" width="14.140625" style="73" customWidth="1"/>
    <col min="7693" max="7693" width="11.7109375" style="73" customWidth="1"/>
    <col min="7694" max="7942" width="9.140625" style="73"/>
    <col min="7943" max="7943" width="10.140625" style="73" customWidth="1"/>
    <col min="7944" max="7944" width="11.28515625" style="73" customWidth="1"/>
    <col min="7945" max="7945" width="10.7109375" style="73" customWidth="1"/>
    <col min="7946" max="7946" width="13.85546875" style="73" customWidth="1"/>
    <col min="7947" max="7947" width="11.7109375" style="73" customWidth="1"/>
    <col min="7948" max="7948" width="14.140625" style="73" customWidth="1"/>
    <col min="7949" max="7949" width="11.7109375" style="73" customWidth="1"/>
    <col min="7950" max="8198" width="9.140625" style="73"/>
    <col min="8199" max="8199" width="10.140625" style="73" customWidth="1"/>
    <col min="8200" max="8200" width="11.28515625" style="73" customWidth="1"/>
    <col min="8201" max="8201" width="10.7109375" style="73" customWidth="1"/>
    <col min="8202" max="8202" width="13.85546875" style="73" customWidth="1"/>
    <col min="8203" max="8203" width="11.7109375" style="73" customWidth="1"/>
    <col min="8204" max="8204" width="14.140625" style="73" customWidth="1"/>
    <col min="8205" max="8205" width="11.7109375" style="73" customWidth="1"/>
    <col min="8206" max="8454" width="9.140625" style="73"/>
    <col min="8455" max="8455" width="10.140625" style="73" customWidth="1"/>
    <col min="8456" max="8456" width="11.28515625" style="73" customWidth="1"/>
    <col min="8457" max="8457" width="10.7109375" style="73" customWidth="1"/>
    <col min="8458" max="8458" width="13.85546875" style="73" customWidth="1"/>
    <col min="8459" max="8459" width="11.7109375" style="73" customWidth="1"/>
    <col min="8460" max="8460" width="14.140625" style="73" customWidth="1"/>
    <col min="8461" max="8461" width="11.7109375" style="73" customWidth="1"/>
    <col min="8462" max="8710" width="9.140625" style="73"/>
    <col min="8711" max="8711" width="10.140625" style="73" customWidth="1"/>
    <col min="8712" max="8712" width="11.28515625" style="73" customWidth="1"/>
    <col min="8713" max="8713" width="10.7109375" style="73" customWidth="1"/>
    <col min="8714" max="8714" width="13.85546875" style="73" customWidth="1"/>
    <col min="8715" max="8715" width="11.7109375" style="73" customWidth="1"/>
    <col min="8716" max="8716" width="14.140625" style="73" customWidth="1"/>
    <col min="8717" max="8717" width="11.7109375" style="73" customWidth="1"/>
    <col min="8718" max="8966" width="9.140625" style="73"/>
    <col min="8967" max="8967" width="10.140625" style="73" customWidth="1"/>
    <col min="8968" max="8968" width="11.28515625" style="73" customWidth="1"/>
    <col min="8969" max="8969" width="10.7109375" style="73" customWidth="1"/>
    <col min="8970" max="8970" width="13.85546875" style="73" customWidth="1"/>
    <col min="8971" max="8971" width="11.7109375" style="73" customWidth="1"/>
    <col min="8972" max="8972" width="14.140625" style="73" customWidth="1"/>
    <col min="8973" max="8973" width="11.7109375" style="73" customWidth="1"/>
    <col min="8974" max="9222" width="9.140625" style="73"/>
    <col min="9223" max="9223" width="10.140625" style="73" customWidth="1"/>
    <col min="9224" max="9224" width="11.28515625" style="73" customWidth="1"/>
    <col min="9225" max="9225" width="10.7109375" style="73" customWidth="1"/>
    <col min="9226" max="9226" width="13.85546875" style="73" customWidth="1"/>
    <col min="9227" max="9227" width="11.7109375" style="73" customWidth="1"/>
    <col min="9228" max="9228" width="14.140625" style="73" customWidth="1"/>
    <col min="9229" max="9229" width="11.7109375" style="73" customWidth="1"/>
    <col min="9230" max="9478" width="9.140625" style="73"/>
    <col min="9479" max="9479" width="10.140625" style="73" customWidth="1"/>
    <col min="9480" max="9480" width="11.28515625" style="73" customWidth="1"/>
    <col min="9481" max="9481" width="10.7109375" style="73" customWidth="1"/>
    <col min="9482" max="9482" width="13.85546875" style="73" customWidth="1"/>
    <col min="9483" max="9483" width="11.7109375" style="73" customWidth="1"/>
    <col min="9484" max="9484" width="14.140625" style="73" customWidth="1"/>
    <col min="9485" max="9485" width="11.7109375" style="73" customWidth="1"/>
    <col min="9486" max="9734" width="9.140625" style="73"/>
    <col min="9735" max="9735" width="10.140625" style="73" customWidth="1"/>
    <col min="9736" max="9736" width="11.28515625" style="73" customWidth="1"/>
    <col min="9737" max="9737" width="10.7109375" style="73" customWidth="1"/>
    <col min="9738" max="9738" width="13.85546875" style="73" customWidth="1"/>
    <col min="9739" max="9739" width="11.7109375" style="73" customWidth="1"/>
    <col min="9740" max="9740" width="14.140625" style="73" customWidth="1"/>
    <col min="9741" max="9741" width="11.7109375" style="73" customWidth="1"/>
    <col min="9742" max="9990" width="9.140625" style="73"/>
    <col min="9991" max="9991" width="10.140625" style="73" customWidth="1"/>
    <col min="9992" max="9992" width="11.28515625" style="73" customWidth="1"/>
    <col min="9993" max="9993" width="10.7109375" style="73" customWidth="1"/>
    <col min="9994" max="9994" width="13.85546875" style="73" customWidth="1"/>
    <col min="9995" max="9995" width="11.7109375" style="73" customWidth="1"/>
    <col min="9996" max="9996" width="14.140625" style="73" customWidth="1"/>
    <col min="9997" max="9997" width="11.7109375" style="73" customWidth="1"/>
    <col min="9998" max="10246" width="9.140625" style="73"/>
    <col min="10247" max="10247" width="10.140625" style="73" customWidth="1"/>
    <col min="10248" max="10248" width="11.28515625" style="73" customWidth="1"/>
    <col min="10249" max="10249" width="10.7109375" style="73" customWidth="1"/>
    <col min="10250" max="10250" width="13.85546875" style="73" customWidth="1"/>
    <col min="10251" max="10251" width="11.7109375" style="73" customWidth="1"/>
    <col min="10252" max="10252" width="14.140625" style="73" customWidth="1"/>
    <col min="10253" max="10253" width="11.7109375" style="73" customWidth="1"/>
    <col min="10254" max="10502" width="9.140625" style="73"/>
    <col min="10503" max="10503" width="10.140625" style="73" customWidth="1"/>
    <col min="10504" max="10504" width="11.28515625" style="73" customWidth="1"/>
    <col min="10505" max="10505" width="10.7109375" style="73" customWidth="1"/>
    <col min="10506" max="10506" width="13.85546875" style="73" customWidth="1"/>
    <col min="10507" max="10507" width="11.7109375" style="73" customWidth="1"/>
    <col min="10508" max="10508" width="14.140625" style="73" customWidth="1"/>
    <col min="10509" max="10509" width="11.7109375" style="73" customWidth="1"/>
    <col min="10510" max="10758" width="9.140625" style="73"/>
    <col min="10759" max="10759" width="10.140625" style="73" customWidth="1"/>
    <col min="10760" max="10760" width="11.28515625" style="73" customWidth="1"/>
    <col min="10761" max="10761" width="10.7109375" style="73" customWidth="1"/>
    <col min="10762" max="10762" width="13.85546875" style="73" customWidth="1"/>
    <col min="10763" max="10763" width="11.7109375" style="73" customWidth="1"/>
    <col min="10764" max="10764" width="14.140625" style="73" customWidth="1"/>
    <col min="10765" max="10765" width="11.7109375" style="73" customWidth="1"/>
    <col min="10766" max="11014" width="9.140625" style="73"/>
    <col min="11015" max="11015" width="10.140625" style="73" customWidth="1"/>
    <col min="11016" max="11016" width="11.28515625" style="73" customWidth="1"/>
    <col min="11017" max="11017" width="10.7109375" style="73" customWidth="1"/>
    <col min="11018" max="11018" width="13.85546875" style="73" customWidth="1"/>
    <col min="11019" max="11019" width="11.7109375" style="73" customWidth="1"/>
    <col min="11020" max="11020" width="14.140625" style="73" customWidth="1"/>
    <col min="11021" max="11021" width="11.7109375" style="73" customWidth="1"/>
    <col min="11022" max="11270" width="9.140625" style="73"/>
    <col min="11271" max="11271" width="10.140625" style="73" customWidth="1"/>
    <col min="11272" max="11272" width="11.28515625" style="73" customWidth="1"/>
    <col min="11273" max="11273" width="10.7109375" style="73" customWidth="1"/>
    <col min="11274" max="11274" width="13.85546875" style="73" customWidth="1"/>
    <col min="11275" max="11275" width="11.7109375" style="73" customWidth="1"/>
    <col min="11276" max="11276" width="14.140625" style="73" customWidth="1"/>
    <col min="11277" max="11277" width="11.7109375" style="73" customWidth="1"/>
    <col min="11278" max="11526" width="9.140625" style="73"/>
    <col min="11527" max="11527" width="10.140625" style="73" customWidth="1"/>
    <col min="11528" max="11528" width="11.28515625" style="73" customWidth="1"/>
    <col min="11529" max="11529" width="10.7109375" style="73" customWidth="1"/>
    <col min="11530" max="11530" width="13.85546875" style="73" customWidth="1"/>
    <col min="11531" max="11531" width="11.7109375" style="73" customWidth="1"/>
    <col min="11532" max="11532" width="14.140625" style="73" customWidth="1"/>
    <col min="11533" max="11533" width="11.7109375" style="73" customWidth="1"/>
    <col min="11534" max="11782" width="9.140625" style="73"/>
    <col min="11783" max="11783" width="10.140625" style="73" customWidth="1"/>
    <col min="11784" max="11784" width="11.28515625" style="73" customWidth="1"/>
    <col min="11785" max="11785" width="10.7109375" style="73" customWidth="1"/>
    <col min="11786" max="11786" width="13.85546875" style="73" customWidth="1"/>
    <col min="11787" max="11787" width="11.7109375" style="73" customWidth="1"/>
    <col min="11788" max="11788" width="14.140625" style="73" customWidth="1"/>
    <col min="11789" max="11789" width="11.7109375" style="73" customWidth="1"/>
    <col min="11790" max="12038" width="9.140625" style="73"/>
    <col min="12039" max="12039" width="10.140625" style="73" customWidth="1"/>
    <col min="12040" max="12040" width="11.28515625" style="73" customWidth="1"/>
    <col min="12041" max="12041" width="10.7109375" style="73" customWidth="1"/>
    <col min="12042" max="12042" width="13.85546875" style="73" customWidth="1"/>
    <col min="12043" max="12043" width="11.7109375" style="73" customWidth="1"/>
    <col min="12044" max="12044" width="14.140625" style="73" customWidth="1"/>
    <col min="12045" max="12045" width="11.7109375" style="73" customWidth="1"/>
    <col min="12046" max="12294" width="9.140625" style="73"/>
    <col min="12295" max="12295" width="10.140625" style="73" customWidth="1"/>
    <col min="12296" max="12296" width="11.28515625" style="73" customWidth="1"/>
    <col min="12297" max="12297" width="10.7109375" style="73" customWidth="1"/>
    <col min="12298" max="12298" width="13.85546875" style="73" customWidth="1"/>
    <col min="12299" max="12299" width="11.7109375" style="73" customWidth="1"/>
    <col min="12300" max="12300" width="14.140625" style="73" customWidth="1"/>
    <col min="12301" max="12301" width="11.7109375" style="73" customWidth="1"/>
    <col min="12302" max="12550" width="9.140625" style="73"/>
    <col min="12551" max="12551" width="10.140625" style="73" customWidth="1"/>
    <col min="12552" max="12552" width="11.28515625" style="73" customWidth="1"/>
    <col min="12553" max="12553" width="10.7109375" style="73" customWidth="1"/>
    <col min="12554" max="12554" width="13.85546875" style="73" customWidth="1"/>
    <col min="12555" max="12555" width="11.7109375" style="73" customWidth="1"/>
    <col min="12556" max="12556" width="14.140625" style="73" customWidth="1"/>
    <col min="12557" max="12557" width="11.7109375" style="73" customWidth="1"/>
    <col min="12558" max="12806" width="9.140625" style="73"/>
    <col min="12807" max="12807" width="10.140625" style="73" customWidth="1"/>
    <col min="12808" max="12808" width="11.28515625" style="73" customWidth="1"/>
    <col min="12809" max="12809" width="10.7109375" style="73" customWidth="1"/>
    <col min="12810" max="12810" width="13.85546875" style="73" customWidth="1"/>
    <col min="12811" max="12811" width="11.7109375" style="73" customWidth="1"/>
    <col min="12812" max="12812" width="14.140625" style="73" customWidth="1"/>
    <col min="12813" max="12813" width="11.7109375" style="73" customWidth="1"/>
    <col min="12814" max="13062" width="9.140625" style="73"/>
    <col min="13063" max="13063" width="10.140625" style="73" customWidth="1"/>
    <col min="13064" max="13064" width="11.28515625" style="73" customWidth="1"/>
    <col min="13065" max="13065" width="10.7109375" style="73" customWidth="1"/>
    <col min="13066" max="13066" width="13.85546875" style="73" customWidth="1"/>
    <col min="13067" max="13067" width="11.7109375" style="73" customWidth="1"/>
    <col min="13068" max="13068" width="14.140625" style="73" customWidth="1"/>
    <col min="13069" max="13069" width="11.7109375" style="73" customWidth="1"/>
    <col min="13070" max="13318" width="9.140625" style="73"/>
    <col min="13319" max="13319" width="10.140625" style="73" customWidth="1"/>
    <col min="13320" max="13320" width="11.28515625" style="73" customWidth="1"/>
    <col min="13321" max="13321" width="10.7109375" style="73" customWidth="1"/>
    <col min="13322" max="13322" width="13.85546875" style="73" customWidth="1"/>
    <col min="13323" max="13323" width="11.7109375" style="73" customWidth="1"/>
    <col min="13324" max="13324" width="14.140625" style="73" customWidth="1"/>
    <col min="13325" max="13325" width="11.7109375" style="73" customWidth="1"/>
    <col min="13326" max="13574" width="9.140625" style="73"/>
    <col min="13575" max="13575" width="10.140625" style="73" customWidth="1"/>
    <col min="13576" max="13576" width="11.28515625" style="73" customWidth="1"/>
    <col min="13577" max="13577" width="10.7109375" style="73" customWidth="1"/>
    <col min="13578" max="13578" width="13.85546875" style="73" customWidth="1"/>
    <col min="13579" max="13579" width="11.7109375" style="73" customWidth="1"/>
    <col min="13580" max="13580" width="14.140625" style="73" customWidth="1"/>
    <col min="13581" max="13581" width="11.7109375" style="73" customWidth="1"/>
    <col min="13582" max="13830" width="9.140625" style="73"/>
    <col min="13831" max="13831" width="10.140625" style="73" customWidth="1"/>
    <col min="13832" max="13832" width="11.28515625" style="73" customWidth="1"/>
    <col min="13833" max="13833" width="10.7109375" style="73" customWidth="1"/>
    <col min="13834" max="13834" width="13.85546875" style="73" customWidth="1"/>
    <col min="13835" max="13835" width="11.7109375" style="73" customWidth="1"/>
    <col min="13836" max="13836" width="14.140625" style="73" customWidth="1"/>
    <col min="13837" max="13837" width="11.7109375" style="73" customWidth="1"/>
    <col min="13838" max="14086" width="9.140625" style="73"/>
    <col min="14087" max="14087" width="10.140625" style="73" customWidth="1"/>
    <col min="14088" max="14088" width="11.28515625" style="73" customWidth="1"/>
    <col min="14089" max="14089" width="10.7109375" style="73" customWidth="1"/>
    <col min="14090" max="14090" width="13.85546875" style="73" customWidth="1"/>
    <col min="14091" max="14091" width="11.7109375" style="73" customWidth="1"/>
    <col min="14092" max="14092" width="14.140625" style="73" customWidth="1"/>
    <col min="14093" max="14093" width="11.7109375" style="73" customWidth="1"/>
    <col min="14094" max="14342" width="9.140625" style="73"/>
    <col min="14343" max="14343" width="10.140625" style="73" customWidth="1"/>
    <col min="14344" max="14344" width="11.28515625" style="73" customWidth="1"/>
    <col min="14345" max="14345" width="10.7109375" style="73" customWidth="1"/>
    <col min="14346" max="14346" width="13.85546875" style="73" customWidth="1"/>
    <col min="14347" max="14347" width="11.7109375" style="73" customWidth="1"/>
    <col min="14348" max="14348" width="14.140625" style="73" customWidth="1"/>
    <col min="14349" max="14349" width="11.7109375" style="73" customWidth="1"/>
    <col min="14350" max="14598" width="9.140625" style="73"/>
    <col min="14599" max="14599" width="10.140625" style="73" customWidth="1"/>
    <col min="14600" max="14600" width="11.28515625" style="73" customWidth="1"/>
    <col min="14601" max="14601" width="10.7109375" style="73" customWidth="1"/>
    <col min="14602" max="14602" width="13.85546875" style="73" customWidth="1"/>
    <col min="14603" max="14603" width="11.7109375" style="73" customWidth="1"/>
    <col min="14604" max="14604" width="14.140625" style="73" customWidth="1"/>
    <col min="14605" max="14605" width="11.7109375" style="73" customWidth="1"/>
    <col min="14606" max="14854" width="9.140625" style="73"/>
    <col min="14855" max="14855" width="10.140625" style="73" customWidth="1"/>
    <col min="14856" max="14856" width="11.28515625" style="73" customWidth="1"/>
    <col min="14857" max="14857" width="10.7109375" style="73" customWidth="1"/>
    <col min="14858" max="14858" width="13.85546875" style="73" customWidth="1"/>
    <col min="14859" max="14859" width="11.7109375" style="73" customWidth="1"/>
    <col min="14860" max="14860" width="14.140625" style="73" customWidth="1"/>
    <col min="14861" max="14861" width="11.7109375" style="73" customWidth="1"/>
    <col min="14862" max="15110" width="9.140625" style="73"/>
    <col min="15111" max="15111" width="10.140625" style="73" customWidth="1"/>
    <col min="15112" max="15112" width="11.28515625" style="73" customWidth="1"/>
    <col min="15113" max="15113" width="10.7109375" style="73" customWidth="1"/>
    <col min="15114" max="15114" width="13.85546875" style="73" customWidth="1"/>
    <col min="15115" max="15115" width="11.7109375" style="73" customWidth="1"/>
    <col min="15116" max="15116" width="14.140625" style="73" customWidth="1"/>
    <col min="15117" max="15117" width="11.7109375" style="73" customWidth="1"/>
    <col min="15118" max="15366" width="9.140625" style="73"/>
    <col min="15367" max="15367" width="10.140625" style="73" customWidth="1"/>
    <col min="15368" max="15368" width="11.28515625" style="73" customWidth="1"/>
    <col min="15369" max="15369" width="10.7109375" style="73" customWidth="1"/>
    <col min="15370" max="15370" width="13.85546875" style="73" customWidth="1"/>
    <col min="15371" max="15371" width="11.7109375" style="73" customWidth="1"/>
    <col min="15372" max="15372" width="14.140625" style="73" customWidth="1"/>
    <col min="15373" max="15373" width="11.7109375" style="73" customWidth="1"/>
    <col min="15374" max="15622" width="9.140625" style="73"/>
    <col min="15623" max="15623" width="10.140625" style="73" customWidth="1"/>
    <col min="15624" max="15624" width="11.28515625" style="73" customWidth="1"/>
    <col min="15625" max="15625" width="10.7109375" style="73" customWidth="1"/>
    <col min="15626" max="15626" width="13.85546875" style="73" customWidth="1"/>
    <col min="15627" max="15627" width="11.7109375" style="73" customWidth="1"/>
    <col min="15628" max="15628" width="14.140625" style="73" customWidth="1"/>
    <col min="15629" max="15629" width="11.7109375" style="73" customWidth="1"/>
    <col min="15630" max="15878" width="9.140625" style="73"/>
    <col min="15879" max="15879" width="10.140625" style="73" customWidth="1"/>
    <col min="15880" max="15880" width="11.28515625" style="73" customWidth="1"/>
    <col min="15881" max="15881" width="10.7109375" style="73" customWidth="1"/>
    <col min="15882" max="15882" width="13.85546875" style="73" customWidth="1"/>
    <col min="15883" max="15883" width="11.7109375" style="73" customWidth="1"/>
    <col min="15884" max="15884" width="14.140625" style="73" customWidth="1"/>
    <col min="15885" max="15885" width="11.7109375" style="73" customWidth="1"/>
    <col min="15886" max="16134" width="9.140625" style="73"/>
    <col min="16135" max="16135" width="10.140625" style="73" customWidth="1"/>
    <col min="16136" max="16136" width="11.28515625" style="73" customWidth="1"/>
    <col min="16137" max="16137" width="10.7109375" style="73" customWidth="1"/>
    <col min="16138" max="16138" width="13.85546875" style="73" customWidth="1"/>
    <col min="16139" max="16139" width="11.7109375" style="73" customWidth="1"/>
    <col min="16140" max="16140" width="14.140625" style="73" customWidth="1"/>
    <col min="16141" max="16141" width="11.7109375" style="73" customWidth="1"/>
    <col min="16142" max="16384" width="9.140625" style="73"/>
  </cols>
  <sheetData>
    <row r="1" spans="1:13" ht="17.25" customHeight="1" x14ac:dyDescent="0.25">
      <c r="B1" s="89"/>
      <c r="C1" s="89"/>
      <c r="D1" s="89"/>
      <c r="E1" s="90"/>
      <c r="F1" s="90"/>
      <c r="G1" s="89"/>
      <c r="H1" s="89"/>
      <c r="I1" s="90" t="s">
        <v>47</v>
      </c>
      <c r="J1" s="89"/>
      <c r="K1" s="89"/>
      <c r="L1" s="89"/>
      <c r="M1" s="89"/>
    </row>
    <row r="2" spans="1:13" ht="17.25" customHeight="1" x14ac:dyDescent="0.25">
      <c r="B2" s="89"/>
      <c r="C2" s="89"/>
      <c r="D2" s="89"/>
      <c r="E2" s="90"/>
      <c r="F2" s="90"/>
      <c r="G2" s="89"/>
      <c r="H2" s="89"/>
      <c r="I2" s="90" t="s">
        <v>40</v>
      </c>
      <c r="J2" s="89"/>
      <c r="K2" s="89"/>
      <c r="L2" s="89"/>
      <c r="M2" s="89"/>
    </row>
    <row r="3" spans="1:13" x14ac:dyDescent="0.25">
      <c r="A3" s="74"/>
      <c r="B3" s="74"/>
      <c r="C3" s="74"/>
      <c r="D3" s="75"/>
      <c r="E3" s="76"/>
      <c r="F3" s="76"/>
      <c r="G3" s="75"/>
      <c r="H3" s="75"/>
      <c r="I3" s="75"/>
      <c r="J3" s="75"/>
      <c r="K3" s="75"/>
      <c r="L3" s="75"/>
      <c r="M3" s="75"/>
    </row>
    <row r="4" spans="1:13" ht="49.5" customHeight="1" x14ac:dyDescent="0.25">
      <c r="A4" s="157" t="s">
        <v>0</v>
      </c>
      <c r="B4" s="157"/>
      <c r="C4" s="157"/>
      <c r="D4" s="157"/>
      <c r="E4" s="157"/>
      <c r="F4" s="157"/>
      <c r="G4" s="157"/>
      <c r="H4" s="157"/>
      <c r="I4" s="157"/>
      <c r="J4" s="91"/>
      <c r="K4" s="91"/>
      <c r="L4" s="91"/>
      <c r="M4" s="91"/>
    </row>
    <row r="5" spans="1:13" ht="21.75" customHeight="1" x14ac:dyDescent="0.25">
      <c r="A5" s="92"/>
      <c r="B5" s="92"/>
      <c r="C5" s="92"/>
      <c r="D5" s="92"/>
      <c r="E5" s="93"/>
      <c r="F5" s="93"/>
      <c r="G5" s="92"/>
      <c r="H5" s="92"/>
      <c r="I5" s="94" t="s">
        <v>1</v>
      </c>
      <c r="J5" s="92"/>
      <c r="K5" s="92"/>
      <c r="L5" s="92"/>
    </row>
    <row r="6" spans="1:13" x14ac:dyDescent="0.25">
      <c r="A6" s="154" t="s">
        <v>28</v>
      </c>
      <c r="B6" s="154" t="s">
        <v>3</v>
      </c>
      <c r="C6" s="154" t="s">
        <v>4</v>
      </c>
      <c r="D6" s="155" t="s">
        <v>13</v>
      </c>
      <c r="E6" s="155"/>
      <c r="F6" s="155"/>
      <c r="G6" s="155"/>
      <c r="H6" s="155"/>
      <c r="I6" s="155"/>
    </row>
    <row r="7" spans="1:13" ht="18.75" customHeight="1" x14ac:dyDescent="0.25">
      <c r="A7" s="154"/>
      <c r="B7" s="154"/>
      <c r="C7" s="154"/>
      <c r="D7" s="151" t="s">
        <v>15</v>
      </c>
      <c r="E7" s="156" t="s">
        <v>11</v>
      </c>
      <c r="F7" s="156" t="s">
        <v>24</v>
      </c>
      <c r="G7" s="151" t="s">
        <v>25</v>
      </c>
      <c r="H7" s="151" t="s">
        <v>5</v>
      </c>
      <c r="I7" s="151"/>
    </row>
    <row r="8" spans="1:13" ht="16.5" customHeight="1" x14ac:dyDescent="0.25">
      <c r="A8" s="154"/>
      <c r="B8" s="154"/>
      <c r="C8" s="154"/>
      <c r="D8" s="151"/>
      <c r="E8" s="156"/>
      <c r="F8" s="156"/>
      <c r="G8" s="151"/>
      <c r="H8" s="151" t="s">
        <v>18</v>
      </c>
      <c r="I8" s="151" t="s">
        <v>19</v>
      </c>
    </row>
    <row r="9" spans="1:13" ht="19.5" customHeight="1" x14ac:dyDescent="0.25">
      <c r="A9" s="154"/>
      <c r="B9" s="154"/>
      <c r="C9" s="154"/>
      <c r="D9" s="151"/>
      <c r="E9" s="156"/>
      <c r="F9" s="156"/>
      <c r="G9" s="151"/>
      <c r="H9" s="151"/>
      <c r="I9" s="151"/>
    </row>
    <row r="10" spans="1:13" ht="11.25" customHeight="1" x14ac:dyDescent="0.25">
      <c r="A10" s="95">
        <v>1</v>
      </c>
      <c r="B10" s="95">
        <v>2</v>
      </c>
      <c r="C10" s="95">
        <v>3</v>
      </c>
      <c r="D10" s="95">
        <v>4</v>
      </c>
      <c r="E10" s="96"/>
      <c r="F10" s="96"/>
      <c r="G10" s="97"/>
      <c r="H10" s="77"/>
      <c r="I10" s="77"/>
    </row>
    <row r="11" spans="1:13" x14ac:dyDescent="0.25">
      <c r="A11" s="98" t="s">
        <v>16</v>
      </c>
      <c r="B11" s="98" t="s">
        <v>34</v>
      </c>
      <c r="C11" s="99">
        <v>2010</v>
      </c>
      <c r="D11" s="100">
        <f>'z- 22.10.15'!G11</f>
        <v>604793.53</v>
      </c>
      <c r="E11" s="101"/>
      <c r="F11" s="101"/>
      <c r="G11" s="102">
        <f>D11+E11+F11</f>
        <v>604793.53</v>
      </c>
      <c r="H11" s="78">
        <f>G11</f>
        <v>604793.53</v>
      </c>
      <c r="I11" s="78">
        <v>0</v>
      </c>
    </row>
    <row r="12" spans="1:13" x14ac:dyDescent="0.25">
      <c r="A12" s="103">
        <v>750</v>
      </c>
      <c r="B12" s="103">
        <v>75011</v>
      </c>
      <c r="C12" s="103">
        <v>2010</v>
      </c>
      <c r="D12" s="100">
        <f>'z- 22.10.15'!G12</f>
        <v>46259</v>
      </c>
      <c r="E12" s="104">
        <v>4100</v>
      </c>
      <c r="F12" s="101"/>
      <c r="G12" s="102">
        <f t="shared" ref="G12:G22" si="0">D12+E12+F12</f>
        <v>50359</v>
      </c>
      <c r="H12" s="78">
        <f t="shared" ref="H12:H22" si="1">G12</f>
        <v>50359</v>
      </c>
      <c r="I12" s="78">
        <v>0</v>
      </c>
    </row>
    <row r="13" spans="1:13" ht="17.25" customHeight="1" x14ac:dyDescent="0.25">
      <c r="A13" s="105">
        <v>751</v>
      </c>
      <c r="B13" s="105">
        <v>75101</v>
      </c>
      <c r="C13" s="105">
        <v>2010</v>
      </c>
      <c r="D13" s="100">
        <f>'z- 22.10.15'!G13</f>
        <v>1044</v>
      </c>
      <c r="E13" s="140"/>
      <c r="F13" s="107"/>
      <c r="G13" s="108">
        <f t="shared" si="0"/>
        <v>1044</v>
      </c>
      <c r="H13" s="79">
        <f t="shared" si="1"/>
        <v>1044</v>
      </c>
      <c r="I13" s="79">
        <v>0</v>
      </c>
    </row>
    <row r="14" spans="1:13" x14ac:dyDescent="0.25">
      <c r="A14" s="103">
        <v>751</v>
      </c>
      <c r="B14" s="103">
        <v>75107</v>
      </c>
      <c r="C14" s="103">
        <v>2010</v>
      </c>
      <c r="D14" s="100">
        <f>'z- 22.10.15'!G14</f>
        <v>28557</v>
      </c>
      <c r="E14" s="110"/>
      <c r="F14" s="110"/>
      <c r="G14" s="109">
        <f t="shared" si="0"/>
        <v>28557</v>
      </c>
      <c r="H14" s="78">
        <f t="shared" si="1"/>
        <v>28557</v>
      </c>
      <c r="I14" s="78">
        <v>0</v>
      </c>
    </row>
    <row r="15" spans="1:13" x14ac:dyDescent="0.25">
      <c r="A15" s="103">
        <v>751</v>
      </c>
      <c r="B15" s="103">
        <v>75108</v>
      </c>
      <c r="C15" s="103">
        <v>2010</v>
      </c>
      <c r="D15" s="100">
        <f>'z- 22.10.15'!G15</f>
        <v>16378</v>
      </c>
      <c r="E15" s="110"/>
      <c r="F15" s="110"/>
      <c r="G15" s="109">
        <f t="shared" si="0"/>
        <v>16378</v>
      </c>
      <c r="H15" s="78">
        <f t="shared" si="1"/>
        <v>16378</v>
      </c>
      <c r="I15" s="78">
        <v>1</v>
      </c>
    </row>
    <row r="16" spans="1:13" x14ac:dyDescent="0.25">
      <c r="A16" s="103">
        <v>751</v>
      </c>
      <c r="B16" s="103">
        <v>75110</v>
      </c>
      <c r="C16" s="103">
        <v>2010</v>
      </c>
      <c r="D16" s="100">
        <f>'z- 22.10.15'!G16</f>
        <v>14642</v>
      </c>
      <c r="E16" s="110"/>
      <c r="F16" s="110"/>
      <c r="G16" s="109">
        <f t="shared" si="0"/>
        <v>14642</v>
      </c>
      <c r="H16" s="78">
        <f t="shared" si="1"/>
        <v>14642</v>
      </c>
      <c r="I16" s="78">
        <v>0</v>
      </c>
    </row>
    <row r="17" spans="1:13" x14ac:dyDescent="0.25">
      <c r="A17" s="103">
        <v>801</v>
      </c>
      <c r="B17" s="103">
        <v>80101</v>
      </c>
      <c r="C17" s="103">
        <v>2010</v>
      </c>
      <c r="D17" s="100">
        <f>'z- 22.10.15'!G17</f>
        <v>26158</v>
      </c>
      <c r="E17" s="110"/>
      <c r="F17" s="110"/>
      <c r="G17" s="109">
        <f t="shared" si="0"/>
        <v>26158</v>
      </c>
      <c r="H17" s="78">
        <f t="shared" si="1"/>
        <v>26158</v>
      </c>
      <c r="I17" s="78">
        <v>0</v>
      </c>
    </row>
    <row r="18" spans="1:13" x14ac:dyDescent="0.25">
      <c r="A18" s="103">
        <v>801</v>
      </c>
      <c r="B18" s="103">
        <v>80110</v>
      </c>
      <c r="C18" s="103">
        <v>2010</v>
      </c>
      <c r="D18" s="100">
        <f>'z- 22.10.15'!G18</f>
        <v>23589</v>
      </c>
      <c r="E18" s="110"/>
      <c r="F18" s="110"/>
      <c r="G18" s="109">
        <f t="shared" si="0"/>
        <v>23589</v>
      </c>
      <c r="H18" s="78">
        <f t="shared" si="1"/>
        <v>23589</v>
      </c>
      <c r="I18" s="78">
        <v>0</v>
      </c>
    </row>
    <row r="19" spans="1:13" x14ac:dyDescent="0.25">
      <c r="A19" s="136">
        <v>852</v>
      </c>
      <c r="B19" s="136">
        <v>85212</v>
      </c>
      <c r="C19" s="136">
        <v>2010</v>
      </c>
      <c r="D19" s="100">
        <f>'z- 22.10.15'!G19</f>
        <v>2521910</v>
      </c>
      <c r="E19" s="134"/>
      <c r="F19" s="134"/>
      <c r="G19" s="138">
        <f t="shared" si="0"/>
        <v>2521910</v>
      </c>
      <c r="H19" s="139">
        <f t="shared" si="1"/>
        <v>2521910</v>
      </c>
      <c r="I19" s="139">
        <v>0</v>
      </c>
    </row>
    <row r="20" spans="1:13" x14ac:dyDescent="0.25">
      <c r="A20" s="105">
        <v>852</v>
      </c>
      <c r="B20" s="105">
        <v>85213</v>
      </c>
      <c r="C20" s="105">
        <v>2010</v>
      </c>
      <c r="D20" s="100">
        <f>'z- 22.10.15'!G20</f>
        <v>18056</v>
      </c>
      <c r="E20" s="107"/>
      <c r="F20" s="107"/>
      <c r="G20" s="108">
        <f t="shared" si="0"/>
        <v>18056</v>
      </c>
      <c r="H20" s="79">
        <f t="shared" si="1"/>
        <v>18056</v>
      </c>
      <c r="I20" s="79">
        <v>0</v>
      </c>
    </row>
    <row r="21" spans="1:13" x14ac:dyDescent="0.25">
      <c r="A21" s="103">
        <v>852</v>
      </c>
      <c r="B21" s="103">
        <v>85215</v>
      </c>
      <c r="C21" s="103">
        <v>2010</v>
      </c>
      <c r="D21" s="100">
        <f>'z- 22.10.15'!G21</f>
        <v>339.74</v>
      </c>
      <c r="E21" s="110"/>
      <c r="F21" s="110"/>
      <c r="G21" s="109">
        <f t="shared" si="0"/>
        <v>339.74</v>
      </c>
      <c r="H21" s="78">
        <f t="shared" si="1"/>
        <v>339.74</v>
      </c>
      <c r="I21" s="78">
        <v>0</v>
      </c>
    </row>
    <row r="22" spans="1:13" x14ac:dyDescent="0.25">
      <c r="A22" s="103">
        <v>8552</v>
      </c>
      <c r="B22" s="103">
        <v>85295</v>
      </c>
      <c r="C22" s="103">
        <v>2010</v>
      </c>
      <c r="D22" s="141">
        <f>'z- 22.10.15'!G22</f>
        <v>846</v>
      </c>
      <c r="E22" s="110"/>
      <c r="F22" s="110"/>
      <c r="G22" s="109">
        <f t="shared" si="0"/>
        <v>846</v>
      </c>
      <c r="H22" s="78">
        <f t="shared" si="1"/>
        <v>846</v>
      </c>
      <c r="I22" s="78">
        <v>0</v>
      </c>
    </row>
    <row r="23" spans="1:13" s="80" customFormat="1" ht="14.25" x14ac:dyDescent="0.2">
      <c r="A23" s="152">
        <v>852</v>
      </c>
      <c r="B23" s="152"/>
      <c r="C23" s="152"/>
      <c r="D23" s="111">
        <f t="shared" ref="D23:I23" si="2">SUM(D11:D22)</f>
        <v>3302572.2700000005</v>
      </c>
      <c r="E23" s="111">
        <f t="shared" si="2"/>
        <v>4100</v>
      </c>
      <c r="F23" s="111">
        <f t="shared" si="2"/>
        <v>0</v>
      </c>
      <c r="G23" s="111">
        <f t="shared" si="2"/>
        <v>3306672.2700000005</v>
      </c>
      <c r="H23" s="111">
        <f t="shared" si="2"/>
        <v>3306672.2700000005</v>
      </c>
      <c r="I23" s="111">
        <f t="shared" si="2"/>
        <v>1</v>
      </c>
    </row>
    <row r="24" spans="1:13" x14ac:dyDescent="0.25">
      <c r="A24" s="153" t="s">
        <v>20</v>
      </c>
      <c r="B24" s="153"/>
      <c r="C24" s="153"/>
      <c r="D24" s="153"/>
      <c r="E24" s="153"/>
      <c r="F24" s="153"/>
      <c r="G24" s="153"/>
      <c r="H24" s="153"/>
      <c r="I24" s="153"/>
      <c r="J24" s="112"/>
      <c r="K24" s="112" t="s">
        <v>28</v>
      </c>
      <c r="L24" s="112"/>
      <c r="M24" s="112"/>
    </row>
    <row r="25" spans="1:13" x14ac:dyDescent="0.25">
      <c r="A25" s="154" t="s">
        <v>2</v>
      </c>
      <c r="B25" s="154" t="s">
        <v>3</v>
      </c>
      <c r="C25" s="154" t="s">
        <v>4</v>
      </c>
      <c r="D25" s="155" t="s">
        <v>14</v>
      </c>
      <c r="E25" s="155"/>
      <c r="F25" s="155"/>
      <c r="G25" s="155"/>
      <c r="H25" s="155"/>
      <c r="I25" s="155"/>
    </row>
    <row r="26" spans="1:13" x14ac:dyDescent="0.25">
      <c r="A26" s="154"/>
      <c r="B26" s="154"/>
      <c r="C26" s="154"/>
      <c r="D26" s="151" t="s">
        <v>15</v>
      </c>
      <c r="E26" s="156" t="s">
        <v>11</v>
      </c>
      <c r="F26" s="156" t="s">
        <v>12</v>
      </c>
      <c r="G26" s="151" t="s">
        <v>21</v>
      </c>
      <c r="H26" s="151" t="s">
        <v>5</v>
      </c>
      <c r="I26" s="151"/>
    </row>
    <row r="27" spans="1:13" x14ac:dyDescent="0.25">
      <c r="A27" s="154"/>
      <c r="B27" s="154"/>
      <c r="C27" s="154"/>
      <c r="D27" s="151"/>
      <c r="E27" s="156"/>
      <c r="F27" s="156"/>
      <c r="G27" s="151"/>
      <c r="H27" s="151" t="s">
        <v>6</v>
      </c>
      <c r="I27" s="151" t="s">
        <v>7</v>
      </c>
    </row>
    <row r="28" spans="1:13" x14ac:dyDescent="0.25">
      <c r="A28" s="154"/>
      <c r="B28" s="154"/>
      <c r="C28" s="154"/>
      <c r="D28" s="151"/>
      <c r="E28" s="156"/>
      <c r="F28" s="156"/>
      <c r="G28" s="151"/>
      <c r="H28" s="151"/>
      <c r="I28" s="151"/>
    </row>
    <row r="29" spans="1:13" x14ac:dyDescent="0.25">
      <c r="A29" s="95">
        <v>1</v>
      </c>
      <c r="B29" s="95">
        <v>2</v>
      </c>
      <c r="C29" s="95">
        <v>3</v>
      </c>
      <c r="D29" s="95">
        <v>5</v>
      </c>
      <c r="E29" s="96"/>
      <c r="F29" s="96"/>
      <c r="G29" s="95"/>
      <c r="H29" s="95">
        <v>6</v>
      </c>
      <c r="I29" s="95">
        <v>7</v>
      </c>
    </row>
    <row r="30" spans="1:13" x14ac:dyDescent="0.25">
      <c r="A30" s="113" t="s">
        <v>16</v>
      </c>
      <c r="B30" s="113" t="s">
        <v>34</v>
      </c>
      <c r="C30" s="114"/>
      <c r="D30" s="115">
        <f>'z- 22.10.15'!G30</f>
        <v>604793.53</v>
      </c>
      <c r="E30" s="116">
        <f t="shared" ref="E30:I30" si="3">SUM(E31:E35)</f>
        <v>0</v>
      </c>
      <c r="F30" s="116">
        <f t="shared" si="3"/>
        <v>0</v>
      </c>
      <c r="G30" s="115">
        <f>D30+E30+F30</f>
        <v>604793.53</v>
      </c>
      <c r="H30" s="115">
        <f t="shared" si="3"/>
        <v>604793.53</v>
      </c>
      <c r="I30" s="115">
        <f t="shared" si="3"/>
        <v>0</v>
      </c>
    </row>
    <row r="31" spans="1:13" x14ac:dyDescent="0.25">
      <c r="A31" s="117"/>
      <c r="B31" s="98"/>
      <c r="C31" s="118">
        <v>4010</v>
      </c>
      <c r="D31" s="119">
        <f>'z- 22.10.15'!G31</f>
        <v>6300</v>
      </c>
      <c r="E31" s="101"/>
      <c r="F31" s="101"/>
      <c r="G31" s="81">
        <f t="shared" ref="G31:G92" si="4">D31+E31+F31</f>
        <v>6300</v>
      </c>
      <c r="H31" s="81">
        <f t="shared" ref="H31:H90" si="5">G31</f>
        <v>6300</v>
      </c>
      <c r="I31" s="81">
        <v>0</v>
      </c>
    </row>
    <row r="32" spans="1:13" x14ac:dyDescent="0.25">
      <c r="A32" s="117"/>
      <c r="B32" s="98"/>
      <c r="C32" s="118">
        <v>4110</v>
      </c>
      <c r="D32" s="119">
        <f>'z- 22.10.15'!G32</f>
        <v>1082.97</v>
      </c>
      <c r="E32" s="101"/>
      <c r="F32" s="101"/>
      <c r="G32" s="81">
        <f t="shared" si="4"/>
        <v>1082.97</v>
      </c>
      <c r="H32" s="81">
        <f t="shared" si="5"/>
        <v>1082.97</v>
      </c>
      <c r="I32" s="81">
        <v>0</v>
      </c>
    </row>
    <row r="33" spans="1:9" x14ac:dyDescent="0.25">
      <c r="A33" s="117"/>
      <c r="B33" s="98"/>
      <c r="C33" s="118">
        <v>4120</v>
      </c>
      <c r="D33" s="119">
        <f>'z- 22.10.15'!G33</f>
        <v>144.55000000000001</v>
      </c>
      <c r="E33" s="101"/>
      <c r="F33" s="101"/>
      <c r="G33" s="81">
        <f t="shared" si="4"/>
        <v>144.55000000000001</v>
      </c>
      <c r="H33" s="81">
        <f t="shared" si="5"/>
        <v>144.55000000000001</v>
      </c>
      <c r="I33" s="81">
        <v>0</v>
      </c>
    </row>
    <row r="34" spans="1:9" x14ac:dyDescent="0.25">
      <c r="A34" s="120"/>
      <c r="B34" s="99"/>
      <c r="C34" s="118">
        <v>4210</v>
      </c>
      <c r="D34" s="81">
        <f>'z- 22.10.15'!G34</f>
        <v>4331.18</v>
      </c>
      <c r="E34" s="81"/>
      <c r="F34" s="81"/>
      <c r="G34" s="81">
        <f t="shared" si="4"/>
        <v>4331.18</v>
      </c>
      <c r="H34" s="81">
        <f t="shared" si="5"/>
        <v>4331.18</v>
      </c>
      <c r="I34" s="81">
        <v>0</v>
      </c>
    </row>
    <row r="35" spans="1:9" x14ac:dyDescent="0.25">
      <c r="A35" s="121"/>
      <c r="B35" s="122"/>
      <c r="C35" s="118">
        <v>4430</v>
      </c>
      <c r="D35" s="81">
        <f>'z- 22.10.15'!G35</f>
        <v>592934.83000000007</v>
      </c>
      <c r="E35" s="81"/>
      <c r="F35" s="81"/>
      <c r="G35" s="81">
        <f t="shared" si="4"/>
        <v>592934.83000000007</v>
      </c>
      <c r="H35" s="81">
        <f t="shared" si="5"/>
        <v>592934.83000000007</v>
      </c>
      <c r="I35" s="81">
        <v>0</v>
      </c>
    </row>
    <row r="36" spans="1:9" x14ac:dyDescent="0.25">
      <c r="A36" s="123">
        <v>750</v>
      </c>
      <c r="B36" s="123">
        <v>75011</v>
      </c>
      <c r="C36" s="114"/>
      <c r="D36" s="115">
        <f>'z- 22.10.15'!G36</f>
        <v>46259</v>
      </c>
      <c r="E36" s="116">
        <f t="shared" ref="E36:I36" si="6">SUM(E37:E40)</f>
        <v>4100</v>
      </c>
      <c r="F36" s="116">
        <f t="shared" si="6"/>
        <v>0</v>
      </c>
      <c r="G36" s="115">
        <f t="shared" si="4"/>
        <v>50359</v>
      </c>
      <c r="H36" s="115">
        <f t="shared" si="6"/>
        <v>50359</v>
      </c>
      <c r="I36" s="115">
        <f t="shared" si="6"/>
        <v>0</v>
      </c>
    </row>
    <row r="37" spans="1:9" x14ac:dyDescent="0.25">
      <c r="A37" s="120"/>
      <c r="B37" s="99"/>
      <c r="C37" s="118">
        <v>4010</v>
      </c>
      <c r="D37" s="81">
        <f>'z- 22.10.15'!G37</f>
        <v>35505</v>
      </c>
      <c r="E37" s="81">
        <v>3440</v>
      </c>
      <c r="F37" s="81"/>
      <c r="G37" s="81">
        <f t="shared" si="4"/>
        <v>38945</v>
      </c>
      <c r="H37" s="81">
        <f t="shared" si="5"/>
        <v>38945</v>
      </c>
      <c r="I37" s="81">
        <v>0</v>
      </c>
    </row>
    <row r="38" spans="1:9" x14ac:dyDescent="0.25">
      <c r="A38" s="121"/>
      <c r="B38" s="122"/>
      <c r="C38" s="118">
        <v>4040</v>
      </c>
      <c r="D38" s="81">
        <f>'z- 22.10.15'!G38</f>
        <v>3160</v>
      </c>
      <c r="E38" s="81"/>
      <c r="F38" s="81"/>
      <c r="G38" s="81">
        <f t="shared" si="4"/>
        <v>3160</v>
      </c>
      <c r="H38" s="81">
        <f t="shared" si="5"/>
        <v>3160</v>
      </c>
      <c r="I38" s="81">
        <v>0</v>
      </c>
    </row>
    <row r="39" spans="1:9" x14ac:dyDescent="0.25">
      <c r="A39" s="121"/>
      <c r="B39" s="122"/>
      <c r="C39" s="118">
        <v>4110</v>
      </c>
      <c r="D39" s="81">
        <f>'z- 22.10.15'!G39</f>
        <v>6647</v>
      </c>
      <c r="E39" s="81">
        <v>590</v>
      </c>
      <c r="F39" s="81"/>
      <c r="G39" s="81">
        <f t="shared" si="4"/>
        <v>7237</v>
      </c>
      <c r="H39" s="81">
        <f t="shared" si="5"/>
        <v>7237</v>
      </c>
      <c r="I39" s="81">
        <v>0</v>
      </c>
    </row>
    <row r="40" spans="1:9" x14ac:dyDescent="0.25">
      <c r="A40" s="97"/>
      <c r="B40" s="95"/>
      <c r="C40" s="118">
        <v>4120</v>
      </c>
      <c r="D40" s="81">
        <f>'z- 22.10.15'!G40</f>
        <v>947</v>
      </c>
      <c r="E40" s="81">
        <v>70</v>
      </c>
      <c r="F40" s="81"/>
      <c r="G40" s="81">
        <f t="shared" si="4"/>
        <v>1017</v>
      </c>
      <c r="H40" s="81">
        <f t="shared" si="5"/>
        <v>1017</v>
      </c>
      <c r="I40" s="81">
        <v>0</v>
      </c>
    </row>
    <row r="41" spans="1:9" x14ac:dyDescent="0.25">
      <c r="A41" s="124">
        <v>751</v>
      </c>
      <c r="B41" s="124">
        <v>75101</v>
      </c>
      <c r="C41" s="114"/>
      <c r="D41" s="115">
        <f>'z- 22.10.15'!G41</f>
        <v>1044</v>
      </c>
      <c r="E41" s="116">
        <f t="shared" ref="E41:I41" si="7">SUM(E42:E44)</f>
        <v>0</v>
      </c>
      <c r="F41" s="116">
        <f t="shared" si="7"/>
        <v>0</v>
      </c>
      <c r="G41" s="115">
        <f t="shared" si="4"/>
        <v>1044</v>
      </c>
      <c r="H41" s="115">
        <f t="shared" si="7"/>
        <v>1044</v>
      </c>
      <c r="I41" s="115">
        <f t="shared" si="7"/>
        <v>0</v>
      </c>
    </row>
    <row r="42" spans="1:9" x14ac:dyDescent="0.25">
      <c r="A42" s="122"/>
      <c r="B42" s="122"/>
      <c r="C42" s="125">
        <v>4110</v>
      </c>
      <c r="D42" s="82">
        <f>'z- 22.10.15'!G42</f>
        <v>150</v>
      </c>
      <c r="E42" s="82"/>
      <c r="F42" s="82"/>
      <c r="G42" s="81">
        <f t="shared" si="4"/>
        <v>150</v>
      </c>
      <c r="H42" s="81">
        <f t="shared" si="5"/>
        <v>150</v>
      </c>
      <c r="I42" s="81">
        <v>0</v>
      </c>
    </row>
    <row r="43" spans="1:9" x14ac:dyDescent="0.25">
      <c r="A43" s="122"/>
      <c r="B43" s="122"/>
      <c r="C43" s="125">
        <v>4120</v>
      </c>
      <c r="D43" s="82">
        <f>'z- 22.10.15'!G43</f>
        <v>21.38</v>
      </c>
      <c r="E43" s="82"/>
      <c r="F43" s="82"/>
      <c r="G43" s="81">
        <f t="shared" si="4"/>
        <v>21.38</v>
      </c>
      <c r="H43" s="81">
        <f t="shared" si="5"/>
        <v>21.38</v>
      </c>
      <c r="I43" s="81">
        <v>0</v>
      </c>
    </row>
    <row r="44" spans="1:9" x14ac:dyDescent="0.25">
      <c r="A44" s="122"/>
      <c r="B44" s="122"/>
      <c r="C44" s="125">
        <v>4170</v>
      </c>
      <c r="D44" s="82">
        <f>'z- 22.10.15'!G44</f>
        <v>872.62</v>
      </c>
      <c r="E44" s="82"/>
      <c r="F44" s="82"/>
      <c r="G44" s="81">
        <f t="shared" si="4"/>
        <v>872.62</v>
      </c>
      <c r="H44" s="81">
        <f t="shared" si="5"/>
        <v>872.62</v>
      </c>
      <c r="I44" s="81">
        <v>0</v>
      </c>
    </row>
    <row r="45" spans="1:9" x14ac:dyDescent="0.25">
      <c r="A45" s="126"/>
      <c r="B45" s="126">
        <v>75107</v>
      </c>
      <c r="C45" s="114"/>
      <c r="D45" s="115">
        <f>'z- 22.10.15'!G45</f>
        <v>28557</v>
      </c>
      <c r="E45" s="116">
        <f>SUM(E46:E51)</f>
        <v>0</v>
      </c>
      <c r="F45" s="116">
        <f>SUM(F46:F51)</f>
        <v>0</v>
      </c>
      <c r="G45" s="115">
        <f t="shared" si="4"/>
        <v>28557</v>
      </c>
      <c r="H45" s="116">
        <f>SUM(H46:H51)</f>
        <v>28557</v>
      </c>
      <c r="I45" s="116">
        <f>SUM(I46:I51)</f>
        <v>0</v>
      </c>
    </row>
    <row r="46" spans="1:9" s="75" customFormat="1" x14ac:dyDescent="0.25">
      <c r="A46" s="122"/>
      <c r="B46" s="122"/>
      <c r="C46" s="125">
        <v>3030</v>
      </c>
      <c r="D46" s="119">
        <f>'z- 22.10.15'!G46</f>
        <v>16400</v>
      </c>
      <c r="E46" s="135"/>
      <c r="F46" s="101"/>
      <c r="G46" s="81">
        <f t="shared" si="4"/>
        <v>16400</v>
      </c>
      <c r="H46" s="81">
        <f t="shared" ref="H46:H51" si="8">G46</f>
        <v>16400</v>
      </c>
      <c r="I46" s="81">
        <v>0</v>
      </c>
    </row>
    <row r="47" spans="1:9" x14ac:dyDescent="0.25">
      <c r="A47" s="122"/>
      <c r="B47" s="122"/>
      <c r="C47" s="125">
        <v>4110</v>
      </c>
      <c r="D47" s="119">
        <f>'z- 22.10.15'!G47</f>
        <v>600.15</v>
      </c>
      <c r="E47" s="127"/>
      <c r="F47" s="82"/>
      <c r="G47" s="81">
        <f t="shared" si="4"/>
        <v>600.15</v>
      </c>
      <c r="H47" s="81">
        <f t="shared" si="8"/>
        <v>600.15</v>
      </c>
      <c r="I47" s="81">
        <v>0</v>
      </c>
    </row>
    <row r="48" spans="1:9" x14ac:dyDescent="0.25">
      <c r="A48" s="122"/>
      <c r="B48" s="122"/>
      <c r="C48" s="125">
        <v>4120</v>
      </c>
      <c r="D48" s="119">
        <f>'z- 22.10.15'!G48</f>
        <v>47.8</v>
      </c>
      <c r="E48" s="127"/>
      <c r="F48" s="82"/>
      <c r="G48" s="81">
        <f t="shared" si="4"/>
        <v>47.8</v>
      </c>
      <c r="H48" s="81">
        <f t="shared" si="8"/>
        <v>47.8</v>
      </c>
      <c r="I48" s="81">
        <v>0</v>
      </c>
    </row>
    <row r="49" spans="1:9" x14ac:dyDescent="0.25">
      <c r="A49" s="122"/>
      <c r="B49" s="122"/>
      <c r="C49" s="125">
        <v>4170</v>
      </c>
      <c r="D49" s="119">
        <f>'z- 22.10.15'!G49</f>
        <v>4916.2</v>
      </c>
      <c r="E49" s="127"/>
      <c r="F49" s="82"/>
      <c r="G49" s="81">
        <f t="shared" si="4"/>
        <v>4916.2</v>
      </c>
      <c r="H49" s="81">
        <f t="shared" si="8"/>
        <v>4916.2</v>
      </c>
      <c r="I49" s="81">
        <v>0</v>
      </c>
    </row>
    <row r="50" spans="1:9" x14ac:dyDescent="0.25">
      <c r="A50" s="122"/>
      <c r="B50" s="122"/>
      <c r="C50" s="125">
        <v>4210</v>
      </c>
      <c r="D50" s="119">
        <f>'z- 22.10.15'!G50</f>
        <v>5942.89</v>
      </c>
      <c r="E50" s="127"/>
      <c r="F50" s="82"/>
      <c r="G50" s="81">
        <f t="shared" si="4"/>
        <v>5942.89</v>
      </c>
      <c r="H50" s="81">
        <f t="shared" si="8"/>
        <v>5942.89</v>
      </c>
      <c r="I50" s="81">
        <v>0</v>
      </c>
    </row>
    <row r="51" spans="1:9" x14ac:dyDescent="0.25">
      <c r="A51" s="122"/>
      <c r="B51" s="122"/>
      <c r="C51" s="125">
        <v>4300</v>
      </c>
      <c r="D51" s="119">
        <f>'z- 22.10.15'!G51</f>
        <v>649.96</v>
      </c>
      <c r="E51" s="127"/>
      <c r="F51" s="82"/>
      <c r="G51" s="81">
        <f t="shared" si="4"/>
        <v>649.96</v>
      </c>
      <c r="H51" s="81">
        <f t="shared" si="8"/>
        <v>649.96</v>
      </c>
      <c r="I51" s="81">
        <v>0</v>
      </c>
    </row>
    <row r="52" spans="1:9" x14ac:dyDescent="0.25">
      <c r="A52" s="126"/>
      <c r="B52" s="126">
        <v>75108</v>
      </c>
      <c r="C52" s="114"/>
      <c r="D52" s="115">
        <f>'z- 22.10.15'!G52</f>
        <v>16377.999999999998</v>
      </c>
      <c r="E52" s="116">
        <f>SUM(E53:E58)</f>
        <v>0</v>
      </c>
      <c r="F52" s="116">
        <f>SUM(F53:F58)</f>
        <v>0</v>
      </c>
      <c r="G52" s="115">
        <f t="shared" si="4"/>
        <v>16377.999999999998</v>
      </c>
      <c r="H52" s="116">
        <f>SUM(H53:H58)</f>
        <v>16378</v>
      </c>
      <c r="I52" s="116">
        <f>SUM(I53:I58)</f>
        <v>0</v>
      </c>
    </row>
    <row r="53" spans="1:9" s="75" customFormat="1" x14ac:dyDescent="0.25">
      <c r="A53" s="122"/>
      <c r="B53" s="122"/>
      <c r="C53" s="125">
        <v>3030</v>
      </c>
      <c r="D53" s="119">
        <f>'z- 22.10.15'!G53</f>
        <v>8040</v>
      </c>
      <c r="E53" s="135"/>
      <c r="F53" s="101"/>
      <c r="G53" s="81">
        <f t="shared" si="4"/>
        <v>8040</v>
      </c>
      <c r="H53" s="81">
        <f t="shared" ref="H53:H58" si="9">G53</f>
        <v>8040</v>
      </c>
      <c r="I53" s="81">
        <v>0</v>
      </c>
    </row>
    <row r="54" spans="1:9" x14ac:dyDescent="0.25">
      <c r="A54" s="122"/>
      <c r="B54" s="122"/>
      <c r="C54" s="125">
        <v>4110</v>
      </c>
      <c r="D54" s="119">
        <f>'z- 22.10.15'!G54</f>
        <v>464.15</v>
      </c>
      <c r="E54" s="127"/>
      <c r="F54" s="82"/>
      <c r="G54" s="81">
        <f t="shared" si="4"/>
        <v>464.15</v>
      </c>
      <c r="H54" s="81">
        <f t="shared" si="9"/>
        <v>464.15</v>
      </c>
      <c r="I54" s="81">
        <v>0</v>
      </c>
    </row>
    <row r="55" spans="1:9" x14ac:dyDescent="0.25">
      <c r="A55" s="122"/>
      <c r="B55" s="122"/>
      <c r="C55" s="125">
        <v>4120</v>
      </c>
      <c r="D55" s="119">
        <f>'z- 22.10.15'!G55</f>
        <v>33.090000000000003</v>
      </c>
      <c r="E55" s="127"/>
      <c r="F55" s="82"/>
      <c r="G55" s="81">
        <f t="shared" si="4"/>
        <v>33.090000000000003</v>
      </c>
      <c r="H55" s="81">
        <f t="shared" si="9"/>
        <v>33.090000000000003</v>
      </c>
      <c r="I55" s="81">
        <v>0</v>
      </c>
    </row>
    <row r="56" spans="1:9" x14ac:dyDescent="0.25">
      <c r="A56" s="122"/>
      <c r="B56" s="122"/>
      <c r="C56" s="125">
        <v>4170</v>
      </c>
      <c r="D56" s="119">
        <f>'z- 22.10.15'!G56</f>
        <v>3650</v>
      </c>
      <c r="E56" s="127"/>
      <c r="F56" s="82"/>
      <c r="G56" s="81">
        <f t="shared" si="4"/>
        <v>3650</v>
      </c>
      <c r="H56" s="81">
        <f t="shared" si="9"/>
        <v>3650</v>
      </c>
      <c r="I56" s="81">
        <v>0</v>
      </c>
    </row>
    <row r="57" spans="1:9" x14ac:dyDescent="0.25">
      <c r="A57" s="122"/>
      <c r="B57" s="122"/>
      <c r="C57" s="125">
        <v>4210</v>
      </c>
      <c r="D57" s="119">
        <f>'z- 22.10.15'!G57</f>
        <v>3660.42</v>
      </c>
      <c r="E57" s="127"/>
      <c r="F57" s="82"/>
      <c r="G57" s="81">
        <f t="shared" si="4"/>
        <v>3660.42</v>
      </c>
      <c r="H57" s="81">
        <f t="shared" si="9"/>
        <v>3660.42</v>
      </c>
      <c r="I57" s="81">
        <v>0</v>
      </c>
    </row>
    <row r="58" spans="1:9" x14ac:dyDescent="0.25">
      <c r="A58" s="122"/>
      <c r="B58" s="122"/>
      <c r="C58" s="125">
        <v>4300</v>
      </c>
      <c r="D58" s="119">
        <f>'z- 22.10.15'!G58</f>
        <v>530.33999999999992</v>
      </c>
      <c r="E58" s="127"/>
      <c r="F58" s="82"/>
      <c r="G58" s="81">
        <f t="shared" si="4"/>
        <v>530.33999999999992</v>
      </c>
      <c r="H58" s="81">
        <f t="shared" si="9"/>
        <v>530.33999999999992</v>
      </c>
      <c r="I58" s="81">
        <v>0</v>
      </c>
    </row>
    <row r="59" spans="1:9" x14ac:dyDescent="0.25">
      <c r="A59" s="126"/>
      <c r="B59" s="126">
        <v>75110</v>
      </c>
      <c r="C59" s="114"/>
      <c r="D59" s="115">
        <f>'z- 22.10.15'!G59</f>
        <v>14642</v>
      </c>
      <c r="E59" s="116">
        <f>SUM(E60:E65)</f>
        <v>0</v>
      </c>
      <c r="F59" s="116">
        <f>SUM(F60:F65)</f>
        <v>0</v>
      </c>
      <c r="G59" s="115">
        <f t="shared" si="4"/>
        <v>14642</v>
      </c>
      <c r="H59" s="116">
        <f>SUM(H60:H65)</f>
        <v>14642.000000000002</v>
      </c>
      <c r="I59" s="116">
        <f>SUM(I60:I65)</f>
        <v>0</v>
      </c>
    </row>
    <row r="60" spans="1:9" s="75" customFormat="1" x14ac:dyDescent="0.25">
      <c r="A60" s="122"/>
      <c r="B60" s="122"/>
      <c r="C60" s="125">
        <v>3030</v>
      </c>
      <c r="D60" s="119">
        <f>'z- 22.10.15'!G60</f>
        <v>7920</v>
      </c>
      <c r="E60" s="135"/>
      <c r="F60" s="101"/>
      <c r="G60" s="81">
        <f t="shared" si="4"/>
        <v>7920</v>
      </c>
      <c r="H60" s="81">
        <f t="shared" ref="H60:H65" si="10">G60</f>
        <v>7920</v>
      </c>
      <c r="I60" s="81">
        <v>0</v>
      </c>
    </row>
    <row r="61" spans="1:9" x14ac:dyDescent="0.25">
      <c r="A61" s="122"/>
      <c r="B61" s="122"/>
      <c r="C61" s="125">
        <v>4110</v>
      </c>
      <c r="D61" s="119">
        <f>'z- 22.10.15'!G61</f>
        <v>457.27</v>
      </c>
      <c r="E61" s="127"/>
      <c r="F61" s="82"/>
      <c r="G61" s="81">
        <f t="shared" si="4"/>
        <v>457.27</v>
      </c>
      <c r="H61" s="81">
        <f t="shared" si="10"/>
        <v>457.27</v>
      </c>
      <c r="I61" s="81">
        <v>0</v>
      </c>
    </row>
    <row r="62" spans="1:9" x14ac:dyDescent="0.25">
      <c r="A62" s="122"/>
      <c r="B62" s="122"/>
      <c r="C62" s="125">
        <v>4120</v>
      </c>
      <c r="D62" s="119">
        <f>'z- 22.10.15'!G62</f>
        <v>32.11</v>
      </c>
      <c r="E62" s="127"/>
      <c r="F62" s="82"/>
      <c r="G62" s="81">
        <f t="shared" si="4"/>
        <v>32.11</v>
      </c>
      <c r="H62" s="81">
        <f t="shared" si="10"/>
        <v>32.11</v>
      </c>
      <c r="I62" s="81">
        <v>0</v>
      </c>
    </row>
    <row r="63" spans="1:9" x14ac:dyDescent="0.25">
      <c r="A63" s="122"/>
      <c r="B63" s="122"/>
      <c r="C63" s="125">
        <v>4170</v>
      </c>
      <c r="D63" s="119">
        <f>'z- 22.10.15'!G63</f>
        <v>3610</v>
      </c>
      <c r="E63" s="127"/>
      <c r="F63" s="82"/>
      <c r="G63" s="81">
        <f t="shared" si="4"/>
        <v>3610</v>
      </c>
      <c r="H63" s="81">
        <f t="shared" si="10"/>
        <v>3610</v>
      </c>
      <c r="I63" s="81">
        <v>0</v>
      </c>
    </row>
    <row r="64" spans="1:9" x14ac:dyDescent="0.25">
      <c r="A64" s="122"/>
      <c r="B64" s="122"/>
      <c r="C64" s="125">
        <v>4210</v>
      </c>
      <c r="D64" s="119">
        <f>'z- 22.10.15'!G64</f>
        <v>2191.86</v>
      </c>
      <c r="E64" s="127"/>
      <c r="F64" s="82"/>
      <c r="G64" s="81">
        <f t="shared" si="4"/>
        <v>2191.86</v>
      </c>
      <c r="H64" s="81">
        <f t="shared" si="10"/>
        <v>2191.86</v>
      </c>
      <c r="I64" s="81">
        <v>0</v>
      </c>
    </row>
    <row r="65" spans="1:9" x14ac:dyDescent="0.25">
      <c r="A65" s="122"/>
      <c r="B65" s="122"/>
      <c r="C65" s="125">
        <v>4300</v>
      </c>
      <c r="D65" s="119">
        <f>'z- 22.10.15'!G65</f>
        <v>430.76</v>
      </c>
      <c r="E65" s="127"/>
      <c r="F65" s="82"/>
      <c r="G65" s="81">
        <f t="shared" si="4"/>
        <v>430.76</v>
      </c>
      <c r="H65" s="81">
        <f t="shared" si="10"/>
        <v>430.76</v>
      </c>
      <c r="I65" s="81">
        <v>0</v>
      </c>
    </row>
    <row r="66" spans="1:9" x14ac:dyDescent="0.25">
      <c r="A66" s="114">
        <v>801</v>
      </c>
      <c r="B66" s="114">
        <v>80101</v>
      </c>
      <c r="C66" s="114"/>
      <c r="D66" s="83">
        <f>'z- 22.10.15'!G66</f>
        <v>26158</v>
      </c>
      <c r="E66" s="83">
        <f>SUM(E67:E68)</f>
        <v>0</v>
      </c>
      <c r="F66" s="83">
        <f>SUM(F67:F68)</f>
        <v>0</v>
      </c>
      <c r="G66" s="83">
        <f t="shared" si="4"/>
        <v>26158</v>
      </c>
      <c r="H66" s="83">
        <f>SUM(H67:H68)</f>
        <v>26158</v>
      </c>
      <c r="I66" s="83">
        <f>SUM(I67:I68)</f>
        <v>0</v>
      </c>
    </row>
    <row r="67" spans="1:9" s="75" customFormat="1" x14ac:dyDescent="0.25">
      <c r="A67" s="122"/>
      <c r="B67" s="122"/>
      <c r="C67" s="125">
        <v>4210</v>
      </c>
      <c r="D67" s="82">
        <f>'z- 22.10.15'!G67</f>
        <v>258.99</v>
      </c>
      <c r="E67" s="82"/>
      <c r="F67" s="82"/>
      <c r="G67" s="82">
        <f t="shared" si="4"/>
        <v>258.99</v>
      </c>
      <c r="H67" s="81">
        <f t="shared" si="5"/>
        <v>258.99</v>
      </c>
      <c r="I67" s="82"/>
    </row>
    <row r="68" spans="1:9" x14ac:dyDescent="0.25">
      <c r="A68" s="122"/>
      <c r="B68" s="122"/>
      <c r="C68" s="125">
        <v>4240</v>
      </c>
      <c r="D68" s="82">
        <f>'z- 22.10.15'!G68</f>
        <v>25899.01</v>
      </c>
      <c r="E68" s="82"/>
      <c r="F68" s="82"/>
      <c r="G68" s="81">
        <f t="shared" si="4"/>
        <v>25899.01</v>
      </c>
      <c r="H68" s="81">
        <f t="shared" si="5"/>
        <v>25899.01</v>
      </c>
      <c r="I68" s="81">
        <v>0</v>
      </c>
    </row>
    <row r="69" spans="1:9" x14ac:dyDescent="0.25">
      <c r="A69" s="114"/>
      <c r="B69" s="114">
        <v>80110</v>
      </c>
      <c r="C69" s="114"/>
      <c r="D69" s="116">
        <f>'z- 22.10.15'!G69</f>
        <v>23589</v>
      </c>
      <c r="E69" s="116">
        <f>SUM(E70:E71)</f>
        <v>0</v>
      </c>
      <c r="F69" s="116">
        <f>SUM(F70:F71)</f>
        <v>0</v>
      </c>
      <c r="G69" s="115">
        <f t="shared" si="4"/>
        <v>23589</v>
      </c>
      <c r="H69" s="115">
        <f>SUM(H70:H71)</f>
        <v>23589</v>
      </c>
      <c r="I69" s="115">
        <f>SUM(I70:I71)</f>
        <v>0</v>
      </c>
    </row>
    <row r="70" spans="1:9" s="75" customFormat="1" x14ac:dyDescent="0.25">
      <c r="A70" s="122"/>
      <c r="B70" s="122"/>
      <c r="C70" s="125">
        <v>4210</v>
      </c>
      <c r="D70" s="119">
        <f>'z- 22.10.15'!G70</f>
        <v>233.54999999999998</v>
      </c>
      <c r="E70" s="101"/>
      <c r="F70" s="101"/>
      <c r="G70" s="119">
        <f t="shared" si="4"/>
        <v>233.54999999999998</v>
      </c>
      <c r="H70" s="81">
        <f t="shared" ref="H70" si="11">G70</f>
        <v>233.54999999999998</v>
      </c>
      <c r="I70" s="81">
        <v>0</v>
      </c>
    </row>
    <row r="71" spans="1:9" x14ac:dyDescent="0.25">
      <c r="A71" s="122"/>
      <c r="B71" s="122"/>
      <c r="C71" s="125">
        <v>4240</v>
      </c>
      <c r="D71" s="119">
        <f>'z- 22.10.15'!G71</f>
        <v>23355.45</v>
      </c>
      <c r="E71" s="101"/>
      <c r="F71" s="101"/>
      <c r="G71" s="81">
        <f t="shared" si="4"/>
        <v>23355.45</v>
      </c>
      <c r="H71" s="81">
        <f t="shared" si="5"/>
        <v>23355.45</v>
      </c>
      <c r="I71" s="81">
        <v>0</v>
      </c>
    </row>
    <row r="72" spans="1:9" x14ac:dyDescent="0.25">
      <c r="A72" s="123">
        <v>852</v>
      </c>
      <c r="B72" s="123">
        <v>85212</v>
      </c>
      <c r="C72" s="114"/>
      <c r="D72" s="115">
        <f>'z- 22.10.15'!G72</f>
        <v>2521910</v>
      </c>
      <c r="E72" s="116">
        <f t="shared" ref="E72:I72" si="12">SUM(E73:E85)</f>
        <v>0</v>
      </c>
      <c r="F72" s="116">
        <f t="shared" si="12"/>
        <v>0</v>
      </c>
      <c r="G72" s="115">
        <f t="shared" si="4"/>
        <v>2521910</v>
      </c>
      <c r="H72" s="115">
        <f t="shared" si="12"/>
        <v>2521910</v>
      </c>
      <c r="I72" s="115">
        <f t="shared" si="12"/>
        <v>0</v>
      </c>
    </row>
    <row r="73" spans="1:9" x14ac:dyDescent="0.25">
      <c r="A73" s="99"/>
      <c r="B73" s="99"/>
      <c r="C73" s="84">
        <v>3110</v>
      </c>
      <c r="D73" s="82">
        <f>'z- 22.10.15'!G73</f>
        <v>2376252.7000000002</v>
      </c>
      <c r="E73" s="82"/>
      <c r="F73" s="82"/>
      <c r="G73" s="81">
        <f t="shared" si="4"/>
        <v>2376252.7000000002</v>
      </c>
      <c r="H73" s="81">
        <f t="shared" si="5"/>
        <v>2376252.7000000002</v>
      </c>
      <c r="I73" s="81">
        <v>0</v>
      </c>
    </row>
    <row r="74" spans="1:9" x14ac:dyDescent="0.25">
      <c r="A74" s="122"/>
      <c r="B74" s="122"/>
      <c r="C74" s="85">
        <v>4010</v>
      </c>
      <c r="D74" s="82">
        <f>'z- 22.10.15'!G74</f>
        <v>53312.2</v>
      </c>
      <c r="E74" s="82"/>
      <c r="F74" s="82"/>
      <c r="G74" s="81">
        <f t="shared" si="4"/>
        <v>53312.2</v>
      </c>
      <c r="H74" s="81">
        <f t="shared" si="5"/>
        <v>53312.2</v>
      </c>
      <c r="I74" s="81">
        <v>0</v>
      </c>
    </row>
    <row r="75" spans="1:9" x14ac:dyDescent="0.25">
      <c r="A75" s="122"/>
      <c r="B75" s="122"/>
      <c r="C75" s="85">
        <v>4040</v>
      </c>
      <c r="D75" s="82">
        <f>'z- 22.10.15'!G75</f>
        <v>4257.8</v>
      </c>
      <c r="E75" s="82"/>
      <c r="F75" s="82"/>
      <c r="G75" s="81">
        <f t="shared" si="4"/>
        <v>4257.8</v>
      </c>
      <c r="H75" s="81">
        <f t="shared" si="5"/>
        <v>4257.8</v>
      </c>
      <c r="I75" s="81">
        <v>0</v>
      </c>
    </row>
    <row r="76" spans="1:9" x14ac:dyDescent="0.25">
      <c r="A76" s="122"/>
      <c r="B76" s="122"/>
      <c r="C76" s="85">
        <v>4110</v>
      </c>
      <c r="D76" s="82">
        <f>'z- 22.10.15'!G76</f>
        <v>80300</v>
      </c>
      <c r="E76" s="82"/>
      <c r="F76" s="82"/>
      <c r="G76" s="81">
        <f t="shared" si="4"/>
        <v>80300</v>
      </c>
      <c r="H76" s="81">
        <f t="shared" si="5"/>
        <v>80300</v>
      </c>
      <c r="I76" s="81">
        <v>0</v>
      </c>
    </row>
    <row r="77" spans="1:9" x14ac:dyDescent="0.25">
      <c r="A77" s="122"/>
      <c r="B77" s="122"/>
      <c r="C77" s="85">
        <v>4120</v>
      </c>
      <c r="D77" s="82">
        <f>'z- 22.10.15'!G77</f>
        <v>1500</v>
      </c>
      <c r="E77" s="82"/>
      <c r="F77" s="82"/>
      <c r="G77" s="81">
        <f t="shared" si="4"/>
        <v>1500</v>
      </c>
      <c r="H77" s="81">
        <f t="shared" si="5"/>
        <v>1500</v>
      </c>
      <c r="I77" s="81">
        <v>0</v>
      </c>
    </row>
    <row r="78" spans="1:9" x14ac:dyDescent="0.25">
      <c r="A78" s="122"/>
      <c r="B78" s="122"/>
      <c r="C78" s="85">
        <v>4210</v>
      </c>
      <c r="D78" s="82">
        <f>'z- 22.10.15'!G78</f>
        <v>1700</v>
      </c>
      <c r="E78" s="82"/>
      <c r="F78" s="82"/>
      <c r="G78" s="81">
        <f t="shared" si="4"/>
        <v>1700</v>
      </c>
      <c r="H78" s="81">
        <f t="shared" si="5"/>
        <v>1700</v>
      </c>
      <c r="I78" s="81">
        <v>0</v>
      </c>
    </row>
    <row r="79" spans="1:9" x14ac:dyDescent="0.25">
      <c r="A79" s="122"/>
      <c r="B79" s="122"/>
      <c r="C79" s="85" t="s">
        <v>43</v>
      </c>
      <c r="D79" s="82">
        <f>'z- 22.10.15'!G79</f>
        <v>50</v>
      </c>
      <c r="E79" s="82"/>
      <c r="F79" s="82"/>
      <c r="G79" s="81">
        <f t="shared" si="4"/>
        <v>50</v>
      </c>
      <c r="H79" s="81">
        <f t="shared" si="5"/>
        <v>50</v>
      </c>
      <c r="I79" s="81">
        <v>0</v>
      </c>
    </row>
    <row r="80" spans="1:9" x14ac:dyDescent="0.25">
      <c r="A80" s="122"/>
      <c r="B80" s="122"/>
      <c r="C80" s="85">
        <v>4300</v>
      </c>
      <c r="D80" s="82">
        <f>'z- 22.10.15'!G80</f>
        <v>4037.3</v>
      </c>
      <c r="E80" s="82"/>
      <c r="F80" s="82"/>
      <c r="G80" s="81">
        <f t="shared" si="4"/>
        <v>4037.3</v>
      </c>
      <c r="H80" s="81">
        <f t="shared" si="5"/>
        <v>4037.3</v>
      </c>
      <c r="I80" s="81">
        <v>0</v>
      </c>
    </row>
    <row r="81" spans="1:9" x14ac:dyDescent="0.25">
      <c r="A81" s="122"/>
      <c r="B81" s="122"/>
      <c r="C81" s="85" t="s">
        <v>9</v>
      </c>
      <c r="D81" s="82">
        <f>'z- 22.10.15'!G81</f>
        <v>500</v>
      </c>
      <c r="E81" s="82"/>
      <c r="F81" s="82"/>
      <c r="G81" s="81">
        <f t="shared" si="4"/>
        <v>500</v>
      </c>
      <c r="H81" s="81">
        <f t="shared" si="5"/>
        <v>500</v>
      </c>
      <c r="I81" s="81">
        <v>0</v>
      </c>
    </row>
    <row r="82" spans="1:9" hidden="1" x14ac:dyDescent="0.25">
      <c r="A82" s="122"/>
      <c r="B82" s="122"/>
      <c r="C82" s="85" t="s">
        <v>8</v>
      </c>
      <c r="D82" s="82">
        <f>'z- 22.10.15'!G82</f>
        <v>0</v>
      </c>
      <c r="E82" s="82"/>
      <c r="F82" s="82"/>
      <c r="G82" s="81">
        <f t="shared" si="4"/>
        <v>0</v>
      </c>
      <c r="H82" s="81">
        <f t="shared" si="5"/>
        <v>0</v>
      </c>
      <c r="I82" s="81">
        <v>0</v>
      </c>
    </row>
    <row r="83" spans="1:9" hidden="1" x14ac:dyDescent="0.25">
      <c r="A83" s="122"/>
      <c r="B83" s="122"/>
      <c r="C83" s="85">
        <v>4410</v>
      </c>
      <c r="D83" s="82">
        <f>'z- 22.10.15'!G83</f>
        <v>0</v>
      </c>
      <c r="E83" s="82"/>
      <c r="F83" s="82"/>
      <c r="G83" s="81">
        <f t="shared" si="4"/>
        <v>0</v>
      </c>
      <c r="H83" s="81">
        <f t="shared" si="5"/>
        <v>0</v>
      </c>
      <c r="I83" s="81">
        <v>0</v>
      </c>
    </row>
    <row r="84" spans="1:9" hidden="1" x14ac:dyDescent="0.25">
      <c r="A84" s="122"/>
      <c r="B84" s="122"/>
      <c r="C84" s="86">
        <v>4440</v>
      </c>
      <c r="D84" s="82">
        <f>'z- 22.10.15'!G84</f>
        <v>0</v>
      </c>
      <c r="E84" s="82"/>
      <c r="F84" s="82"/>
      <c r="G84" s="81">
        <f t="shared" si="4"/>
        <v>0</v>
      </c>
      <c r="H84" s="81">
        <f t="shared" si="5"/>
        <v>0</v>
      </c>
      <c r="I84" s="81">
        <v>0</v>
      </c>
    </row>
    <row r="85" spans="1:9" hidden="1" x14ac:dyDescent="0.25">
      <c r="A85" s="122"/>
      <c r="B85" s="95"/>
      <c r="C85" s="86" t="s">
        <v>9</v>
      </c>
      <c r="D85" s="82">
        <f>'z- 22.10.15'!G85</f>
        <v>0</v>
      </c>
      <c r="E85" s="82"/>
      <c r="F85" s="82"/>
      <c r="G85" s="81">
        <f t="shared" si="4"/>
        <v>0</v>
      </c>
      <c r="H85" s="81">
        <f t="shared" si="5"/>
        <v>0</v>
      </c>
      <c r="I85" s="81">
        <v>0</v>
      </c>
    </row>
    <row r="86" spans="1:9" x14ac:dyDescent="0.25">
      <c r="A86" s="128"/>
      <c r="B86" s="129">
        <v>85213</v>
      </c>
      <c r="C86" s="114"/>
      <c r="D86" s="115">
        <f>'z- 22.10.15'!G86</f>
        <v>18056</v>
      </c>
      <c r="E86" s="116">
        <f t="shared" ref="E86:I86" si="13">SUM(E87)</f>
        <v>0</v>
      </c>
      <c r="F86" s="116">
        <f t="shared" si="13"/>
        <v>0</v>
      </c>
      <c r="G86" s="115">
        <f t="shared" si="4"/>
        <v>18056</v>
      </c>
      <c r="H86" s="115">
        <f t="shared" si="13"/>
        <v>18056</v>
      </c>
      <c r="I86" s="115">
        <f t="shared" si="13"/>
        <v>0</v>
      </c>
    </row>
    <row r="87" spans="1:9" x14ac:dyDescent="0.25">
      <c r="A87" s="121"/>
      <c r="B87" s="99"/>
      <c r="C87" s="130">
        <v>4130</v>
      </c>
      <c r="D87" s="119">
        <f>'z- 22.10.15'!G87</f>
        <v>18056</v>
      </c>
      <c r="E87" s="101"/>
      <c r="F87" s="101"/>
      <c r="G87" s="81">
        <f t="shared" si="4"/>
        <v>18056</v>
      </c>
      <c r="H87" s="81">
        <f t="shared" si="5"/>
        <v>18056</v>
      </c>
      <c r="I87" s="81">
        <v>0</v>
      </c>
    </row>
    <row r="88" spans="1:9" x14ac:dyDescent="0.25">
      <c r="A88" s="131"/>
      <c r="B88" s="128">
        <v>85215</v>
      </c>
      <c r="C88" s="132"/>
      <c r="D88" s="115">
        <f>'z- 22.10.15'!G88</f>
        <v>339.73999999999995</v>
      </c>
      <c r="E88" s="116">
        <f>SUM(E89:E90)</f>
        <v>0</v>
      </c>
      <c r="F88" s="116">
        <f>SUM(F89:F90)</f>
        <v>0</v>
      </c>
      <c r="G88" s="115">
        <f t="shared" si="4"/>
        <v>339.73999999999995</v>
      </c>
      <c r="H88" s="115">
        <f>SUM(H89:H90)</f>
        <v>339.74</v>
      </c>
      <c r="I88" s="115">
        <f>SUM(I89:I90)</f>
        <v>0</v>
      </c>
    </row>
    <row r="89" spans="1:9" x14ac:dyDescent="0.25">
      <c r="A89" s="121"/>
      <c r="B89" s="122"/>
      <c r="C89" s="130">
        <v>3110</v>
      </c>
      <c r="D89" s="119">
        <f>'z- 22.10.15'!G89</f>
        <v>333.08</v>
      </c>
      <c r="E89" s="101"/>
      <c r="F89" s="101"/>
      <c r="G89" s="81">
        <f t="shared" si="4"/>
        <v>333.08</v>
      </c>
      <c r="H89" s="81">
        <f t="shared" si="5"/>
        <v>333.08</v>
      </c>
      <c r="I89" s="81">
        <v>0</v>
      </c>
    </row>
    <row r="90" spans="1:9" x14ac:dyDescent="0.25">
      <c r="A90" s="121"/>
      <c r="B90" s="122"/>
      <c r="C90" s="130">
        <v>4210</v>
      </c>
      <c r="D90" s="133">
        <f>'z- 22.10.15'!G90</f>
        <v>6.66</v>
      </c>
      <c r="E90" s="134"/>
      <c r="F90" s="134"/>
      <c r="G90" s="81">
        <f t="shared" si="4"/>
        <v>6.66</v>
      </c>
      <c r="H90" s="81">
        <f t="shared" si="5"/>
        <v>6.66</v>
      </c>
      <c r="I90" s="81">
        <v>0</v>
      </c>
    </row>
    <row r="91" spans="1:9" x14ac:dyDescent="0.25">
      <c r="A91" s="131"/>
      <c r="B91" s="128">
        <v>85295</v>
      </c>
      <c r="C91" s="132"/>
      <c r="D91" s="115">
        <f>'z- 22.10.15'!G91</f>
        <v>846</v>
      </c>
      <c r="E91" s="116">
        <f>E92</f>
        <v>0</v>
      </c>
      <c r="F91" s="116">
        <f>F92</f>
        <v>0</v>
      </c>
      <c r="G91" s="116">
        <f t="shared" si="4"/>
        <v>846</v>
      </c>
      <c r="H91" s="116">
        <f t="shared" ref="H91:I91" si="14">H92</f>
        <v>846</v>
      </c>
      <c r="I91" s="116">
        <f t="shared" si="14"/>
        <v>0</v>
      </c>
    </row>
    <row r="92" spans="1:9" x14ac:dyDescent="0.25">
      <c r="A92" s="121"/>
      <c r="B92" s="122"/>
      <c r="C92" s="130">
        <v>4210</v>
      </c>
      <c r="D92" s="119">
        <f>'z- 22.10.15'!G92</f>
        <v>846</v>
      </c>
      <c r="E92" s="101"/>
      <c r="F92" s="101"/>
      <c r="G92" s="81">
        <f t="shared" si="4"/>
        <v>846</v>
      </c>
      <c r="H92" s="81">
        <f t="shared" ref="H92" si="15">G92</f>
        <v>846</v>
      </c>
      <c r="I92" s="81">
        <v>0</v>
      </c>
    </row>
    <row r="93" spans="1:9" s="80" customFormat="1" ht="14.25" x14ac:dyDescent="0.2">
      <c r="A93" s="150" t="s">
        <v>10</v>
      </c>
      <c r="B93" s="150"/>
      <c r="C93" s="150"/>
      <c r="D93" s="111">
        <f>D88+D86+D72+D69+D66+D41+D36+D30+D91+D45+D59+D52</f>
        <v>3302572.2700000005</v>
      </c>
      <c r="E93" s="111">
        <f>E88+E86+E72+E69+E66+E41+E36+E30+E91+E45+E59+E52</f>
        <v>4100</v>
      </c>
      <c r="F93" s="111">
        <f>F88+F86+F72+F69+F66+F41+F36+F30+F91+F45+F59+F52</f>
        <v>0</v>
      </c>
      <c r="G93" s="111">
        <f t="shared" ref="G93:I93" si="16">G88+G86+G72+G69+G66+G41+G36+G30+G91+G45+G59+G52</f>
        <v>3306672.2700000005</v>
      </c>
      <c r="H93" s="111">
        <f t="shared" si="16"/>
        <v>3306672.2700000005</v>
      </c>
      <c r="I93" s="111">
        <f t="shared" si="16"/>
        <v>0</v>
      </c>
    </row>
    <row r="96" spans="1:9" x14ac:dyDescent="0.25">
      <c r="A96" s="73"/>
      <c r="B96" s="73"/>
      <c r="C96" s="73" t="s">
        <v>30</v>
      </c>
      <c r="D96" s="87">
        <f>D23-D93</f>
        <v>0</v>
      </c>
      <c r="G96" s="87"/>
    </row>
    <row r="97" spans="1:6" x14ac:dyDescent="0.25">
      <c r="A97" s="73"/>
      <c r="B97" s="73"/>
      <c r="C97" s="73" t="s">
        <v>31</v>
      </c>
      <c r="D97" s="87">
        <f>G23-G93</f>
        <v>0</v>
      </c>
    </row>
    <row r="98" spans="1:6" x14ac:dyDescent="0.25">
      <c r="C98" s="72" t="s">
        <v>32</v>
      </c>
      <c r="D98" s="87">
        <f>(G93-D93+G23-D23)/2</f>
        <v>4100</v>
      </c>
    </row>
    <row r="100" spans="1:6" x14ac:dyDescent="0.25">
      <c r="A100" s="73"/>
      <c r="B100" s="73"/>
      <c r="C100" s="73"/>
      <c r="D100" s="87">
        <f>D93-'z- 22.10.15'!G93</f>
        <v>0</v>
      </c>
      <c r="E100" s="73"/>
      <c r="F100" s="73"/>
    </row>
  </sheetData>
  <mergeCells count="26">
    <mergeCell ref="A4:I4"/>
    <mergeCell ref="A6:A9"/>
    <mergeCell ref="B6:B9"/>
    <mergeCell ref="C6:C9"/>
    <mergeCell ref="D6:I6"/>
    <mergeCell ref="D7:D9"/>
    <mergeCell ref="E7:E9"/>
    <mergeCell ref="F7:F9"/>
    <mergeCell ref="G7:G9"/>
    <mergeCell ref="H7:I7"/>
    <mergeCell ref="A93:C93"/>
    <mergeCell ref="H8:H9"/>
    <mergeCell ref="I8:I9"/>
    <mergeCell ref="A23:C23"/>
    <mergeCell ref="A24:I24"/>
    <mergeCell ref="A25:A28"/>
    <mergeCell ref="B25:B28"/>
    <mergeCell ref="C25:C28"/>
    <mergeCell ref="D25:I25"/>
    <mergeCell ref="D26:D28"/>
    <mergeCell ref="E26:E28"/>
    <mergeCell ref="F26:F28"/>
    <mergeCell ref="G26:G28"/>
    <mergeCell ref="H26:I26"/>
    <mergeCell ref="H27:H28"/>
    <mergeCell ref="I27:I28"/>
  </mergeCells>
  <pageMargins left="0.25" right="0.25" top="0.75" bottom="0.75" header="0.3" footer="0.3"/>
  <pageSetup paperSize="9" scale="92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tabSelected="1" workbookViewId="0">
      <selection activeCell="I1" sqref="I1"/>
    </sheetView>
  </sheetViews>
  <sheetFormatPr defaultRowHeight="15" x14ac:dyDescent="0.25"/>
  <cols>
    <col min="1" max="1" width="6.42578125" style="72" customWidth="1"/>
    <col min="2" max="3" width="8.7109375" style="72" customWidth="1"/>
    <col min="4" max="4" width="14.140625" style="73" customWidth="1"/>
    <col min="5" max="6" width="14.140625" style="88" customWidth="1"/>
    <col min="7" max="7" width="14.140625" style="73" customWidth="1"/>
    <col min="8" max="9" width="13.28515625" style="73" customWidth="1"/>
    <col min="10" max="13" width="14.85546875" style="73" customWidth="1"/>
    <col min="14" max="262" width="9.140625" style="73"/>
    <col min="263" max="263" width="10.140625" style="73" customWidth="1"/>
    <col min="264" max="264" width="11.28515625" style="73" customWidth="1"/>
    <col min="265" max="265" width="10.7109375" style="73" customWidth="1"/>
    <col min="266" max="266" width="13.85546875" style="73" customWidth="1"/>
    <col min="267" max="267" width="11.7109375" style="73" customWidth="1"/>
    <col min="268" max="268" width="14.140625" style="73" customWidth="1"/>
    <col min="269" max="269" width="11.7109375" style="73" customWidth="1"/>
    <col min="270" max="518" width="9.140625" style="73"/>
    <col min="519" max="519" width="10.140625" style="73" customWidth="1"/>
    <col min="520" max="520" width="11.28515625" style="73" customWidth="1"/>
    <col min="521" max="521" width="10.7109375" style="73" customWidth="1"/>
    <col min="522" max="522" width="13.85546875" style="73" customWidth="1"/>
    <col min="523" max="523" width="11.7109375" style="73" customWidth="1"/>
    <col min="524" max="524" width="14.140625" style="73" customWidth="1"/>
    <col min="525" max="525" width="11.7109375" style="73" customWidth="1"/>
    <col min="526" max="774" width="9.140625" style="73"/>
    <col min="775" max="775" width="10.140625" style="73" customWidth="1"/>
    <col min="776" max="776" width="11.28515625" style="73" customWidth="1"/>
    <col min="777" max="777" width="10.7109375" style="73" customWidth="1"/>
    <col min="778" max="778" width="13.85546875" style="73" customWidth="1"/>
    <col min="779" max="779" width="11.7109375" style="73" customWidth="1"/>
    <col min="780" max="780" width="14.140625" style="73" customWidth="1"/>
    <col min="781" max="781" width="11.7109375" style="73" customWidth="1"/>
    <col min="782" max="1030" width="9.140625" style="73"/>
    <col min="1031" max="1031" width="10.140625" style="73" customWidth="1"/>
    <col min="1032" max="1032" width="11.28515625" style="73" customWidth="1"/>
    <col min="1033" max="1033" width="10.7109375" style="73" customWidth="1"/>
    <col min="1034" max="1034" width="13.85546875" style="73" customWidth="1"/>
    <col min="1035" max="1035" width="11.7109375" style="73" customWidth="1"/>
    <col min="1036" max="1036" width="14.140625" style="73" customWidth="1"/>
    <col min="1037" max="1037" width="11.7109375" style="73" customWidth="1"/>
    <col min="1038" max="1286" width="9.140625" style="73"/>
    <col min="1287" max="1287" width="10.140625" style="73" customWidth="1"/>
    <col min="1288" max="1288" width="11.28515625" style="73" customWidth="1"/>
    <col min="1289" max="1289" width="10.7109375" style="73" customWidth="1"/>
    <col min="1290" max="1290" width="13.85546875" style="73" customWidth="1"/>
    <col min="1291" max="1291" width="11.7109375" style="73" customWidth="1"/>
    <col min="1292" max="1292" width="14.140625" style="73" customWidth="1"/>
    <col min="1293" max="1293" width="11.7109375" style="73" customWidth="1"/>
    <col min="1294" max="1542" width="9.140625" style="73"/>
    <col min="1543" max="1543" width="10.140625" style="73" customWidth="1"/>
    <col min="1544" max="1544" width="11.28515625" style="73" customWidth="1"/>
    <col min="1545" max="1545" width="10.7109375" style="73" customWidth="1"/>
    <col min="1546" max="1546" width="13.85546875" style="73" customWidth="1"/>
    <col min="1547" max="1547" width="11.7109375" style="73" customWidth="1"/>
    <col min="1548" max="1548" width="14.140625" style="73" customWidth="1"/>
    <col min="1549" max="1549" width="11.7109375" style="73" customWidth="1"/>
    <col min="1550" max="1798" width="9.140625" style="73"/>
    <col min="1799" max="1799" width="10.140625" style="73" customWidth="1"/>
    <col min="1800" max="1800" width="11.28515625" style="73" customWidth="1"/>
    <col min="1801" max="1801" width="10.7109375" style="73" customWidth="1"/>
    <col min="1802" max="1802" width="13.85546875" style="73" customWidth="1"/>
    <col min="1803" max="1803" width="11.7109375" style="73" customWidth="1"/>
    <col min="1804" max="1804" width="14.140625" style="73" customWidth="1"/>
    <col min="1805" max="1805" width="11.7109375" style="73" customWidth="1"/>
    <col min="1806" max="2054" width="9.140625" style="73"/>
    <col min="2055" max="2055" width="10.140625" style="73" customWidth="1"/>
    <col min="2056" max="2056" width="11.28515625" style="73" customWidth="1"/>
    <col min="2057" max="2057" width="10.7109375" style="73" customWidth="1"/>
    <col min="2058" max="2058" width="13.85546875" style="73" customWidth="1"/>
    <col min="2059" max="2059" width="11.7109375" style="73" customWidth="1"/>
    <col min="2060" max="2060" width="14.140625" style="73" customWidth="1"/>
    <col min="2061" max="2061" width="11.7109375" style="73" customWidth="1"/>
    <col min="2062" max="2310" width="9.140625" style="73"/>
    <col min="2311" max="2311" width="10.140625" style="73" customWidth="1"/>
    <col min="2312" max="2312" width="11.28515625" style="73" customWidth="1"/>
    <col min="2313" max="2313" width="10.7109375" style="73" customWidth="1"/>
    <col min="2314" max="2314" width="13.85546875" style="73" customWidth="1"/>
    <col min="2315" max="2315" width="11.7109375" style="73" customWidth="1"/>
    <col min="2316" max="2316" width="14.140625" style="73" customWidth="1"/>
    <col min="2317" max="2317" width="11.7109375" style="73" customWidth="1"/>
    <col min="2318" max="2566" width="9.140625" style="73"/>
    <col min="2567" max="2567" width="10.140625" style="73" customWidth="1"/>
    <col min="2568" max="2568" width="11.28515625" style="73" customWidth="1"/>
    <col min="2569" max="2569" width="10.7109375" style="73" customWidth="1"/>
    <col min="2570" max="2570" width="13.85546875" style="73" customWidth="1"/>
    <col min="2571" max="2571" width="11.7109375" style="73" customWidth="1"/>
    <col min="2572" max="2572" width="14.140625" style="73" customWidth="1"/>
    <col min="2573" max="2573" width="11.7109375" style="73" customWidth="1"/>
    <col min="2574" max="2822" width="9.140625" style="73"/>
    <col min="2823" max="2823" width="10.140625" style="73" customWidth="1"/>
    <col min="2824" max="2824" width="11.28515625" style="73" customWidth="1"/>
    <col min="2825" max="2825" width="10.7109375" style="73" customWidth="1"/>
    <col min="2826" max="2826" width="13.85546875" style="73" customWidth="1"/>
    <col min="2827" max="2827" width="11.7109375" style="73" customWidth="1"/>
    <col min="2828" max="2828" width="14.140625" style="73" customWidth="1"/>
    <col min="2829" max="2829" width="11.7109375" style="73" customWidth="1"/>
    <col min="2830" max="3078" width="9.140625" style="73"/>
    <col min="3079" max="3079" width="10.140625" style="73" customWidth="1"/>
    <col min="3080" max="3080" width="11.28515625" style="73" customWidth="1"/>
    <col min="3081" max="3081" width="10.7109375" style="73" customWidth="1"/>
    <col min="3082" max="3082" width="13.85546875" style="73" customWidth="1"/>
    <col min="3083" max="3083" width="11.7109375" style="73" customWidth="1"/>
    <col min="3084" max="3084" width="14.140625" style="73" customWidth="1"/>
    <col min="3085" max="3085" width="11.7109375" style="73" customWidth="1"/>
    <col min="3086" max="3334" width="9.140625" style="73"/>
    <col min="3335" max="3335" width="10.140625" style="73" customWidth="1"/>
    <col min="3336" max="3336" width="11.28515625" style="73" customWidth="1"/>
    <col min="3337" max="3337" width="10.7109375" style="73" customWidth="1"/>
    <col min="3338" max="3338" width="13.85546875" style="73" customWidth="1"/>
    <col min="3339" max="3339" width="11.7109375" style="73" customWidth="1"/>
    <col min="3340" max="3340" width="14.140625" style="73" customWidth="1"/>
    <col min="3341" max="3341" width="11.7109375" style="73" customWidth="1"/>
    <col min="3342" max="3590" width="9.140625" style="73"/>
    <col min="3591" max="3591" width="10.140625" style="73" customWidth="1"/>
    <col min="3592" max="3592" width="11.28515625" style="73" customWidth="1"/>
    <col min="3593" max="3593" width="10.7109375" style="73" customWidth="1"/>
    <col min="3594" max="3594" width="13.85546875" style="73" customWidth="1"/>
    <col min="3595" max="3595" width="11.7109375" style="73" customWidth="1"/>
    <col min="3596" max="3596" width="14.140625" style="73" customWidth="1"/>
    <col min="3597" max="3597" width="11.7109375" style="73" customWidth="1"/>
    <col min="3598" max="3846" width="9.140625" style="73"/>
    <col min="3847" max="3847" width="10.140625" style="73" customWidth="1"/>
    <col min="3848" max="3848" width="11.28515625" style="73" customWidth="1"/>
    <col min="3849" max="3849" width="10.7109375" style="73" customWidth="1"/>
    <col min="3850" max="3850" width="13.85546875" style="73" customWidth="1"/>
    <col min="3851" max="3851" width="11.7109375" style="73" customWidth="1"/>
    <col min="3852" max="3852" width="14.140625" style="73" customWidth="1"/>
    <col min="3853" max="3853" width="11.7109375" style="73" customWidth="1"/>
    <col min="3854" max="4102" width="9.140625" style="73"/>
    <col min="4103" max="4103" width="10.140625" style="73" customWidth="1"/>
    <col min="4104" max="4104" width="11.28515625" style="73" customWidth="1"/>
    <col min="4105" max="4105" width="10.7109375" style="73" customWidth="1"/>
    <col min="4106" max="4106" width="13.85546875" style="73" customWidth="1"/>
    <col min="4107" max="4107" width="11.7109375" style="73" customWidth="1"/>
    <col min="4108" max="4108" width="14.140625" style="73" customWidth="1"/>
    <col min="4109" max="4109" width="11.7109375" style="73" customWidth="1"/>
    <col min="4110" max="4358" width="9.140625" style="73"/>
    <col min="4359" max="4359" width="10.140625" style="73" customWidth="1"/>
    <col min="4360" max="4360" width="11.28515625" style="73" customWidth="1"/>
    <col min="4361" max="4361" width="10.7109375" style="73" customWidth="1"/>
    <col min="4362" max="4362" width="13.85546875" style="73" customWidth="1"/>
    <col min="4363" max="4363" width="11.7109375" style="73" customWidth="1"/>
    <col min="4364" max="4364" width="14.140625" style="73" customWidth="1"/>
    <col min="4365" max="4365" width="11.7109375" style="73" customWidth="1"/>
    <col min="4366" max="4614" width="9.140625" style="73"/>
    <col min="4615" max="4615" width="10.140625" style="73" customWidth="1"/>
    <col min="4616" max="4616" width="11.28515625" style="73" customWidth="1"/>
    <col min="4617" max="4617" width="10.7109375" style="73" customWidth="1"/>
    <col min="4618" max="4618" width="13.85546875" style="73" customWidth="1"/>
    <col min="4619" max="4619" width="11.7109375" style="73" customWidth="1"/>
    <col min="4620" max="4620" width="14.140625" style="73" customWidth="1"/>
    <col min="4621" max="4621" width="11.7109375" style="73" customWidth="1"/>
    <col min="4622" max="4870" width="9.140625" style="73"/>
    <col min="4871" max="4871" width="10.140625" style="73" customWidth="1"/>
    <col min="4872" max="4872" width="11.28515625" style="73" customWidth="1"/>
    <col min="4873" max="4873" width="10.7109375" style="73" customWidth="1"/>
    <col min="4874" max="4874" width="13.85546875" style="73" customWidth="1"/>
    <col min="4875" max="4875" width="11.7109375" style="73" customWidth="1"/>
    <col min="4876" max="4876" width="14.140625" style="73" customWidth="1"/>
    <col min="4877" max="4877" width="11.7109375" style="73" customWidth="1"/>
    <col min="4878" max="5126" width="9.140625" style="73"/>
    <col min="5127" max="5127" width="10.140625" style="73" customWidth="1"/>
    <col min="5128" max="5128" width="11.28515625" style="73" customWidth="1"/>
    <col min="5129" max="5129" width="10.7109375" style="73" customWidth="1"/>
    <col min="5130" max="5130" width="13.85546875" style="73" customWidth="1"/>
    <col min="5131" max="5131" width="11.7109375" style="73" customWidth="1"/>
    <col min="5132" max="5132" width="14.140625" style="73" customWidth="1"/>
    <col min="5133" max="5133" width="11.7109375" style="73" customWidth="1"/>
    <col min="5134" max="5382" width="9.140625" style="73"/>
    <col min="5383" max="5383" width="10.140625" style="73" customWidth="1"/>
    <col min="5384" max="5384" width="11.28515625" style="73" customWidth="1"/>
    <col min="5385" max="5385" width="10.7109375" style="73" customWidth="1"/>
    <col min="5386" max="5386" width="13.85546875" style="73" customWidth="1"/>
    <col min="5387" max="5387" width="11.7109375" style="73" customWidth="1"/>
    <col min="5388" max="5388" width="14.140625" style="73" customWidth="1"/>
    <col min="5389" max="5389" width="11.7109375" style="73" customWidth="1"/>
    <col min="5390" max="5638" width="9.140625" style="73"/>
    <col min="5639" max="5639" width="10.140625" style="73" customWidth="1"/>
    <col min="5640" max="5640" width="11.28515625" style="73" customWidth="1"/>
    <col min="5641" max="5641" width="10.7109375" style="73" customWidth="1"/>
    <col min="5642" max="5642" width="13.85546875" style="73" customWidth="1"/>
    <col min="5643" max="5643" width="11.7109375" style="73" customWidth="1"/>
    <col min="5644" max="5644" width="14.140625" style="73" customWidth="1"/>
    <col min="5645" max="5645" width="11.7109375" style="73" customWidth="1"/>
    <col min="5646" max="5894" width="9.140625" style="73"/>
    <col min="5895" max="5895" width="10.140625" style="73" customWidth="1"/>
    <col min="5896" max="5896" width="11.28515625" style="73" customWidth="1"/>
    <col min="5897" max="5897" width="10.7109375" style="73" customWidth="1"/>
    <col min="5898" max="5898" width="13.85546875" style="73" customWidth="1"/>
    <col min="5899" max="5899" width="11.7109375" style="73" customWidth="1"/>
    <col min="5900" max="5900" width="14.140625" style="73" customWidth="1"/>
    <col min="5901" max="5901" width="11.7109375" style="73" customWidth="1"/>
    <col min="5902" max="6150" width="9.140625" style="73"/>
    <col min="6151" max="6151" width="10.140625" style="73" customWidth="1"/>
    <col min="6152" max="6152" width="11.28515625" style="73" customWidth="1"/>
    <col min="6153" max="6153" width="10.7109375" style="73" customWidth="1"/>
    <col min="6154" max="6154" width="13.85546875" style="73" customWidth="1"/>
    <col min="6155" max="6155" width="11.7109375" style="73" customWidth="1"/>
    <col min="6156" max="6156" width="14.140625" style="73" customWidth="1"/>
    <col min="6157" max="6157" width="11.7109375" style="73" customWidth="1"/>
    <col min="6158" max="6406" width="9.140625" style="73"/>
    <col min="6407" max="6407" width="10.140625" style="73" customWidth="1"/>
    <col min="6408" max="6408" width="11.28515625" style="73" customWidth="1"/>
    <col min="6409" max="6409" width="10.7109375" style="73" customWidth="1"/>
    <col min="6410" max="6410" width="13.85546875" style="73" customWidth="1"/>
    <col min="6411" max="6411" width="11.7109375" style="73" customWidth="1"/>
    <col min="6412" max="6412" width="14.140625" style="73" customWidth="1"/>
    <col min="6413" max="6413" width="11.7109375" style="73" customWidth="1"/>
    <col min="6414" max="6662" width="9.140625" style="73"/>
    <col min="6663" max="6663" width="10.140625" style="73" customWidth="1"/>
    <col min="6664" max="6664" width="11.28515625" style="73" customWidth="1"/>
    <col min="6665" max="6665" width="10.7109375" style="73" customWidth="1"/>
    <col min="6666" max="6666" width="13.85546875" style="73" customWidth="1"/>
    <col min="6667" max="6667" width="11.7109375" style="73" customWidth="1"/>
    <col min="6668" max="6668" width="14.140625" style="73" customWidth="1"/>
    <col min="6669" max="6669" width="11.7109375" style="73" customWidth="1"/>
    <col min="6670" max="6918" width="9.140625" style="73"/>
    <col min="6919" max="6919" width="10.140625" style="73" customWidth="1"/>
    <col min="6920" max="6920" width="11.28515625" style="73" customWidth="1"/>
    <col min="6921" max="6921" width="10.7109375" style="73" customWidth="1"/>
    <col min="6922" max="6922" width="13.85546875" style="73" customWidth="1"/>
    <col min="6923" max="6923" width="11.7109375" style="73" customWidth="1"/>
    <col min="6924" max="6924" width="14.140625" style="73" customWidth="1"/>
    <col min="6925" max="6925" width="11.7109375" style="73" customWidth="1"/>
    <col min="6926" max="7174" width="9.140625" style="73"/>
    <col min="7175" max="7175" width="10.140625" style="73" customWidth="1"/>
    <col min="7176" max="7176" width="11.28515625" style="73" customWidth="1"/>
    <col min="7177" max="7177" width="10.7109375" style="73" customWidth="1"/>
    <col min="7178" max="7178" width="13.85546875" style="73" customWidth="1"/>
    <col min="7179" max="7179" width="11.7109375" style="73" customWidth="1"/>
    <col min="7180" max="7180" width="14.140625" style="73" customWidth="1"/>
    <col min="7181" max="7181" width="11.7109375" style="73" customWidth="1"/>
    <col min="7182" max="7430" width="9.140625" style="73"/>
    <col min="7431" max="7431" width="10.140625" style="73" customWidth="1"/>
    <col min="7432" max="7432" width="11.28515625" style="73" customWidth="1"/>
    <col min="7433" max="7433" width="10.7109375" style="73" customWidth="1"/>
    <col min="7434" max="7434" width="13.85546875" style="73" customWidth="1"/>
    <col min="7435" max="7435" width="11.7109375" style="73" customWidth="1"/>
    <col min="7436" max="7436" width="14.140625" style="73" customWidth="1"/>
    <col min="7437" max="7437" width="11.7109375" style="73" customWidth="1"/>
    <col min="7438" max="7686" width="9.140625" style="73"/>
    <col min="7687" max="7687" width="10.140625" style="73" customWidth="1"/>
    <col min="7688" max="7688" width="11.28515625" style="73" customWidth="1"/>
    <col min="7689" max="7689" width="10.7109375" style="73" customWidth="1"/>
    <col min="7690" max="7690" width="13.85546875" style="73" customWidth="1"/>
    <col min="7691" max="7691" width="11.7109375" style="73" customWidth="1"/>
    <col min="7692" max="7692" width="14.140625" style="73" customWidth="1"/>
    <col min="7693" max="7693" width="11.7109375" style="73" customWidth="1"/>
    <col min="7694" max="7942" width="9.140625" style="73"/>
    <col min="7943" max="7943" width="10.140625" style="73" customWidth="1"/>
    <col min="7944" max="7944" width="11.28515625" style="73" customWidth="1"/>
    <col min="7945" max="7945" width="10.7109375" style="73" customWidth="1"/>
    <col min="7946" max="7946" width="13.85546875" style="73" customWidth="1"/>
    <col min="7947" max="7947" width="11.7109375" style="73" customWidth="1"/>
    <col min="7948" max="7948" width="14.140625" style="73" customWidth="1"/>
    <col min="7949" max="7949" width="11.7109375" style="73" customWidth="1"/>
    <col min="7950" max="8198" width="9.140625" style="73"/>
    <col min="8199" max="8199" width="10.140625" style="73" customWidth="1"/>
    <col min="8200" max="8200" width="11.28515625" style="73" customWidth="1"/>
    <col min="8201" max="8201" width="10.7109375" style="73" customWidth="1"/>
    <col min="8202" max="8202" width="13.85546875" style="73" customWidth="1"/>
    <col min="8203" max="8203" width="11.7109375" style="73" customWidth="1"/>
    <col min="8204" max="8204" width="14.140625" style="73" customWidth="1"/>
    <col min="8205" max="8205" width="11.7109375" style="73" customWidth="1"/>
    <col min="8206" max="8454" width="9.140625" style="73"/>
    <col min="8455" max="8455" width="10.140625" style="73" customWidth="1"/>
    <col min="8456" max="8456" width="11.28515625" style="73" customWidth="1"/>
    <col min="8457" max="8457" width="10.7109375" style="73" customWidth="1"/>
    <col min="8458" max="8458" width="13.85546875" style="73" customWidth="1"/>
    <col min="8459" max="8459" width="11.7109375" style="73" customWidth="1"/>
    <col min="8460" max="8460" width="14.140625" style="73" customWidth="1"/>
    <col min="8461" max="8461" width="11.7109375" style="73" customWidth="1"/>
    <col min="8462" max="8710" width="9.140625" style="73"/>
    <col min="8711" max="8711" width="10.140625" style="73" customWidth="1"/>
    <col min="8712" max="8712" width="11.28515625" style="73" customWidth="1"/>
    <col min="8713" max="8713" width="10.7109375" style="73" customWidth="1"/>
    <col min="8714" max="8714" width="13.85546875" style="73" customWidth="1"/>
    <col min="8715" max="8715" width="11.7109375" style="73" customWidth="1"/>
    <col min="8716" max="8716" width="14.140625" style="73" customWidth="1"/>
    <col min="8717" max="8717" width="11.7109375" style="73" customWidth="1"/>
    <col min="8718" max="8966" width="9.140625" style="73"/>
    <col min="8967" max="8967" width="10.140625" style="73" customWidth="1"/>
    <col min="8968" max="8968" width="11.28515625" style="73" customWidth="1"/>
    <col min="8969" max="8969" width="10.7109375" style="73" customWidth="1"/>
    <col min="8970" max="8970" width="13.85546875" style="73" customWidth="1"/>
    <col min="8971" max="8971" width="11.7109375" style="73" customWidth="1"/>
    <col min="8972" max="8972" width="14.140625" style="73" customWidth="1"/>
    <col min="8973" max="8973" width="11.7109375" style="73" customWidth="1"/>
    <col min="8974" max="9222" width="9.140625" style="73"/>
    <col min="9223" max="9223" width="10.140625" style="73" customWidth="1"/>
    <col min="9224" max="9224" width="11.28515625" style="73" customWidth="1"/>
    <col min="9225" max="9225" width="10.7109375" style="73" customWidth="1"/>
    <col min="9226" max="9226" width="13.85546875" style="73" customWidth="1"/>
    <col min="9227" max="9227" width="11.7109375" style="73" customWidth="1"/>
    <col min="9228" max="9228" width="14.140625" style="73" customWidth="1"/>
    <col min="9229" max="9229" width="11.7109375" style="73" customWidth="1"/>
    <col min="9230" max="9478" width="9.140625" style="73"/>
    <col min="9479" max="9479" width="10.140625" style="73" customWidth="1"/>
    <col min="9480" max="9480" width="11.28515625" style="73" customWidth="1"/>
    <col min="9481" max="9481" width="10.7109375" style="73" customWidth="1"/>
    <col min="9482" max="9482" width="13.85546875" style="73" customWidth="1"/>
    <col min="9483" max="9483" width="11.7109375" style="73" customWidth="1"/>
    <col min="9484" max="9484" width="14.140625" style="73" customWidth="1"/>
    <col min="9485" max="9485" width="11.7109375" style="73" customWidth="1"/>
    <col min="9486" max="9734" width="9.140625" style="73"/>
    <col min="9735" max="9735" width="10.140625" style="73" customWidth="1"/>
    <col min="9736" max="9736" width="11.28515625" style="73" customWidth="1"/>
    <col min="9737" max="9737" width="10.7109375" style="73" customWidth="1"/>
    <col min="9738" max="9738" width="13.85546875" style="73" customWidth="1"/>
    <col min="9739" max="9739" width="11.7109375" style="73" customWidth="1"/>
    <col min="9740" max="9740" width="14.140625" style="73" customWidth="1"/>
    <col min="9741" max="9741" width="11.7109375" style="73" customWidth="1"/>
    <col min="9742" max="9990" width="9.140625" style="73"/>
    <col min="9991" max="9991" width="10.140625" style="73" customWidth="1"/>
    <col min="9992" max="9992" width="11.28515625" style="73" customWidth="1"/>
    <col min="9993" max="9993" width="10.7109375" style="73" customWidth="1"/>
    <col min="9994" max="9994" width="13.85546875" style="73" customWidth="1"/>
    <col min="9995" max="9995" width="11.7109375" style="73" customWidth="1"/>
    <col min="9996" max="9996" width="14.140625" style="73" customWidth="1"/>
    <col min="9997" max="9997" width="11.7109375" style="73" customWidth="1"/>
    <col min="9998" max="10246" width="9.140625" style="73"/>
    <col min="10247" max="10247" width="10.140625" style="73" customWidth="1"/>
    <col min="10248" max="10248" width="11.28515625" style="73" customWidth="1"/>
    <col min="10249" max="10249" width="10.7109375" style="73" customWidth="1"/>
    <col min="10250" max="10250" width="13.85546875" style="73" customWidth="1"/>
    <col min="10251" max="10251" width="11.7109375" style="73" customWidth="1"/>
    <col min="10252" max="10252" width="14.140625" style="73" customWidth="1"/>
    <col min="10253" max="10253" width="11.7109375" style="73" customWidth="1"/>
    <col min="10254" max="10502" width="9.140625" style="73"/>
    <col min="10503" max="10503" width="10.140625" style="73" customWidth="1"/>
    <col min="10504" max="10504" width="11.28515625" style="73" customWidth="1"/>
    <col min="10505" max="10505" width="10.7109375" style="73" customWidth="1"/>
    <col min="10506" max="10506" width="13.85546875" style="73" customWidth="1"/>
    <col min="10507" max="10507" width="11.7109375" style="73" customWidth="1"/>
    <col min="10508" max="10508" width="14.140625" style="73" customWidth="1"/>
    <col min="10509" max="10509" width="11.7109375" style="73" customWidth="1"/>
    <col min="10510" max="10758" width="9.140625" style="73"/>
    <col min="10759" max="10759" width="10.140625" style="73" customWidth="1"/>
    <col min="10760" max="10760" width="11.28515625" style="73" customWidth="1"/>
    <col min="10761" max="10761" width="10.7109375" style="73" customWidth="1"/>
    <col min="10762" max="10762" width="13.85546875" style="73" customWidth="1"/>
    <col min="10763" max="10763" width="11.7109375" style="73" customWidth="1"/>
    <col min="10764" max="10764" width="14.140625" style="73" customWidth="1"/>
    <col min="10765" max="10765" width="11.7109375" style="73" customWidth="1"/>
    <col min="10766" max="11014" width="9.140625" style="73"/>
    <col min="11015" max="11015" width="10.140625" style="73" customWidth="1"/>
    <col min="11016" max="11016" width="11.28515625" style="73" customWidth="1"/>
    <col min="11017" max="11017" width="10.7109375" style="73" customWidth="1"/>
    <col min="11018" max="11018" width="13.85546875" style="73" customWidth="1"/>
    <col min="11019" max="11019" width="11.7109375" style="73" customWidth="1"/>
    <col min="11020" max="11020" width="14.140625" style="73" customWidth="1"/>
    <col min="11021" max="11021" width="11.7109375" style="73" customWidth="1"/>
    <col min="11022" max="11270" width="9.140625" style="73"/>
    <col min="11271" max="11271" width="10.140625" style="73" customWidth="1"/>
    <col min="11272" max="11272" width="11.28515625" style="73" customWidth="1"/>
    <col min="11273" max="11273" width="10.7109375" style="73" customWidth="1"/>
    <col min="11274" max="11274" width="13.85546875" style="73" customWidth="1"/>
    <col min="11275" max="11275" width="11.7109375" style="73" customWidth="1"/>
    <col min="11276" max="11276" width="14.140625" style="73" customWidth="1"/>
    <col min="11277" max="11277" width="11.7109375" style="73" customWidth="1"/>
    <col min="11278" max="11526" width="9.140625" style="73"/>
    <col min="11527" max="11527" width="10.140625" style="73" customWidth="1"/>
    <col min="11528" max="11528" width="11.28515625" style="73" customWidth="1"/>
    <col min="11529" max="11529" width="10.7109375" style="73" customWidth="1"/>
    <col min="11530" max="11530" width="13.85546875" style="73" customWidth="1"/>
    <col min="11531" max="11531" width="11.7109375" style="73" customWidth="1"/>
    <col min="11532" max="11532" width="14.140625" style="73" customWidth="1"/>
    <col min="11533" max="11533" width="11.7109375" style="73" customWidth="1"/>
    <col min="11534" max="11782" width="9.140625" style="73"/>
    <col min="11783" max="11783" width="10.140625" style="73" customWidth="1"/>
    <col min="11784" max="11784" width="11.28515625" style="73" customWidth="1"/>
    <col min="11785" max="11785" width="10.7109375" style="73" customWidth="1"/>
    <col min="11786" max="11786" width="13.85546875" style="73" customWidth="1"/>
    <col min="11787" max="11787" width="11.7109375" style="73" customWidth="1"/>
    <col min="11788" max="11788" width="14.140625" style="73" customWidth="1"/>
    <col min="11789" max="11789" width="11.7109375" style="73" customWidth="1"/>
    <col min="11790" max="12038" width="9.140625" style="73"/>
    <col min="12039" max="12039" width="10.140625" style="73" customWidth="1"/>
    <col min="12040" max="12040" width="11.28515625" style="73" customWidth="1"/>
    <col min="12041" max="12041" width="10.7109375" style="73" customWidth="1"/>
    <col min="12042" max="12042" width="13.85546875" style="73" customWidth="1"/>
    <col min="12043" max="12043" width="11.7109375" style="73" customWidth="1"/>
    <col min="12044" max="12044" width="14.140625" style="73" customWidth="1"/>
    <col min="12045" max="12045" width="11.7109375" style="73" customWidth="1"/>
    <col min="12046" max="12294" width="9.140625" style="73"/>
    <col min="12295" max="12295" width="10.140625" style="73" customWidth="1"/>
    <col min="12296" max="12296" width="11.28515625" style="73" customWidth="1"/>
    <col min="12297" max="12297" width="10.7109375" style="73" customWidth="1"/>
    <col min="12298" max="12298" width="13.85546875" style="73" customWidth="1"/>
    <col min="12299" max="12299" width="11.7109375" style="73" customWidth="1"/>
    <col min="12300" max="12300" width="14.140625" style="73" customWidth="1"/>
    <col min="12301" max="12301" width="11.7109375" style="73" customWidth="1"/>
    <col min="12302" max="12550" width="9.140625" style="73"/>
    <col min="12551" max="12551" width="10.140625" style="73" customWidth="1"/>
    <col min="12552" max="12552" width="11.28515625" style="73" customWidth="1"/>
    <col min="12553" max="12553" width="10.7109375" style="73" customWidth="1"/>
    <col min="12554" max="12554" width="13.85546875" style="73" customWidth="1"/>
    <col min="12555" max="12555" width="11.7109375" style="73" customWidth="1"/>
    <col min="12556" max="12556" width="14.140625" style="73" customWidth="1"/>
    <col min="12557" max="12557" width="11.7109375" style="73" customWidth="1"/>
    <col min="12558" max="12806" width="9.140625" style="73"/>
    <col min="12807" max="12807" width="10.140625" style="73" customWidth="1"/>
    <col min="12808" max="12808" width="11.28515625" style="73" customWidth="1"/>
    <col min="12809" max="12809" width="10.7109375" style="73" customWidth="1"/>
    <col min="12810" max="12810" width="13.85546875" style="73" customWidth="1"/>
    <col min="12811" max="12811" width="11.7109375" style="73" customWidth="1"/>
    <col min="12812" max="12812" width="14.140625" style="73" customWidth="1"/>
    <col min="12813" max="12813" width="11.7109375" style="73" customWidth="1"/>
    <col min="12814" max="13062" width="9.140625" style="73"/>
    <col min="13063" max="13063" width="10.140625" style="73" customWidth="1"/>
    <col min="13064" max="13064" width="11.28515625" style="73" customWidth="1"/>
    <col min="13065" max="13065" width="10.7109375" style="73" customWidth="1"/>
    <col min="13066" max="13066" width="13.85546875" style="73" customWidth="1"/>
    <col min="13067" max="13067" width="11.7109375" style="73" customWidth="1"/>
    <col min="13068" max="13068" width="14.140625" style="73" customWidth="1"/>
    <col min="13069" max="13069" width="11.7109375" style="73" customWidth="1"/>
    <col min="13070" max="13318" width="9.140625" style="73"/>
    <col min="13319" max="13319" width="10.140625" style="73" customWidth="1"/>
    <col min="13320" max="13320" width="11.28515625" style="73" customWidth="1"/>
    <col min="13321" max="13321" width="10.7109375" style="73" customWidth="1"/>
    <col min="13322" max="13322" width="13.85546875" style="73" customWidth="1"/>
    <col min="13323" max="13323" width="11.7109375" style="73" customWidth="1"/>
    <col min="13324" max="13324" width="14.140625" style="73" customWidth="1"/>
    <col min="13325" max="13325" width="11.7109375" style="73" customWidth="1"/>
    <col min="13326" max="13574" width="9.140625" style="73"/>
    <col min="13575" max="13575" width="10.140625" style="73" customWidth="1"/>
    <col min="13576" max="13576" width="11.28515625" style="73" customWidth="1"/>
    <col min="13577" max="13577" width="10.7109375" style="73" customWidth="1"/>
    <col min="13578" max="13578" width="13.85546875" style="73" customWidth="1"/>
    <col min="13579" max="13579" width="11.7109375" style="73" customWidth="1"/>
    <col min="13580" max="13580" width="14.140625" style="73" customWidth="1"/>
    <col min="13581" max="13581" width="11.7109375" style="73" customWidth="1"/>
    <col min="13582" max="13830" width="9.140625" style="73"/>
    <col min="13831" max="13831" width="10.140625" style="73" customWidth="1"/>
    <col min="13832" max="13832" width="11.28515625" style="73" customWidth="1"/>
    <col min="13833" max="13833" width="10.7109375" style="73" customWidth="1"/>
    <col min="13834" max="13834" width="13.85546875" style="73" customWidth="1"/>
    <col min="13835" max="13835" width="11.7109375" style="73" customWidth="1"/>
    <col min="13836" max="13836" width="14.140625" style="73" customWidth="1"/>
    <col min="13837" max="13837" width="11.7109375" style="73" customWidth="1"/>
    <col min="13838" max="14086" width="9.140625" style="73"/>
    <col min="14087" max="14087" width="10.140625" style="73" customWidth="1"/>
    <col min="14088" max="14088" width="11.28515625" style="73" customWidth="1"/>
    <col min="14089" max="14089" width="10.7109375" style="73" customWidth="1"/>
    <col min="14090" max="14090" width="13.85546875" style="73" customWidth="1"/>
    <col min="14091" max="14091" width="11.7109375" style="73" customWidth="1"/>
    <col min="14092" max="14092" width="14.140625" style="73" customWidth="1"/>
    <col min="14093" max="14093" width="11.7109375" style="73" customWidth="1"/>
    <col min="14094" max="14342" width="9.140625" style="73"/>
    <col min="14343" max="14343" width="10.140625" style="73" customWidth="1"/>
    <col min="14344" max="14344" width="11.28515625" style="73" customWidth="1"/>
    <col min="14345" max="14345" width="10.7109375" style="73" customWidth="1"/>
    <col min="14346" max="14346" width="13.85546875" style="73" customWidth="1"/>
    <col min="14347" max="14347" width="11.7109375" style="73" customWidth="1"/>
    <col min="14348" max="14348" width="14.140625" style="73" customWidth="1"/>
    <col min="14349" max="14349" width="11.7109375" style="73" customWidth="1"/>
    <col min="14350" max="14598" width="9.140625" style="73"/>
    <col min="14599" max="14599" width="10.140625" style="73" customWidth="1"/>
    <col min="14600" max="14600" width="11.28515625" style="73" customWidth="1"/>
    <col min="14601" max="14601" width="10.7109375" style="73" customWidth="1"/>
    <col min="14602" max="14602" width="13.85546875" style="73" customWidth="1"/>
    <col min="14603" max="14603" width="11.7109375" style="73" customWidth="1"/>
    <col min="14604" max="14604" width="14.140625" style="73" customWidth="1"/>
    <col min="14605" max="14605" width="11.7109375" style="73" customWidth="1"/>
    <col min="14606" max="14854" width="9.140625" style="73"/>
    <col min="14855" max="14855" width="10.140625" style="73" customWidth="1"/>
    <col min="14856" max="14856" width="11.28515625" style="73" customWidth="1"/>
    <col min="14857" max="14857" width="10.7109375" style="73" customWidth="1"/>
    <col min="14858" max="14858" width="13.85546875" style="73" customWidth="1"/>
    <col min="14859" max="14859" width="11.7109375" style="73" customWidth="1"/>
    <col min="14860" max="14860" width="14.140625" style="73" customWidth="1"/>
    <col min="14861" max="14861" width="11.7109375" style="73" customWidth="1"/>
    <col min="14862" max="15110" width="9.140625" style="73"/>
    <col min="15111" max="15111" width="10.140625" style="73" customWidth="1"/>
    <col min="15112" max="15112" width="11.28515625" style="73" customWidth="1"/>
    <col min="15113" max="15113" width="10.7109375" style="73" customWidth="1"/>
    <col min="15114" max="15114" width="13.85546875" style="73" customWidth="1"/>
    <col min="15115" max="15115" width="11.7109375" style="73" customWidth="1"/>
    <col min="15116" max="15116" width="14.140625" style="73" customWidth="1"/>
    <col min="15117" max="15117" width="11.7109375" style="73" customWidth="1"/>
    <col min="15118" max="15366" width="9.140625" style="73"/>
    <col min="15367" max="15367" width="10.140625" style="73" customWidth="1"/>
    <col min="15368" max="15368" width="11.28515625" style="73" customWidth="1"/>
    <col min="15369" max="15369" width="10.7109375" style="73" customWidth="1"/>
    <col min="15370" max="15370" width="13.85546875" style="73" customWidth="1"/>
    <col min="15371" max="15371" width="11.7109375" style="73" customWidth="1"/>
    <col min="15372" max="15372" width="14.140625" style="73" customWidth="1"/>
    <col min="15373" max="15373" width="11.7109375" style="73" customWidth="1"/>
    <col min="15374" max="15622" width="9.140625" style="73"/>
    <col min="15623" max="15623" width="10.140625" style="73" customWidth="1"/>
    <col min="15624" max="15624" width="11.28515625" style="73" customWidth="1"/>
    <col min="15625" max="15625" width="10.7109375" style="73" customWidth="1"/>
    <col min="15626" max="15626" width="13.85546875" style="73" customWidth="1"/>
    <col min="15627" max="15627" width="11.7109375" style="73" customWidth="1"/>
    <col min="15628" max="15628" width="14.140625" style="73" customWidth="1"/>
    <col min="15629" max="15629" width="11.7109375" style="73" customWidth="1"/>
    <col min="15630" max="15878" width="9.140625" style="73"/>
    <col min="15879" max="15879" width="10.140625" style="73" customWidth="1"/>
    <col min="15880" max="15880" width="11.28515625" style="73" customWidth="1"/>
    <col min="15881" max="15881" width="10.7109375" style="73" customWidth="1"/>
    <col min="15882" max="15882" width="13.85546875" style="73" customWidth="1"/>
    <col min="15883" max="15883" width="11.7109375" style="73" customWidth="1"/>
    <col min="15884" max="15884" width="14.140625" style="73" customWidth="1"/>
    <col min="15885" max="15885" width="11.7109375" style="73" customWidth="1"/>
    <col min="15886" max="16134" width="9.140625" style="73"/>
    <col min="16135" max="16135" width="10.140625" style="73" customWidth="1"/>
    <col min="16136" max="16136" width="11.28515625" style="73" customWidth="1"/>
    <col min="16137" max="16137" width="10.7109375" style="73" customWidth="1"/>
    <col min="16138" max="16138" width="13.85546875" style="73" customWidth="1"/>
    <col min="16139" max="16139" width="11.7109375" style="73" customWidth="1"/>
    <col min="16140" max="16140" width="14.140625" style="73" customWidth="1"/>
    <col min="16141" max="16141" width="11.7109375" style="73" customWidth="1"/>
    <col min="16142" max="16384" width="9.140625" style="73"/>
  </cols>
  <sheetData>
    <row r="1" spans="1:13" ht="17.25" customHeight="1" x14ac:dyDescent="0.25">
      <c r="B1" s="89"/>
      <c r="C1" s="89"/>
      <c r="D1" s="89"/>
      <c r="E1" s="90"/>
      <c r="F1" s="90"/>
      <c r="G1" s="89"/>
      <c r="H1" s="89"/>
      <c r="I1" s="90" t="s">
        <v>48</v>
      </c>
      <c r="J1" s="89"/>
      <c r="K1" s="89"/>
      <c r="L1" s="89"/>
      <c r="M1" s="89"/>
    </row>
    <row r="2" spans="1:13" ht="17.25" customHeight="1" x14ac:dyDescent="0.25">
      <c r="B2" s="89"/>
      <c r="C2" s="89"/>
      <c r="D2" s="89"/>
      <c r="E2" s="90"/>
      <c r="F2" s="90"/>
      <c r="G2" s="89"/>
      <c r="H2" s="89"/>
      <c r="I2" s="90" t="s">
        <v>38</v>
      </c>
      <c r="J2" s="89"/>
      <c r="K2" s="89"/>
      <c r="L2" s="89"/>
      <c r="M2" s="89"/>
    </row>
    <row r="3" spans="1:13" x14ac:dyDescent="0.25">
      <c r="A3" s="74"/>
      <c r="B3" s="74"/>
      <c r="C3" s="74"/>
      <c r="D3" s="75"/>
      <c r="E3" s="76"/>
      <c r="F3" s="76"/>
      <c r="G3" s="75"/>
      <c r="H3" s="75"/>
      <c r="I3" s="75"/>
      <c r="J3" s="75"/>
      <c r="K3" s="75"/>
      <c r="L3" s="75"/>
      <c r="M3" s="75"/>
    </row>
    <row r="4" spans="1:13" ht="49.5" customHeight="1" x14ac:dyDescent="0.25">
      <c r="A4" s="157" t="s">
        <v>0</v>
      </c>
      <c r="B4" s="157"/>
      <c r="C4" s="157"/>
      <c r="D4" s="157"/>
      <c r="E4" s="157"/>
      <c r="F4" s="157"/>
      <c r="G4" s="157"/>
      <c r="H4" s="157"/>
      <c r="I4" s="157"/>
      <c r="J4" s="91"/>
      <c r="K4" s="91"/>
      <c r="L4" s="91"/>
      <c r="M4" s="91"/>
    </row>
    <row r="5" spans="1:13" ht="21.75" customHeight="1" x14ac:dyDescent="0.25">
      <c r="A5" s="92"/>
      <c r="B5" s="92"/>
      <c r="C5" s="92"/>
      <c r="D5" s="92"/>
      <c r="E5" s="93"/>
      <c r="F5" s="93"/>
      <c r="G5" s="92"/>
      <c r="H5" s="92"/>
      <c r="I5" s="94" t="s">
        <v>1</v>
      </c>
      <c r="J5" s="92"/>
      <c r="K5" s="92"/>
      <c r="L5" s="92"/>
    </row>
    <row r="6" spans="1:13" x14ac:dyDescent="0.25">
      <c r="A6" s="154" t="s">
        <v>28</v>
      </c>
      <c r="B6" s="154" t="s">
        <v>3</v>
      </c>
      <c r="C6" s="154" t="s">
        <v>4</v>
      </c>
      <c r="D6" s="155" t="s">
        <v>13</v>
      </c>
      <c r="E6" s="155"/>
      <c r="F6" s="155"/>
      <c r="G6" s="155"/>
      <c r="H6" s="155"/>
      <c r="I6" s="155"/>
    </row>
    <row r="7" spans="1:13" ht="18.75" customHeight="1" x14ac:dyDescent="0.25">
      <c r="A7" s="154"/>
      <c r="B7" s="154"/>
      <c r="C7" s="154"/>
      <c r="D7" s="151" t="s">
        <v>15</v>
      </c>
      <c r="E7" s="156" t="s">
        <v>11</v>
      </c>
      <c r="F7" s="156" t="s">
        <v>24</v>
      </c>
      <c r="G7" s="151" t="s">
        <v>25</v>
      </c>
      <c r="H7" s="151" t="s">
        <v>5</v>
      </c>
      <c r="I7" s="151"/>
    </row>
    <row r="8" spans="1:13" ht="16.5" customHeight="1" x14ac:dyDescent="0.25">
      <c r="A8" s="154"/>
      <c r="B8" s="154"/>
      <c r="C8" s="154"/>
      <c r="D8" s="151"/>
      <c r="E8" s="156"/>
      <c r="F8" s="156"/>
      <c r="G8" s="151"/>
      <c r="H8" s="151" t="s">
        <v>18</v>
      </c>
      <c r="I8" s="151" t="s">
        <v>19</v>
      </c>
    </row>
    <row r="9" spans="1:13" ht="19.5" customHeight="1" x14ac:dyDescent="0.25">
      <c r="A9" s="154"/>
      <c r="B9" s="154"/>
      <c r="C9" s="154"/>
      <c r="D9" s="151"/>
      <c r="E9" s="156"/>
      <c r="F9" s="156"/>
      <c r="G9" s="151"/>
      <c r="H9" s="151"/>
      <c r="I9" s="151"/>
    </row>
    <row r="10" spans="1:13" ht="11.25" customHeight="1" x14ac:dyDescent="0.25">
      <c r="A10" s="95">
        <v>1</v>
      </c>
      <c r="B10" s="95">
        <v>2</v>
      </c>
      <c r="C10" s="95">
        <v>3</v>
      </c>
      <c r="D10" s="95">
        <v>4</v>
      </c>
      <c r="E10" s="96"/>
      <c r="F10" s="96"/>
      <c r="G10" s="97"/>
      <c r="H10" s="77"/>
      <c r="I10" s="77"/>
    </row>
    <row r="11" spans="1:13" x14ac:dyDescent="0.25">
      <c r="A11" s="98" t="s">
        <v>16</v>
      </c>
      <c r="B11" s="98" t="s">
        <v>34</v>
      </c>
      <c r="C11" s="99">
        <v>2010</v>
      </c>
      <c r="D11" s="100">
        <f>'z-30.10.15'!G11</f>
        <v>604793.53</v>
      </c>
      <c r="E11" s="101"/>
      <c r="F11" s="101"/>
      <c r="G11" s="102">
        <f>D11+E11+F11</f>
        <v>604793.53</v>
      </c>
      <c r="H11" s="78">
        <f>G11</f>
        <v>604793.53</v>
      </c>
      <c r="I11" s="78">
        <v>0</v>
      </c>
    </row>
    <row r="12" spans="1:13" x14ac:dyDescent="0.25">
      <c r="A12" s="103">
        <v>750</v>
      </c>
      <c r="B12" s="103">
        <v>75011</v>
      </c>
      <c r="C12" s="103">
        <v>2010</v>
      </c>
      <c r="D12" s="100">
        <f>'z-30.10.15'!G12</f>
        <v>50359</v>
      </c>
      <c r="E12" s="104"/>
      <c r="F12" s="101"/>
      <c r="G12" s="102">
        <f t="shared" ref="G12:G22" si="0">D12+E12+F12</f>
        <v>50359</v>
      </c>
      <c r="H12" s="78">
        <f t="shared" ref="H12:H22" si="1">G12</f>
        <v>50359</v>
      </c>
      <c r="I12" s="78">
        <v>0</v>
      </c>
    </row>
    <row r="13" spans="1:13" ht="17.25" customHeight="1" x14ac:dyDescent="0.25">
      <c r="A13" s="105">
        <v>751</v>
      </c>
      <c r="B13" s="105">
        <v>75101</v>
      </c>
      <c r="C13" s="105">
        <v>2010</v>
      </c>
      <c r="D13" s="100">
        <f>'z-30.10.15'!G13</f>
        <v>1044</v>
      </c>
      <c r="E13" s="140"/>
      <c r="F13" s="107"/>
      <c r="G13" s="108">
        <f t="shared" si="0"/>
        <v>1044</v>
      </c>
      <c r="H13" s="79">
        <f t="shared" si="1"/>
        <v>1044</v>
      </c>
      <c r="I13" s="79">
        <v>0</v>
      </c>
    </row>
    <row r="14" spans="1:13" x14ac:dyDescent="0.25">
      <c r="A14" s="103">
        <v>751</v>
      </c>
      <c r="B14" s="103">
        <v>75107</v>
      </c>
      <c r="C14" s="103">
        <v>2010</v>
      </c>
      <c r="D14" s="100">
        <f>'z-30.10.15'!G14</f>
        <v>28557</v>
      </c>
      <c r="E14" s="110"/>
      <c r="F14" s="110"/>
      <c r="G14" s="109">
        <f t="shared" si="0"/>
        <v>28557</v>
      </c>
      <c r="H14" s="78">
        <f t="shared" si="1"/>
        <v>28557</v>
      </c>
      <c r="I14" s="78">
        <v>0</v>
      </c>
    </row>
    <row r="15" spans="1:13" x14ac:dyDescent="0.25">
      <c r="A15" s="103">
        <v>751</v>
      </c>
      <c r="B15" s="103">
        <v>75108</v>
      </c>
      <c r="C15" s="103">
        <v>2010</v>
      </c>
      <c r="D15" s="100">
        <f>'z-30.10.15'!G15</f>
        <v>16378</v>
      </c>
      <c r="E15" s="110"/>
      <c r="F15" s="110"/>
      <c r="G15" s="109">
        <f t="shared" si="0"/>
        <v>16378</v>
      </c>
      <c r="H15" s="78">
        <f t="shared" si="1"/>
        <v>16378</v>
      </c>
      <c r="I15" s="78">
        <v>1</v>
      </c>
    </row>
    <row r="16" spans="1:13" x14ac:dyDescent="0.25">
      <c r="A16" s="103">
        <v>751</v>
      </c>
      <c r="B16" s="103">
        <v>75110</v>
      </c>
      <c r="C16" s="103">
        <v>2010</v>
      </c>
      <c r="D16" s="100">
        <f>'z-30.10.15'!G16</f>
        <v>14642</v>
      </c>
      <c r="E16" s="110"/>
      <c r="F16" s="110"/>
      <c r="G16" s="109">
        <f t="shared" si="0"/>
        <v>14642</v>
      </c>
      <c r="H16" s="78">
        <f t="shared" si="1"/>
        <v>14642</v>
      </c>
      <c r="I16" s="78">
        <v>0</v>
      </c>
    </row>
    <row r="17" spans="1:13" x14ac:dyDescent="0.25">
      <c r="A17" s="103">
        <v>801</v>
      </c>
      <c r="B17" s="103">
        <v>80101</v>
      </c>
      <c r="C17" s="103">
        <v>2010</v>
      </c>
      <c r="D17" s="100">
        <f>'z-30.10.15'!G17</f>
        <v>26158</v>
      </c>
      <c r="E17" s="110"/>
      <c r="F17" s="110">
        <v>-3069</v>
      </c>
      <c r="G17" s="109">
        <f t="shared" si="0"/>
        <v>23089</v>
      </c>
      <c r="H17" s="78">
        <f t="shared" si="1"/>
        <v>23089</v>
      </c>
      <c r="I17" s="78">
        <v>0</v>
      </c>
    </row>
    <row r="18" spans="1:13" x14ac:dyDescent="0.25">
      <c r="A18" s="103">
        <v>801</v>
      </c>
      <c r="B18" s="103">
        <v>80110</v>
      </c>
      <c r="C18" s="103">
        <v>2010</v>
      </c>
      <c r="D18" s="100">
        <f>'z-30.10.15'!G18</f>
        <v>23589</v>
      </c>
      <c r="E18" s="110"/>
      <c r="F18" s="110">
        <v>-589</v>
      </c>
      <c r="G18" s="109">
        <f t="shared" si="0"/>
        <v>23000</v>
      </c>
      <c r="H18" s="78">
        <f t="shared" si="1"/>
        <v>23000</v>
      </c>
      <c r="I18" s="78">
        <v>0</v>
      </c>
    </row>
    <row r="19" spans="1:13" x14ac:dyDescent="0.25">
      <c r="A19" s="136">
        <v>852</v>
      </c>
      <c r="B19" s="136">
        <v>85212</v>
      </c>
      <c r="C19" s="136">
        <v>2010</v>
      </c>
      <c r="D19" s="100">
        <f>'z-30.10.15'!G19</f>
        <v>2521910</v>
      </c>
      <c r="E19" s="134"/>
      <c r="F19" s="134"/>
      <c r="G19" s="138">
        <f t="shared" si="0"/>
        <v>2521910</v>
      </c>
      <c r="H19" s="139">
        <f t="shared" si="1"/>
        <v>2521910</v>
      </c>
      <c r="I19" s="139">
        <v>0</v>
      </c>
    </row>
    <row r="20" spans="1:13" x14ac:dyDescent="0.25">
      <c r="A20" s="105">
        <v>852</v>
      </c>
      <c r="B20" s="105">
        <v>85213</v>
      </c>
      <c r="C20" s="105">
        <v>2010</v>
      </c>
      <c r="D20" s="100">
        <f>'z-30.10.15'!G20</f>
        <v>18056</v>
      </c>
      <c r="E20" s="107"/>
      <c r="F20" s="107"/>
      <c r="G20" s="108">
        <f t="shared" si="0"/>
        <v>18056</v>
      </c>
      <c r="H20" s="79">
        <f t="shared" si="1"/>
        <v>18056</v>
      </c>
      <c r="I20" s="79">
        <v>0</v>
      </c>
    </row>
    <row r="21" spans="1:13" x14ac:dyDescent="0.25">
      <c r="A21" s="103">
        <v>852</v>
      </c>
      <c r="B21" s="103">
        <v>85215</v>
      </c>
      <c r="C21" s="103">
        <v>2010</v>
      </c>
      <c r="D21" s="100">
        <f>'z-30.10.15'!G21</f>
        <v>339.74</v>
      </c>
      <c r="E21" s="110"/>
      <c r="F21" s="110"/>
      <c r="G21" s="109">
        <f t="shared" si="0"/>
        <v>339.74</v>
      </c>
      <c r="H21" s="78">
        <f t="shared" si="1"/>
        <v>339.74</v>
      </c>
      <c r="I21" s="78">
        <v>0</v>
      </c>
    </row>
    <row r="22" spans="1:13" x14ac:dyDescent="0.25">
      <c r="A22" s="103">
        <v>8552</v>
      </c>
      <c r="B22" s="103">
        <v>85295</v>
      </c>
      <c r="C22" s="103">
        <v>2010</v>
      </c>
      <c r="D22" s="141">
        <f>'z-30.10.15'!G22</f>
        <v>846</v>
      </c>
      <c r="E22" s="110"/>
      <c r="F22" s="110"/>
      <c r="G22" s="109">
        <f t="shared" si="0"/>
        <v>846</v>
      </c>
      <c r="H22" s="78">
        <f t="shared" si="1"/>
        <v>846</v>
      </c>
      <c r="I22" s="78">
        <v>0</v>
      </c>
    </row>
    <row r="23" spans="1:13" s="80" customFormat="1" ht="14.25" x14ac:dyDescent="0.2">
      <c r="A23" s="152">
        <v>852</v>
      </c>
      <c r="B23" s="152"/>
      <c r="C23" s="152"/>
      <c r="D23" s="111">
        <f t="shared" ref="D23:I23" si="2">SUM(D11:D22)</f>
        <v>3306672.2700000005</v>
      </c>
      <c r="E23" s="111">
        <f t="shared" si="2"/>
        <v>0</v>
      </c>
      <c r="F23" s="111">
        <f t="shared" si="2"/>
        <v>-3658</v>
      </c>
      <c r="G23" s="111">
        <f t="shared" si="2"/>
        <v>3303014.2700000005</v>
      </c>
      <c r="H23" s="111">
        <f t="shared" si="2"/>
        <v>3303014.2700000005</v>
      </c>
      <c r="I23" s="111">
        <f t="shared" si="2"/>
        <v>1</v>
      </c>
    </row>
    <row r="24" spans="1:13" x14ac:dyDescent="0.25">
      <c r="A24" s="153" t="s">
        <v>20</v>
      </c>
      <c r="B24" s="153"/>
      <c r="C24" s="153"/>
      <c r="D24" s="153"/>
      <c r="E24" s="153"/>
      <c r="F24" s="153"/>
      <c r="G24" s="153"/>
      <c r="H24" s="153"/>
      <c r="I24" s="153"/>
      <c r="J24" s="112"/>
      <c r="K24" s="112" t="s">
        <v>28</v>
      </c>
      <c r="L24" s="112"/>
      <c r="M24" s="112"/>
    </row>
    <row r="25" spans="1:13" x14ac:dyDescent="0.25">
      <c r="A25" s="154" t="s">
        <v>2</v>
      </c>
      <c r="B25" s="154" t="s">
        <v>3</v>
      </c>
      <c r="C25" s="154" t="s">
        <v>4</v>
      </c>
      <c r="D25" s="155" t="s">
        <v>14</v>
      </c>
      <c r="E25" s="155"/>
      <c r="F25" s="155"/>
      <c r="G25" s="155"/>
      <c r="H25" s="155"/>
      <c r="I25" s="155"/>
    </row>
    <row r="26" spans="1:13" x14ac:dyDescent="0.25">
      <c r="A26" s="154"/>
      <c r="B26" s="154"/>
      <c r="C26" s="154"/>
      <c r="D26" s="151" t="s">
        <v>15</v>
      </c>
      <c r="E26" s="156" t="s">
        <v>11</v>
      </c>
      <c r="F26" s="156" t="s">
        <v>12</v>
      </c>
      <c r="G26" s="151" t="s">
        <v>21</v>
      </c>
      <c r="H26" s="151" t="s">
        <v>5</v>
      </c>
      <c r="I26" s="151"/>
    </row>
    <row r="27" spans="1:13" x14ac:dyDescent="0.25">
      <c r="A27" s="154"/>
      <c r="B27" s="154"/>
      <c r="C27" s="154"/>
      <c r="D27" s="151"/>
      <c r="E27" s="156"/>
      <c r="F27" s="156"/>
      <c r="G27" s="151"/>
      <c r="H27" s="151" t="s">
        <v>6</v>
      </c>
      <c r="I27" s="151" t="s">
        <v>7</v>
      </c>
    </row>
    <row r="28" spans="1:13" x14ac:dyDescent="0.25">
      <c r="A28" s="154"/>
      <c r="B28" s="154"/>
      <c r="C28" s="154"/>
      <c r="D28" s="151"/>
      <c r="E28" s="156"/>
      <c r="F28" s="156"/>
      <c r="G28" s="151"/>
      <c r="H28" s="151"/>
      <c r="I28" s="151"/>
    </row>
    <row r="29" spans="1:13" x14ac:dyDescent="0.25">
      <c r="A29" s="95">
        <v>1</v>
      </c>
      <c r="B29" s="95">
        <v>2</v>
      </c>
      <c r="C29" s="95">
        <v>3</v>
      </c>
      <c r="D29" s="95">
        <v>5</v>
      </c>
      <c r="E29" s="96"/>
      <c r="F29" s="96"/>
      <c r="G29" s="95"/>
      <c r="H29" s="95">
        <v>6</v>
      </c>
      <c r="I29" s="95">
        <v>7</v>
      </c>
    </row>
    <row r="30" spans="1:13" x14ac:dyDescent="0.25">
      <c r="A30" s="113" t="s">
        <v>16</v>
      </c>
      <c r="B30" s="113" t="s">
        <v>34</v>
      </c>
      <c r="C30" s="114"/>
      <c r="D30" s="115">
        <f>'z-30.10.15'!G30</f>
        <v>604793.53</v>
      </c>
      <c r="E30" s="116">
        <f t="shared" ref="E30:I30" si="3">SUM(E31:E35)</f>
        <v>0</v>
      </c>
      <c r="F30" s="116">
        <f t="shared" si="3"/>
        <v>0</v>
      </c>
      <c r="G30" s="115">
        <f>D30+E30+F30</f>
        <v>604793.53</v>
      </c>
      <c r="H30" s="115">
        <f t="shared" si="3"/>
        <v>604793.53</v>
      </c>
      <c r="I30" s="115">
        <f t="shared" si="3"/>
        <v>0</v>
      </c>
    </row>
    <row r="31" spans="1:13" x14ac:dyDescent="0.25">
      <c r="A31" s="117"/>
      <c r="B31" s="98"/>
      <c r="C31" s="118">
        <v>4010</v>
      </c>
      <c r="D31" s="119">
        <f>'z-30.10.15'!G31</f>
        <v>6300</v>
      </c>
      <c r="E31" s="101"/>
      <c r="F31" s="101"/>
      <c r="G31" s="81">
        <f t="shared" ref="G31:G92" si="4">D31+E31+F31</f>
        <v>6300</v>
      </c>
      <c r="H31" s="81">
        <f t="shared" ref="H31:H90" si="5">G31</f>
        <v>6300</v>
      </c>
      <c r="I31" s="81">
        <v>0</v>
      </c>
    </row>
    <row r="32" spans="1:13" x14ac:dyDescent="0.25">
      <c r="A32" s="117"/>
      <c r="B32" s="98"/>
      <c r="C32" s="118">
        <v>4110</v>
      </c>
      <c r="D32" s="119">
        <f>'z-30.10.15'!G32</f>
        <v>1082.97</v>
      </c>
      <c r="E32" s="101"/>
      <c r="F32" s="101"/>
      <c r="G32" s="81">
        <f t="shared" si="4"/>
        <v>1082.97</v>
      </c>
      <c r="H32" s="81">
        <f t="shared" si="5"/>
        <v>1082.97</v>
      </c>
      <c r="I32" s="81">
        <v>0</v>
      </c>
    </row>
    <row r="33" spans="1:9" x14ac:dyDescent="0.25">
      <c r="A33" s="117"/>
      <c r="B33" s="98"/>
      <c r="C33" s="118">
        <v>4120</v>
      </c>
      <c r="D33" s="119">
        <f>'z-30.10.15'!G33</f>
        <v>144.55000000000001</v>
      </c>
      <c r="E33" s="101"/>
      <c r="F33" s="101"/>
      <c r="G33" s="81">
        <f t="shared" si="4"/>
        <v>144.55000000000001</v>
      </c>
      <c r="H33" s="81">
        <f t="shared" si="5"/>
        <v>144.55000000000001</v>
      </c>
      <c r="I33" s="81">
        <v>0</v>
      </c>
    </row>
    <row r="34" spans="1:9" x14ac:dyDescent="0.25">
      <c r="A34" s="120"/>
      <c r="B34" s="99"/>
      <c r="C34" s="118">
        <v>4210</v>
      </c>
      <c r="D34" s="81">
        <f>'z-30.10.15'!G34</f>
        <v>4331.18</v>
      </c>
      <c r="E34" s="81"/>
      <c r="F34" s="81"/>
      <c r="G34" s="81">
        <f t="shared" si="4"/>
        <v>4331.18</v>
      </c>
      <c r="H34" s="81">
        <f t="shared" si="5"/>
        <v>4331.18</v>
      </c>
      <c r="I34" s="81">
        <v>0</v>
      </c>
    </row>
    <row r="35" spans="1:9" x14ac:dyDescent="0.25">
      <c r="A35" s="121"/>
      <c r="B35" s="122"/>
      <c r="C35" s="118">
        <v>4430</v>
      </c>
      <c r="D35" s="81">
        <f>'z-30.10.15'!G35</f>
        <v>592934.83000000007</v>
      </c>
      <c r="E35" s="81"/>
      <c r="F35" s="81"/>
      <c r="G35" s="81">
        <f t="shared" si="4"/>
        <v>592934.83000000007</v>
      </c>
      <c r="H35" s="81">
        <f t="shared" si="5"/>
        <v>592934.83000000007</v>
      </c>
      <c r="I35" s="81">
        <v>0</v>
      </c>
    </row>
    <row r="36" spans="1:9" x14ac:dyDescent="0.25">
      <c r="A36" s="123">
        <v>750</v>
      </c>
      <c r="B36" s="123">
        <v>75011</v>
      </c>
      <c r="C36" s="114"/>
      <c r="D36" s="115">
        <f>'z-30.10.15'!G36</f>
        <v>50359</v>
      </c>
      <c r="E36" s="116">
        <f t="shared" ref="E36:I36" si="6">SUM(E37:E40)</f>
        <v>0</v>
      </c>
      <c r="F36" s="116">
        <f t="shared" si="6"/>
        <v>0</v>
      </c>
      <c r="G36" s="115">
        <f t="shared" si="4"/>
        <v>50359</v>
      </c>
      <c r="H36" s="115">
        <f t="shared" si="6"/>
        <v>50359</v>
      </c>
      <c r="I36" s="115">
        <f t="shared" si="6"/>
        <v>0</v>
      </c>
    </row>
    <row r="37" spans="1:9" x14ac:dyDescent="0.25">
      <c r="A37" s="120"/>
      <c r="B37" s="99"/>
      <c r="C37" s="118">
        <v>4010</v>
      </c>
      <c r="D37" s="81">
        <f>'z-30.10.15'!G37</f>
        <v>38945</v>
      </c>
      <c r="E37" s="81"/>
      <c r="F37" s="81"/>
      <c r="G37" s="81">
        <f t="shared" si="4"/>
        <v>38945</v>
      </c>
      <c r="H37" s="81">
        <f t="shared" si="5"/>
        <v>38945</v>
      </c>
      <c r="I37" s="81">
        <v>0</v>
      </c>
    </row>
    <row r="38" spans="1:9" x14ac:dyDescent="0.25">
      <c r="A38" s="121"/>
      <c r="B38" s="122"/>
      <c r="C38" s="118">
        <v>4040</v>
      </c>
      <c r="D38" s="81">
        <f>'z-30.10.15'!G38</f>
        <v>3160</v>
      </c>
      <c r="E38" s="81"/>
      <c r="F38" s="81"/>
      <c r="G38" s="81">
        <f t="shared" si="4"/>
        <v>3160</v>
      </c>
      <c r="H38" s="81">
        <f t="shared" si="5"/>
        <v>3160</v>
      </c>
      <c r="I38" s="81">
        <v>0</v>
      </c>
    </row>
    <row r="39" spans="1:9" x14ac:dyDescent="0.25">
      <c r="A39" s="121"/>
      <c r="B39" s="122"/>
      <c r="C39" s="118">
        <v>4110</v>
      </c>
      <c r="D39" s="81">
        <f>'z-30.10.15'!G39</f>
        <v>7237</v>
      </c>
      <c r="E39" s="81"/>
      <c r="F39" s="81"/>
      <c r="G39" s="81">
        <f t="shared" si="4"/>
        <v>7237</v>
      </c>
      <c r="H39" s="81">
        <f t="shared" si="5"/>
        <v>7237</v>
      </c>
      <c r="I39" s="81">
        <v>0</v>
      </c>
    </row>
    <row r="40" spans="1:9" x14ac:dyDescent="0.25">
      <c r="A40" s="97"/>
      <c r="B40" s="95"/>
      <c r="C40" s="118">
        <v>4120</v>
      </c>
      <c r="D40" s="81">
        <f>'z-30.10.15'!G40</f>
        <v>1017</v>
      </c>
      <c r="E40" s="81"/>
      <c r="F40" s="81"/>
      <c r="G40" s="81">
        <f t="shared" si="4"/>
        <v>1017</v>
      </c>
      <c r="H40" s="81">
        <f t="shared" si="5"/>
        <v>1017</v>
      </c>
      <c r="I40" s="81">
        <v>0</v>
      </c>
    </row>
    <row r="41" spans="1:9" x14ac:dyDescent="0.25">
      <c r="A41" s="124">
        <v>751</v>
      </c>
      <c r="B41" s="124">
        <v>75101</v>
      </c>
      <c r="C41" s="114"/>
      <c r="D41" s="115">
        <f>'z-30.10.15'!G41</f>
        <v>1044</v>
      </c>
      <c r="E41" s="116">
        <f t="shared" ref="E41:I41" si="7">SUM(E42:E44)</f>
        <v>0</v>
      </c>
      <c r="F41" s="116">
        <f t="shared" si="7"/>
        <v>0</v>
      </c>
      <c r="G41" s="115">
        <f t="shared" si="4"/>
        <v>1044</v>
      </c>
      <c r="H41" s="115">
        <f t="shared" si="7"/>
        <v>1044</v>
      </c>
      <c r="I41" s="115">
        <f t="shared" si="7"/>
        <v>0</v>
      </c>
    </row>
    <row r="42" spans="1:9" x14ac:dyDescent="0.25">
      <c r="A42" s="122"/>
      <c r="B42" s="122"/>
      <c r="C42" s="125">
        <v>4110</v>
      </c>
      <c r="D42" s="82">
        <f>'z-30.10.15'!G42</f>
        <v>150</v>
      </c>
      <c r="E42" s="82"/>
      <c r="F42" s="82"/>
      <c r="G42" s="81">
        <f t="shared" si="4"/>
        <v>150</v>
      </c>
      <c r="H42" s="81">
        <f t="shared" si="5"/>
        <v>150</v>
      </c>
      <c r="I42" s="81">
        <v>0</v>
      </c>
    </row>
    <row r="43" spans="1:9" x14ac:dyDescent="0.25">
      <c r="A43" s="122"/>
      <c r="B43" s="122"/>
      <c r="C43" s="125">
        <v>4120</v>
      </c>
      <c r="D43" s="82">
        <f>'z-30.10.15'!G43</f>
        <v>21.38</v>
      </c>
      <c r="E43" s="82"/>
      <c r="F43" s="82"/>
      <c r="G43" s="81">
        <f t="shared" si="4"/>
        <v>21.38</v>
      </c>
      <c r="H43" s="81">
        <f t="shared" si="5"/>
        <v>21.38</v>
      </c>
      <c r="I43" s="81">
        <v>0</v>
      </c>
    </row>
    <row r="44" spans="1:9" x14ac:dyDescent="0.25">
      <c r="A44" s="122"/>
      <c r="B44" s="122"/>
      <c r="C44" s="125">
        <v>4170</v>
      </c>
      <c r="D44" s="82">
        <f>'z-30.10.15'!G44</f>
        <v>872.62</v>
      </c>
      <c r="E44" s="82"/>
      <c r="F44" s="82"/>
      <c r="G44" s="81">
        <f t="shared" si="4"/>
        <v>872.62</v>
      </c>
      <c r="H44" s="81">
        <f t="shared" si="5"/>
        <v>872.62</v>
      </c>
      <c r="I44" s="81">
        <v>0</v>
      </c>
    </row>
    <row r="45" spans="1:9" x14ac:dyDescent="0.25">
      <c r="A45" s="126"/>
      <c r="B45" s="126">
        <v>75107</v>
      </c>
      <c r="C45" s="114"/>
      <c r="D45" s="115">
        <f>'z-30.10.15'!G45</f>
        <v>28557</v>
      </c>
      <c r="E45" s="116">
        <f>SUM(E46:E51)</f>
        <v>0</v>
      </c>
      <c r="F45" s="116">
        <f>SUM(F46:F51)</f>
        <v>0</v>
      </c>
      <c r="G45" s="115">
        <f t="shared" si="4"/>
        <v>28557</v>
      </c>
      <c r="H45" s="116">
        <f>SUM(H46:H51)</f>
        <v>28557</v>
      </c>
      <c r="I45" s="116">
        <f>SUM(I46:I51)</f>
        <v>0</v>
      </c>
    </row>
    <row r="46" spans="1:9" s="75" customFormat="1" x14ac:dyDescent="0.25">
      <c r="A46" s="122"/>
      <c r="B46" s="122"/>
      <c r="C46" s="125">
        <v>3030</v>
      </c>
      <c r="D46" s="119">
        <f>'z-30.10.15'!G46</f>
        <v>16400</v>
      </c>
      <c r="E46" s="135"/>
      <c r="F46" s="101"/>
      <c r="G46" s="81">
        <f t="shared" si="4"/>
        <v>16400</v>
      </c>
      <c r="H46" s="81">
        <f t="shared" ref="H46:H51" si="8">G46</f>
        <v>16400</v>
      </c>
      <c r="I46" s="81">
        <v>0</v>
      </c>
    </row>
    <row r="47" spans="1:9" x14ac:dyDescent="0.25">
      <c r="A47" s="122"/>
      <c r="B47" s="122"/>
      <c r="C47" s="125">
        <v>4110</v>
      </c>
      <c r="D47" s="119">
        <f>'z-30.10.15'!G47</f>
        <v>600.15</v>
      </c>
      <c r="E47" s="127"/>
      <c r="F47" s="82"/>
      <c r="G47" s="81">
        <f t="shared" si="4"/>
        <v>600.15</v>
      </c>
      <c r="H47" s="81">
        <f t="shared" si="8"/>
        <v>600.15</v>
      </c>
      <c r="I47" s="81">
        <v>0</v>
      </c>
    </row>
    <row r="48" spans="1:9" x14ac:dyDescent="0.25">
      <c r="A48" s="122"/>
      <c r="B48" s="122"/>
      <c r="C48" s="125">
        <v>4120</v>
      </c>
      <c r="D48" s="119">
        <f>'z-30.10.15'!G48</f>
        <v>47.8</v>
      </c>
      <c r="E48" s="127"/>
      <c r="F48" s="82"/>
      <c r="G48" s="81">
        <f t="shared" si="4"/>
        <v>47.8</v>
      </c>
      <c r="H48" s="81">
        <f t="shared" si="8"/>
        <v>47.8</v>
      </c>
      <c r="I48" s="81">
        <v>0</v>
      </c>
    </row>
    <row r="49" spans="1:9" x14ac:dyDescent="0.25">
      <c r="A49" s="122"/>
      <c r="B49" s="122"/>
      <c r="C49" s="125">
        <v>4170</v>
      </c>
      <c r="D49" s="119">
        <f>'z-30.10.15'!G49</f>
        <v>4916.2</v>
      </c>
      <c r="E49" s="127"/>
      <c r="F49" s="82"/>
      <c r="G49" s="81">
        <f t="shared" si="4"/>
        <v>4916.2</v>
      </c>
      <c r="H49" s="81">
        <f t="shared" si="8"/>
        <v>4916.2</v>
      </c>
      <c r="I49" s="81">
        <v>0</v>
      </c>
    </row>
    <row r="50" spans="1:9" x14ac:dyDescent="0.25">
      <c r="A50" s="122"/>
      <c r="B50" s="122"/>
      <c r="C50" s="125">
        <v>4210</v>
      </c>
      <c r="D50" s="119">
        <f>'z-30.10.15'!G50</f>
        <v>5942.89</v>
      </c>
      <c r="E50" s="127"/>
      <c r="F50" s="82"/>
      <c r="G50" s="81">
        <f t="shared" si="4"/>
        <v>5942.89</v>
      </c>
      <c r="H50" s="81">
        <f t="shared" si="8"/>
        <v>5942.89</v>
      </c>
      <c r="I50" s="81">
        <v>0</v>
      </c>
    </row>
    <row r="51" spans="1:9" x14ac:dyDescent="0.25">
      <c r="A51" s="122"/>
      <c r="B51" s="122"/>
      <c r="C51" s="125">
        <v>4300</v>
      </c>
      <c r="D51" s="119">
        <f>'z-30.10.15'!G51</f>
        <v>649.96</v>
      </c>
      <c r="E51" s="127"/>
      <c r="F51" s="82"/>
      <c r="G51" s="81">
        <f t="shared" si="4"/>
        <v>649.96</v>
      </c>
      <c r="H51" s="81">
        <f t="shared" si="8"/>
        <v>649.96</v>
      </c>
      <c r="I51" s="81">
        <v>0</v>
      </c>
    </row>
    <row r="52" spans="1:9" x14ac:dyDescent="0.25">
      <c r="A52" s="126"/>
      <c r="B52" s="126">
        <v>75108</v>
      </c>
      <c r="C52" s="114"/>
      <c r="D52" s="115">
        <f>'z-30.10.15'!G52</f>
        <v>16377.999999999998</v>
      </c>
      <c r="E52" s="116">
        <f>SUM(E53:E58)</f>
        <v>0</v>
      </c>
      <c r="F52" s="116">
        <f>SUM(F53:F58)</f>
        <v>0</v>
      </c>
      <c r="G52" s="115">
        <f t="shared" si="4"/>
        <v>16377.999999999998</v>
      </c>
      <c r="H52" s="116">
        <f>SUM(H53:H58)</f>
        <v>16378</v>
      </c>
      <c r="I52" s="116">
        <f>SUM(I53:I58)</f>
        <v>0</v>
      </c>
    </row>
    <row r="53" spans="1:9" s="75" customFormat="1" x14ac:dyDescent="0.25">
      <c r="A53" s="122"/>
      <c r="B53" s="122"/>
      <c r="C53" s="125">
        <v>3030</v>
      </c>
      <c r="D53" s="119">
        <f>'z-30.10.15'!G53</f>
        <v>8040</v>
      </c>
      <c r="E53" s="135"/>
      <c r="F53" s="101"/>
      <c r="G53" s="81">
        <f t="shared" si="4"/>
        <v>8040</v>
      </c>
      <c r="H53" s="81">
        <f t="shared" ref="H53:H58" si="9">G53</f>
        <v>8040</v>
      </c>
      <c r="I53" s="81">
        <v>0</v>
      </c>
    </row>
    <row r="54" spans="1:9" x14ac:dyDescent="0.25">
      <c r="A54" s="122"/>
      <c r="B54" s="122"/>
      <c r="C54" s="125">
        <v>4110</v>
      </c>
      <c r="D54" s="119">
        <f>'z-30.10.15'!G54</f>
        <v>464.15</v>
      </c>
      <c r="E54" s="127"/>
      <c r="F54" s="82"/>
      <c r="G54" s="81">
        <f t="shared" si="4"/>
        <v>464.15</v>
      </c>
      <c r="H54" s="81">
        <f t="shared" si="9"/>
        <v>464.15</v>
      </c>
      <c r="I54" s="81">
        <v>0</v>
      </c>
    </row>
    <row r="55" spans="1:9" x14ac:dyDescent="0.25">
      <c r="A55" s="122"/>
      <c r="B55" s="122"/>
      <c r="C55" s="125">
        <v>4120</v>
      </c>
      <c r="D55" s="119">
        <f>'z-30.10.15'!G55</f>
        <v>33.090000000000003</v>
      </c>
      <c r="E55" s="127"/>
      <c r="F55" s="82"/>
      <c r="G55" s="81">
        <f t="shared" si="4"/>
        <v>33.090000000000003</v>
      </c>
      <c r="H55" s="81">
        <f t="shared" si="9"/>
        <v>33.090000000000003</v>
      </c>
      <c r="I55" s="81">
        <v>0</v>
      </c>
    </row>
    <row r="56" spans="1:9" x14ac:dyDescent="0.25">
      <c r="A56" s="122"/>
      <c r="B56" s="122"/>
      <c r="C56" s="125">
        <v>4170</v>
      </c>
      <c r="D56" s="119">
        <f>'z-30.10.15'!G56</f>
        <v>3650</v>
      </c>
      <c r="E56" s="127"/>
      <c r="F56" s="82"/>
      <c r="G56" s="81">
        <f t="shared" si="4"/>
        <v>3650</v>
      </c>
      <c r="H56" s="81">
        <f t="shared" si="9"/>
        <v>3650</v>
      </c>
      <c r="I56" s="81">
        <v>0</v>
      </c>
    </row>
    <row r="57" spans="1:9" x14ac:dyDescent="0.25">
      <c r="A57" s="122"/>
      <c r="B57" s="122"/>
      <c r="C57" s="125">
        <v>4210</v>
      </c>
      <c r="D57" s="119">
        <f>'z-30.10.15'!G57</f>
        <v>3660.42</v>
      </c>
      <c r="E57" s="127"/>
      <c r="F57" s="82"/>
      <c r="G57" s="81">
        <f t="shared" si="4"/>
        <v>3660.42</v>
      </c>
      <c r="H57" s="81">
        <f t="shared" si="9"/>
        <v>3660.42</v>
      </c>
      <c r="I57" s="81">
        <v>0</v>
      </c>
    </row>
    <row r="58" spans="1:9" x14ac:dyDescent="0.25">
      <c r="A58" s="122"/>
      <c r="B58" s="122"/>
      <c r="C58" s="125">
        <v>4300</v>
      </c>
      <c r="D58" s="119">
        <f>'z-30.10.15'!G58</f>
        <v>530.33999999999992</v>
      </c>
      <c r="E58" s="127"/>
      <c r="F58" s="82"/>
      <c r="G58" s="81">
        <f t="shared" si="4"/>
        <v>530.33999999999992</v>
      </c>
      <c r="H58" s="81">
        <f t="shared" si="9"/>
        <v>530.33999999999992</v>
      </c>
      <c r="I58" s="81">
        <v>0</v>
      </c>
    </row>
    <row r="59" spans="1:9" x14ac:dyDescent="0.25">
      <c r="A59" s="126"/>
      <c r="B59" s="126">
        <v>75110</v>
      </c>
      <c r="C59" s="114"/>
      <c r="D59" s="115">
        <f>'z-30.10.15'!G59</f>
        <v>14642</v>
      </c>
      <c r="E59" s="116">
        <f>SUM(E60:E65)</f>
        <v>0</v>
      </c>
      <c r="F59" s="116">
        <f>SUM(F60:F65)</f>
        <v>0</v>
      </c>
      <c r="G59" s="115">
        <f t="shared" si="4"/>
        <v>14642</v>
      </c>
      <c r="H59" s="116">
        <f>SUM(H60:H65)</f>
        <v>14642.000000000002</v>
      </c>
      <c r="I59" s="116">
        <f>SUM(I60:I65)</f>
        <v>0</v>
      </c>
    </row>
    <row r="60" spans="1:9" s="75" customFormat="1" x14ac:dyDescent="0.25">
      <c r="A60" s="122"/>
      <c r="B60" s="122"/>
      <c r="C60" s="125">
        <v>3030</v>
      </c>
      <c r="D60" s="119">
        <f>'z-30.10.15'!G60</f>
        <v>7920</v>
      </c>
      <c r="E60" s="135"/>
      <c r="F60" s="101"/>
      <c r="G60" s="81">
        <f t="shared" si="4"/>
        <v>7920</v>
      </c>
      <c r="H60" s="81">
        <f t="shared" ref="H60:H65" si="10">G60</f>
        <v>7920</v>
      </c>
      <c r="I60" s="81">
        <v>0</v>
      </c>
    </row>
    <row r="61" spans="1:9" x14ac:dyDescent="0.25">
      <c r="A61" s="122"/>
      <c r="B61" s="122"/>
      <c r="C61" s="125">
        <v>4110</v>
      </c>
      <c r="D61" s="119">
        <f>'z-30.10.15'!G61</f>
        <v>457.27</v>
      </c>
      <c r="E61" s="127"/>
      <c r="F61" s="82"/>
      <c r="G61" s="81">
        <f t="shared" si="4"/>
        <v>457.27</v>
      </c>
      <c r="H61" s="81">
        <f t="shared" si="10"/>
        <v>457.27</v>
      </c>
      <c r="I61" s="81">
        <v>0</v>
      </c>
    </row>
    <row r="62" spans="1:9" x14ac:dyDescent="0.25">
      <c r="A62" s="122"/>
      <c r="B62" s="122"/>
      <c r="C62" s="125">
        <v>4120</v>
      </c>
      <c r="D62" s="119">
        <f>'z-30.10.15'!G62</f>
        <v>32.11</v>
      </c>
      <c r="E62" s="127"/>
      <c r="F62" s="82"/>
      <c r="G62" s="81">
        <f t="shared" si="4"/>
        <v>32.11</v>
      </c>
      <c r="H62" s="81">
        <f t="shared" si="10"/>
        <v>32.11</v>
      </c>
      <c r="I62" s="81">
        <v>0</v>
      </c>
    </row>
    <row r="63" spans="1:9" x14ac:dyDescent="0.25">
      <c r="A63" s="122"/>
      <c r="B63" s="122"/>
      <c r="C63" s="125">
        <v>4170</v>
      </c>
      <c r="D63" s="119">
        <f>'z-30.10.15'!G63</f>
        <v>3610</v>
      </c>
      <c r="E63" s="127"/>
      <c r="F63" s="82"/>
      <c r="G63" s="81">
        <f t="shared" si="4"/>
        <v>3610</v>
      </c>
      <c r="H63" s="81">
        <f t="shared" si="10"/>
        <v>3610</v>
      </c>
      <c r="I63" s="81">
        <v>0</v>
      </c>
    </row>
    <row r="64" spans="1:9" x14ac:dyDescent="0.25">
      <c r="A64" s="122"/>
      <c r="B64" s="122"/>
      <c r="C64" s="125">
        <v>4210</v>
      </c>
      <c r="D64" s="119">
        <f>'z-30.10.15'!G64</f>
        <v>2191.86</v>
      </c>
      <c r="E64" s="127"/>
      <c r="F64" s="82"/>
      <c r="G64" s="81">
        <f t="shared" si="4"/>
        <v>2191.86</v>
      </c>
      <c r="H64" s="81">
        <f t="shared" si="10"/>
        <v>2191.86</v>
      </c>
      <c r="I64" s="81">
        <v>0</v>
      </c>
    </row>
    <row r="65" spans="1:9" x14ac:dyDescent="0.25">
      <c r="A65" s="122"/>
      <c r="B65" s="122"/>
      <c r="C65" s="125">
        <v>4300</v>
      </c>
      <c r="D65" s="119">
        <f>'z-30.10.15'!G65</f>
        <v>430.76</v>
      </c>
      <c r="E65" s="127"/>
      <c r="F65" s="82"/>
      <c r="G65" s="81">
        <f t="shared" si="4"/>
        <v>430.76</v>
      </c>
      <c r="H65" s="81">
        <f t="shared" si="10"/>
        <v>430.76</v>
      </c>
      <c r="I65" s="81">
        <v>0</v>
      </c>
    </row>
    <row r="66" spans="1:9" x14ac:dyDescent="0.25">
      <c r="A66" s="114">
        <v>801</v>
      </c>
      <c r="B66" s="114">
        <v>80101</v>
      </c>
      <c r="C66" s="114"/>
      <c r="D66" s="83">
        <f>'z-30.10.15'!G66</f>
        <v>26158</v>
      </c>
      <c r="E66" s="83">
        <f>SUM(E67:E68)</f>
        <v>0</v>
      </c>
      <c r="F66" s="83">
        <f>SUM(F67:F68)</f>
        <v>-3069</v>
      </c>
      <c r="G66" s="83">
        <f t="shared" si="4"/>
        <v>23089</v>
      </c>
      <c r="H66" s="83">
        <f>SUM(H67:H68)</f>
        <v>23089</v>
      </c>
      <c r="I66" s="83">
        <f>SUM(I67:I68)</f>
        <v>0</v>
      </c>
    </row>
    <row r="67" spans="1:9" s="75" customFormat="1" x14ac:dyDescent="0.25">
      <c r="A67" s="122"/>
      <c r="B67" s="122"/>
      <c r="C67" s="125">
        <v>4210</v>
      </c>
      <c r="D67" s="82">
        <f>'z-30.10.15'!G67</f>
        <v>258.99</v>
      </c>
      <c r="E67" s="82"/>
      <c r="F67" s="82">
        <v>-60.18</v>
      </c>
      <c r="G67" s="82">
        <f t="shared" si="4"/>
        <v>198.81</v>
      </c>
      <c r="H67" s="81">
        <f t="shared" si="5"/>
        <v>198.81</v>
      </c>
      <c r="I67" s="82"/>
    </row>
    <row r="68" spans="1:9" x14ac:dyDescent="0.25">
      <c r="A68" s="122"/>
      <c r="B68" s="122"/>
      <c r="C68" s="125">
        <v>4240</v>
      </c>
      <c r="D68" s="82">
        <f>'z-30.10.15'!G68</f>
        <v>25899.01</v>
      </c>
      <c r="E68" s="82"/>
      <c r="F68" s="82">
        <v>-3008.82</v>
      </c>
      <c r="G68" s="81">
        <f t="shared" si="4"/>
        <v>22890.19</v>
      </c>
      <c r="H68" s="81">
        <f t="shared" si="5"/>
        <v>22890.19</v>
      </c>
      <c r="I68" s="81">
        <v>0</v>
      </c>
    </row>
    <row r="69" spans="1:9" x14ac:dyDescent="0.25">
      <c r="A69" s="114"/>
      <c r="B69" s="114">
        <v>80110</v>
      </c>
      <c r="C69" s="114"/>
      <c r="D69" s="116">
        <f>'z-30.10.15'!G69</f>
        <v>23589</v>
      </c>
      <c r="E69" s="116">
        <f>SUM(E70:E71)</f>
        <v>0</v>
      </c>
      <c r="F69" s="116">
        <f>SUM(F70:F71)</f>
        <v>-589</v>
      </c>
      <c r="G69" s="115">
        <f t="shared" si="4"/>
        <v>23000</v>
      </c>
      <c r="H69" s="115">
        <f>SUM(H70:H71)</f>
        <v>23000</v>
      </c>
      <c r="I69" s="115">
        <f>SUM(I70:I71)</f>
        <v>0</v>
      </c>
    </row>
    <row r="70" spans="1:9" s="75" customFormat="1" x14ac:dyDescent="0.25">
      <c r="A70" s="122"/>
      <c r="B70" s="122"/>
      <c r="C70" s="125">
        <v>4210</v>
      </c>
      <c r="D70" s="119">
        <f>'z-30.10.15'!G70</f>
        <v>233.54999999999998</v>
      </c>
      <c r="E70" s="101"/>
      <c r="F70" s="101">
        <v>-11.55</v>
      </c>
      <c r="G70" s="119">
        <f t="shared" si="4"/>
        <v>221.99999999999997</v>
      </c>
      <c r="H70" s="81">
        <f t="shared" ref="H70" si="11">G70</f>
        <v>221.99999999999997</v>
      </c>
      <c r="I70" s="81">
        <v>0</v>
      </c>
    </row>
    <row r="71" spans="1:9" x14ac:dyDescent="0.25">
      <c r="A71" s="122"/>
      <c r="B71" s="122"/>
      <c r="C71" s="125">
        <v>4240</v>
      </c>
      <c r="D71" s="119">
        <f>'z-30.10.15'!G71</f>
        <v>23355.45</v>
      </c>
      <c r="E71" s="101"/>
      <c r="F71" s="101">
        <v>-577.45000000000005</v>
      </c>
      <c r="G71" s="81">
        <f t="shared" si="4"/>
        <v>22778</v>
      </c>
      <c r="H71" s="81">
        <f t="shared" si="5"/>
        <v>22778</v>
      </c>
      <c r="I71" s="81">
        <v>0</v>
      </c>
    </row>
    <row r="72" spans="1:9" x14ac:dyDescent="0.25">
      <c r="A72" s="123">
        <v>852</v>
      </c>
      <c r="B72" s="123">
        <v>85212</v>
      </c>
      <c r="C72" s="114"/>
      <c r="D72" s="115">
        <f>'z-30.10.15'!G72</f>
        <v>2521910</v>
      </c>
      <c r="E72" s="116">
        <f t="shared" ref="E72:I72" si="12">SUM(E73:E85)</f>
        <v>0</v>
      </c>
      <c r="F72" s="116">
        <f t="shared" si="12"/>
        <v>0</v>
      </c>
      <c r="G72" s="115">
        <f t="shared" si="4"/>
        <v>2521910</v>
      </c>
      <c r="H72" s="115">
        <f t="shared" si="12"/>
        <v>2521910</v>
      </c>
      <c r="I72" s="115">
        <f t="shared" si="12"/>
        <v>0</v>
      </c>
    </row>
    <row r="73" spans="1:9" x14ac:dyDescent="0.25">
      <c r="A73" s="99"/>
      <c r="B73" s="99"/>
      <c r="C73" s="84">
        <v>3110</v>
      </c>
      <c r="D73" s="82">
        <f>'z-30.10.15'!G73</f>
        <v>2376252.7000000002</v>
      </c>
      <c r="E73" s="82"/>
      <c r="F73" s="82"/>
      <c r="G73" s="81">
        <f t="shared" si="4"/>
        <v>2376252.7000000002</v>
      </c>
      <c r="H73" s="81">
        <f t="shared" si="5"/>
        <v>2376252.7000000002</v>
      </c>
      <c r="I73" s="81">
        <v>0</v>
      </c>
    </row>
    <row r="74" spans="1:9" x14ac:dyDescent="0.25">
      <c r="A74" s="122"/>
      <c r="B74" s="122"/>
      <c r="C74" s="85">
        <v>4010</v>
      </c>
      <c r="D74" s="82">
        <f>'z-30.10.15'!G74</f>
        <v>53312.2</v>
      </c>
      <c r="E74" s="82"/>
      <c r="F74" s="82"/>
      <c r="G74" s="81">
        <f t="shared" si="4"/>
        <v>53312.2</v>
      </c>
      <c r="H74" s="81">
        <f t="shared" si="5"/>
        <v>53312.2</v>
      </c>
      <c r="I74" s="81">
        <v>0</v>
      </c>
    </row>
    <row r="75" spans="1:9" x14ac:dyDescent="0.25">
      <c r="A75" s="122"/>
      <c r="B75" s="122"/>
      <c r="C75" s="85">
        <v>4040</v>
      </c>
      <c r="D75" s="82">
        <f>'z-30.10.15'!G75</f>
        <v>4257.8</v>
      </c>
      <c r="E75" s="82"/>
      <c r="F75" s="82"/>
      <c r="G75" s="81">
        <f t="shared" si="4"/>
        <v>4257.8</v>
      </c>
      <c r="H75" s="81">
        <f t="shared" si="5"/>
        <v>4257.8</v>
      </c>
      <c r="I75" s="81">
        <v>0</v>
      </c>
    </row>
    <row r="76" spans="1:9" x14ac:dyDescent="0.25">
      <c r="A76" s="122"/>
      <c r="B76" s="122"/>
      <c r="C76" s="85">
        <v>4110</v>
      </c>
      <c r="D76" s="82">
        <f>'z-30.10.15'!G76</f>
        <v>80300</v>
      </c>
      <c r="E76" s="82"/>
      <c r="F76" s="82"/>
      <c r="G76" s="81">
        <f t="shared" si="4"/>
        <v>80300</v>
      </c>
      <c r="H76" s="81">
        <f t="shared" si="5"/>
        <v>80300</v>
      </c>
      <c r="I76" s="81">
        <v>0</v>
      </c>
    </row>
    <row r="77" spans="1:9" x14ac:dyDescent="0.25">
      <c r="A77" s="122"/>
      <c r="B77" s="122"/>
      <c r="C77" s="85">
        <v>4120</v>
      </c>
      <c r="D77" s="82">
        <f>'z-30.10.15'!G77</f>
        <v>1500</v>
      </c>
      <c r="E77" s="82"/>
      <c r="F77" s="82"/>
      <c r="G77" s="81">
        <f t="shared" si="4"/>
        <v>1500</v>
      </c>
      <c r="H77" s="81">
        <f t="shared" si="5"/>
        <v>1500</v>
      </c>
      <c r="I77" s="81">
        <v>0</v>
      </c>
    </row>
    <row r="78" spans="1:9" x14ac:dyDescent="0.25">
      <c r="A78" s="122"/>
      <c r="B78" s="122"/>
      <c r="C78" s="85">
        <v>4210</v>
      </c>
      <c r="D78" s="82">
        <f>'z-30.10.15'!G78</f>
        <v>1700</v>
      </c>
      <c r="E78" s="82"/>
      <c r="F78" s="82"/>
      <c r="G78" s="81">
        <f t="shared" si="4"/>
        <v>1700</v>
      </c>
      <c r="H78" s="81">
        <f t="shared" si="5"/>
        <v>1700</v>
      </c>
      <c r="I78" s="81">
        <v>0</v>
      </c>
    </row>
    <row r="79" spans="1:9" x14ac:dyDescent="0.25">
      <c r="A79" s="122"/>
      <c r="B79" s="122"/>
      <c r="C79" s="85" t="s">
        <v>43</v>
      </c>
      <c r="D79" s="82">
        <f>'z-30.10.15'!G79</f>
        <v>50</v>
      </c>
      <c r="E79" s="82"/>
      <c r="F79" s="82"/>
      <c r="G79" s="81">
        <f t="shared" si="4"/>
        <v>50</v>
      </c>
      <c r="H79" s="81">
        <f t="shared" si="5"/>
        <v>50</v>
      </c>
      <c r="I79" s="81">
        <v>0</v>
      </c>
    </row>
    <row r="80" spans="1:9" x14ac:dyDescent="0.25">
      <c r="A80" s="122"/>
      <c r="B80" s="122"/>
      <c r="C80" s="85">
        <v>4300</v>
      </c>
      <c r="D80" s="82">
        <f>'z-30.10.15'!G80</f>
        <v>4037.3</v>
      </c>
      <c r="E80" s="82"/>
      <c r="F80" s="82"/>
      <c r="G80" s="81">
        <f t="shared" si="4"/>
        <v>4037.3</v>
      </c>
      <c r="H80" s="81">
        <f t="shared" si="5"/>
        <v>4037.3</v>
      </c>
      <c r="I80" s="81">
        <v>0</v>
      </c>
    </row>
    <row r="81" spans="1:9" x14ac:dyDescent="0.25">
      <c r="A81" s="122"/>
      <c r="B81" s="122"/>
      <c r="C81" s="85" t="s">
        <v>9</v>
      </c>
      <c r="D81" s="82">
        <f>'z-30.10.15'!G81</f>
        <v>500</v>
      </c>
      <c r="E81" s="82"/>
      <c r="F81" s="82"/>
      <c r="G81" s="81">
        <f t="shared" si="4"/>
        <v>500</v>
      </c>
      <c r="H81" s="81">
        <f t="shared" si="5"/>
        <v>500</v>
      </c>
      <c r="I81" s="81">
        <v>0</v>
      </c>
    </row>
    <row r="82" spans="1:9" hidden="1" x14ac:dyDescent="0.25">
      <c r="A82" s="122"/>
      <c r="B82" s="122"/>
      <c r="C82" s="85" t="s">
        <v>8</v>
      </c>
      <c r="D82" s="82">
        <f>'z-30.10.15'!G82</f>
        <v>0</v>
      </c>
      <c r="E82" s="82"/>
      <c r="F82" s="82"/>
      <c r="G82" s="81">
        <f t="shared" si="4"/>
        <v>0</v>
      </c>
      <c r="H82" s="81">
        <f t="shared" si="5"/>
        <v>0</v>
      </c>
      <c r="I82" s="81">
        <v>0</v>
      </c>
    </row>
    <row r="83" spans="1:9" hidden="1" x14ac:dyDescent="0.25">
      <c r="A83" s="122"/>
      <c r="B83" s="122"/>
      <c r="C83" s="85">
        <v>4410</v>
      </c>
      <c r="D83" s="82">
        <f>'z-30.10.15'!G83</f>
        <v>0</v>
      </c>
      <c r="E83" s="82"/>
      <c r="F83" s="82"/>
      <c r="G83" s="81">
        <f t="shared" si="4"/>
        <v>0</v>
      </c>
      <c r="H83" s="81">
        <f t="shared" si="5"/>
        <v>0</v>
      </c>
      <c r="I83" s="81">
        <v>0</v>
      </c>
    </row>
    <row r="84" spans="1:9" hidden="1" x14ac:dyDescent="0.25">
      <c r="A84" s="122"/>
      <c r="B84" s="122"/>
      <c r="C84" s="86">
        <v>4440</v>
      </c>
      <c r="D84" s="82">
        <f>'z-30.10.15'!G84</f>
        <v>0</v>
      </c>
      <c r="E84" s="82"/>
      <c r="F84" s="82"/>
      <c r="G84" s="81">
        <f t="shared" si="4"/>
        <v>0</v>
      </c>
      <c r="H84" s="81">
        <f t="shared" si="5"/>
        <v>0</v>
      </c>
      <c r="I84" s="81">
        <v>0</v>
      </c>
    </row>
    <row r="85" spans="1:9" hidden="1" x14ac:dyDescent="0.25">
      <c r="A85" s="122"/>
      <c r="B85" s="95"/>
      <c r="C85" s="86" t="s">
        <v>9</v>
      </c>
      <c r="D85" s="82">
        <f>'z-30.10.15'!G85</f>
        <v>0</v>
      </c>
      <c r="E85" s="82"/>
      <c r="F85" s="82"/>
      <c r="G85" s="81">
        <f t="shared" si="4"/>
        <v>0</v>
      </c>
      <c r="H85" s="81">
        <f t="shared" si="5"/>
        <v>0</v>
      </c>
      <c r="I85" s="81">
        <v>0</v>
      </c>
    </row>
    <row r="86" spans="1:9" x14ac:dyDescent="0.25">
      <c r="A86" s="128"/>
      <c r="B86" s="129">
        <v>85213</v>
      </c>
      <c r="C86" s="114"/>
      <c r="D86" s="115">
        <f>'z-30.10.15'!G86</f>
        <v>18056</v>
      </c>
      <c r="E86" s="116">
        <f t="shared" ref="E86:I86" si="13">SUM(E87)</f>
        <v>0</v>
      </c>
      <c r="F86" s="116">
        <f t="shared" si="13"/>
        <v>0</v>
      </c>
      <c r="G86" s="115">
        <f t="shared" si="4"/>
        <v>18056</v>
      </c>
      <c r="H86" s="115">
        <f t="shared" si="13"/>
        <v>18056</v>
      </c>
      <c r="I86" s="115">
        <f t="shared" si="13"/>
        <v>0</v>
      </c>
    </row>
    <row r="87" spans="1:9" x14ac:dyDescent="0.25">
      <c r="A87" s="121"/>
      <c r="B87" s="99"/>
      <c r="C87" s="130">
        <v>4130</v>
      </c>
      <c r="D87" s="119">
        <f>'z-30.10.15'!G87</f>
        <v>18056</v>
      </c>
      <c r="E87" s="101"/>
      <c r="F87" s="101"/>
      <c r="G87" s="81">
        <f t="shared" si="4"/>
        <v>18056</v>
      </c>
      <c r="H87" s="81">
        <f t="shared" si="5"/>
        <v>18056</v>
      </c>
      <c r="I87" s="81">
        <v>0</v>
      </c>
    </row>
    <row r="88" spans="1:9" x14ac:dyDescent="0.25">
      <c r="A88" s="131"/>
      <c r="B88" s="128">
        <v>85215</v>
      </c>
      <c r="C88" s="132"/>
      <c r="D88" s="115">
        <f>'z-30.10.15'!G88</f>
        <v>339.73999999999995</v>
      </c>
      <c r="E88" s="116">
        <f>SUM(E89:E90)</f>
        <v>0</v>
      </c>
      <c r="F88" s="116">
        <f>SUM(F89:F90)</f>
        <v>0</v>
      </c>
      <c r="G88" s="115">
        <f t="shared" si="4"/>
        <v>339.73999999999995</v>
      </c>
      <c r="H88" s="115">
        <f>SUM(H89:H90)</f>
        <v>339.74</v>
      </c>
      <c r="I88" s="115">
        <f>SUM(I89:I90)</f>
        <v>0</v>
      </c>
    </row>
    <row r="89" spans="1:9" x14ac:dyDescent="0.25">
      <c r="A89" s="121"/>
      <c r="B89" s="122"/>
      <c r="C89" s="130">
        <v>3110</v>
      </c>
      <c r="D89" s="119">
        <f>'z-30.10.15'!G89</f>
        <v>333.08</v>
      </c>
      <c r="E89" s="101"/>
      <c r="F89" s="101"/>
      <c r="G89" s="81">
        <f t="shared" si="4"/>
        <v>333.08</v>
      </c>
      <c r="H89" s="81">
        <f t="shared" si="5"/>
        <v>333.08</v>
      </c>
      <c r="I89" s="81">
        <v>0</v>
      </c>
    </row>
    <row r="90" spans="1:9" x14ac:dyDescent="0.25">
      <c r="A90" s="121"/>
      <c r="B90" s="122"/>
      <c r="C90" s="130">
        <v>4210</v>
      </c>
      <c r="D90" s="133">
        <f>'z-30.10.15'!G90</f>
        <v>6.66</v>
      </c>
      <c r="E90" s="134"/>
      <c r="F90" s="134"/>
      <c r="G90" s="81">
        <f t="shared" si="4"/>
        <v>6.66</v>
      </c>
      <c r="H90" s="81">
        <f t="shared" si="5"/>
        <v>6.66</v>
      </c>
      <c r="I90" s="81">
        <v>0</v>
      </c>
    </row>
    <row r="91" spans="1:9" x14ac:dyDescent="0.25">
      <c r="A91" s="131"/>
      <c r="B91" s="128">
        <v>85295</v>
      </c>
      <c r="C91" s="132"/>
      <c r="D91" s="115">
        <f>'z-30.10.15'!G91</f>
        <v>846</v>
      </c>
      <c r="E91" s="116">
        <f>E92</f>
        <v>0</v>
      </c>
      <c r="F91" s="116">
        <f>F92</f>
        <v>0</v>
      </c>
      <c r="G91" s="116">
        <f t="shared" si="4"/>
        <v>846</v>
      </c>
      <c r="H91" s="116">
        <f t="shared" ref="H91:I91" si="14">H92</f>
        <v>846</v>
      </c>
      <c r="I91" s="116">
        <f t="shared" si="14"/>
        <v>0</v>
      </c>
    </row>
    <row r="92" spans="1:9" x14ac:dyDescent="0.25">
      <c r="A92" s="121"/>
      <c r="B92" s="122"/>
      <c r="C92" s="130">
        <v>4210</v>
      </c>
      <c r="D92" s="119">
        <f>'z-30.10.15'!G92</f>
        <v>846</v>
      </c>
      <c r="E92" s="101"/>
      <c r="F92" s="101"/>
      <c r="G92" s="81">
        <f t="shared" si="4"/>
        <v>846</v>
      </c>
      <c r="H92" s="81">
        <f t="shared" ref="H92" si="15">G92</f>
        <v>846</v>
      </c>
      <c r="I92" s="81">
        <v>0</v>
      </c>
    </row>
    <row r="93" spans="1:9" s="80" customFormat="1" ht="14.25" x14ac:dyDescent="0.2">
      <c r="A93" s="150" t="s">
        <v>10</v>
      </c>
      <c r="B93" s="150"/>
      <c r="C93" s="150"/>
      <c r="D93" s="111">
        <f>D88+D86+D72+D69+D66+D41+D36+D30+D91+D45+D59+D52</f>
        <v>3306672.2700000005</v>
      </c>
      <c r="E93" s="111">
        <f>E88+E86+E72+E69+E66+E41+E36+E30+E91+E45+E59+E52</f>
        <v>0</v>
      </c>
      <c r="F93" s="111">
        <f>F88+F86+F72+F69+F66+F41+F36+F30+F91+F45+F59+F52</f>
        <v>-3658</v>
      </c>
      <c r="G93" s="111">
        <f t="shared" ref="G93:I93" si="16">G88+G86+G72+G69+G66+G41+G36+G30+G91+G45+G59+G52</f>
        <v>3303014.2700000005</v>
      </c>
      <c r="H93" s="111">
        <f t="shared" si="16"/>
        <v>3303014.2700000005</v>
      </c>
      <c r="I93" s="111">
        <f t="shared" si="16"/>
        <v>0</v>
      </c>
    </row>
    <row r="96" spans="1:9" x14ac:dyDescent="0.25">
      <c r="A96" s="73"/>
      <c r="B96" s="73"/>
      <c r="C96" s="73" t="s">
        <v>30</v>
      </c>
      <c r="D96" s="87">
        <f>D23-D93</f>
        <v>0</v>
      </c>
      <c r="G96" s="87"/>
    </row>
    <row r="97" spans="1:6" x14ac:dyDescent="0.25">
      <c r="A97" s="73"/>
      <c r="B97" s="73"/>
      <c r="C97" s="73" t="s">
        <v>31</v>
      </c>
      <c r="D97" s="87">
        <f>G23-G93</f>
        <v>0</v>
      </c>
    </row>
    <row r="98" spans="1:6" x14ac:dyDescent="0.25">
      <c r="C98" s="72" t="s">
        <v>32</v>
      </c>
      <c r="D98" s="87">
        <f>(G93-D93+G23-D23)/2</f>
        <v>-3658</v>
      </c>
    </row>
    <row r="100" spans="1:6" x14ac:dyDescent="0.25">
      <c r="A100" s="73"/>
      <c r="B100" s="73"/>
      <c r="C100" s="73"/>
      <c r="D100" s="87">
        <f>G93-'z-30.10.15'!G93</f>
        <v>-3658</v>
      </c>
      <c r="E100" s="73"/>
      <c r="F100" s="73"/>
    </row>
  </sheetData>
  <mergeCells count="26">
    <mergeCell ref="A4:I4"/>
    <mergeCell ref="A6:A9"/>
    <mergeCell ref="B6:B9"/>
    <mergeCell ref="C6:C9"/>
    <mergeCell ref="D6:I6"/>
    <mergeCell ref="D7:D9"/>
    <mergeCell ref="E7:E9"/>
    <mergeCell ref="F7:F9"/>
    <mergeCell ref="G7:G9"/>
    <mergeCell ref="H7:I7"/>
    <mergeCell ref="A93:C93"/>
    <mergeCell ref="H8:H9"/>
    <mergeCell ref="I8:I9"/>
    <mergeCell ref="A23:C23"/>
    <mergeCell ref="A24:I24"/>
    <mergeCell ref="A25:A28"/>
    <mergeCell ref="B25:B28"/>
    <mergeCell ref="C25:C28"/>
    <mergeCell ref="D25:I25"/>
    <mergeCell ref="D26:D28"/>
    <mergeCell ref="E26:E28"/>
    <mergeCell ref="F26:F28"/>
    <mergeCell ref="G26:G28"/>
    <mergeCell ref="H26:I26"/>
    <mergeCell ref="H27:H28"/>
    <mergeCell ref="I27:I28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13</vt:i4>
      </vt:variant>
    </vt:vector>
  </HeadingPairs>
  <TitlesOfParts>
    <vt:vector size="28" baseType="lpstr">
      <vt:lpstr>01.01.2014</vt:lpstr>
      <vt:lpstr>z - 30.01.15</vt:lpstr>
      <vt:lpstr>z - 27.02.15</vt:lpstr>
      <vt:lpstr>z - 31.03.15</vt:lpstr>
      <vt:lpstr>z - 28.04.15</vt:lpstr>
      <vt:lpstr>z - 08.05.15</vt:lpstr>
      <vt:lpstr>z - 22.05.2015</vt:lpstr>
      <vt:lpstr>15.06.15</vt:lpstr>
      <vt:lpstr>z - 30.07.15</vt:lpstr>
      <vt:lpstr>z -04.09.15</vt:lpstr>
      <vt:lpstr>Arkusz1</vt:lpstr>
      <vt:lpstr>Arkusz2</vt:lpstr>
      <vt:lpstr>z- 22.10.15</vt:lpstr>
      <vt:lpstr>z-30.10.15</vt:lpstr>
      <vt:lpstr>Arkusz3</vt:lpstr>
      <vt:lpstr>'15.06.15'!Obszar_wydruku</vt:lpstr>
      <vt:lpstr>Arkusz1!Obszar_wydruku</vt:lpstr>
      <vt:lpstr>Arkusz2!Obszar_wydruku</vt:lpstr>
      <vt:lpstr>Arkusz3!Obszar_wydruku</vt:lpstr>
      <vt:lpstr>'z - 08.05.15'!Obszar_wydruku</vt:lpstr>
      <vt:lpstr>'z - 27.02.15'!Obszar_wydruku</vt:lpstr>
      <vt:lpstr>'z - 28.04.15'!Obszar_wydruku</vt:lpstr>
      <vt:lpstr>'z - 30.01.15'!Obszar_wydruku</vt:lpstr>
      <vt:lpstr>'z - 30.07.15'!Obszar_wydruku</vt:lpstr>
      <vt:lpstr>'z - 31.03.15'!Obszar_wydruku</vt:lpstr>
      <vt:lpstr>'z -04.09.15'!Obszar_wydruku</vt:lpstr>
      <vt:lpstr>'z- 22.10.15'!Obszar_wydruku</vt:lpstr>
      <vt:lpstr>'z-30.10.15'!Obszar_wydruku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</dc:creator>
  <cp:lastModifiedBy>j.zieminska</cp:lastModifiedBy>
  <cp:lastPrinted>2015-11-26T10:14:28Z</cp:lastPrinted>
  <dcterms:created xsi:type="dcterms:W3CDTF">2013-03-19T12:06:25Z</dcterms:created>
  <dcterms:modified xsi:type="dcterms:W3CDTF">2015-11-26T10:31:56Z</dcterms:modified>
</cp:coreProperties>
</file>