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" yWindow="15" windowWidth="19260" windowHeight="8745" activeTab="2"/>
  </bookViews>
  <sheets>
    <sheet name="3" sheetId="88" r:id="rId1"/>
    <sheet name="4" sheetId="75" r:id="rId2"/>
    <sheet name="5" sheetId="45" r:id="rId3"/>
  </sheets>
  <calcPr calcId="125725"/>
</workbook>
</file>

<file path=xl/calcChain.xml><?xml version="1.0" encoding="utf-8"?>
<calcChain xmlns="http://schemas.openxmlformats.org/spreadsheetml/2006/main">
  <c r="F33" i="88"/>
  <c r="G40" l="1"/>
  <c r="H40"/>
  <c r="I40"/>
  <c r="F12"/>
  <c r="F13"/>
  <c r="F24" l="1"/>
  <c r="F37" l="1"/>
  <c r="M47" i="75"/>
  <c r="G47" s="1"/>
  <c r="I47"/>
  <c r="E46"/>
  <c r="P45"/>
  <c r="O45"/>
  <c r="N45"/>
  <c r="L45"/>
  <c r="K45"/>
  <c r="J45"/>
  <c r="H47" l="1"/>
  <c r="H45" s="1"/>
  <c r="F47"/>
  <c r="E47" s="1"/>
  <c r="E45" s="1"/>
  <c r="I45"/>
  <c r="G45"/>
  <c r="M45"/>
  <c r="L27"/>
  <c r="F45" l="1"/>
  <c r="J37" l="1"/>
  <c r="K37"/>
  <c r="L37"/>
  <c r="N37"/>
  <c r="O37"/>
  <c r="P37"/>
  <c r="M40"/>
  <c r="I40"/>
  <c r="E40"/>
  <c r="M39"/>
  <c r="G39" s="1"/>
  <c r="I39"/>
  <c r="F39" s="1"/>
  <c r="M38"/>
  <c r="G38" s="1"/>
  <c r="I38"/>
  <c r="E30"/>
  <c r="E21"/>
  <c r="M31"/>
  <c r="G31" s="1"/>
  <c r="I31"/>
  <c r="F31" s="1"/>
  <c r="F27" s="1"/>
  <c r="M29"/>
  <c r="G29" s="1"/>
  <c r="E29" s="1"/>
  <c r="I29"/>
  <c r="E28"/>
  <c r="P27"/>
  <c r="O27"/>
  <c r="N27"/>
  <c r="K27"/>
  <c r="J27"/>
  <c r="M22"/>
  <c r="G22" s="1"/>
  <c r="I22"/>
  <c r="F22" s="1"/>
  <c r="M20"/>
  <c r="M18" s="1"/>
  <c r="I20"/>
  <c r="E19"/>
  <c r="P18"/>
  <c r="O18"/>
  <c r="O13" s="1"/>
  <c r="N18"/>
  <c r="L18"/>
  <c r="L13" s="1"/>
  <c r="K18"/>
  <c r="J18"/>
  <c r="J13" s="1"/>
  <c r="F23" i="88"/>
  <c r="F22"/>
  <c r="F38"/>
  <c r="F30"/>
  <c r="K13" i="75" l="1"/>
  <c r="P13"/>
  <c r="N13"/>
  <c r="M37"/>
  <c r="H38"/>
  <c r="F38"/>
  <c r="F37" s="1"/>
  <c r="H40"/>
  <c r="I37"/>
  <c r="I27"/>
  <c r="G37"/>
  <c r="E39"/>
  <c r="H39"/>
  <c r="M27"/>
  <c r="G27"/>
  <c r="H20"/>
  <c r="H29"/>
  <c r="H31"/>
  <c r="I18"/>
  <c r="G20"/>
  <c r="H22"/>
  <c r="E31"/>
  <c r="E27" s="1"/>
  <c r="E22"/>
  <c r="F18"/>
  <c r="M13" l="1"/>
  <c r="I13"/>
  <c r="F13"/>
  <c r="H37"/>
  <c r="E38"/>
  <c r="E37" s="1"/>
  <c r="H18"/>
  <c r="E20"/>
  <c r="E18" s="1"/>
  <c r="G18"/>
  <c r="G13" s="1"/>
  <c r="H27"/>
  <c r="H13" l="1"/>
  <c r="E13"/>
  <c r="J70"/>
  <c r="K70"/>
  <c r="L70"/>
  <c r="N70"/>
  <c r="O70"/>
  <c r="P70"/>
  <c r="J79"/>
  <c r="K79"/>
  <c r="L79"/>
  <c r="N79"/>
  <c r="O79"/>
  <c r="P79"/>
  <c r="I63" l="1"/>
  <c r="M63"/>
  <c r="M64"/>
  <c r="H64" s="1"/>
  <c r="E64"/>
  <c r="M62"/>
  <c r="H62" s="1"/>
  <c r="I62"/>
  <c r="F62" s="1"/>
  <c r="F61" s="1"/>
  <c r="P61"/>
  <c r="O61"/>
  <c r="N61"/>
  <c r="L61"/>
  <c r="K61"/>
  <c r="J61"/>
  <c r="H63" l="1"/>
  <c r="H61" s="1"/>
  <c r="G63"/>
  <c r="E63" s="1"/>
  <c r="I61"/>
  <c r="M61"/>
  <c r="E62"/>
  <c r="F20" i="88"/>
  <c r="F29"/>
  <c r="F36"/>
  <c r="F21"/>
  <c r="F27"/>
  <c r="F26"/>
  <c r="E61" i="75" l="1"/>
  <c r="G61"/>
  <c r="F25" i="88"/>
  <c r="F19"/>
  <c r="F18"/>
  <c r="F15"/>
  <c r="M82" i="75" l="1"/>
  <c r="I82"/>
  <c r="E82"/>
  <c r="M81"/>
  <c r="G81" s="1"/>
  <c r="E81" s="1"/>
  <c r="I81"/>
  <c r="M80"/>
  <c r="I80"/>
  <c r="I79" l="1"/>
  <c r="G79"/>
  <c r="M79"/>
  <c r="H82"/>
  <c r="H81"/>
  <c r="H80"/>
  <c r="F80"/>
  <c r="F79" s="1"/>
  <c r="F17" i="88"/>
  <c r="F16"/>
  <c r="H79" i="75" l="1"/>
  <c r="E80"/>
  <c r="E79" s="1"/>
  <c r="F14" i="88" l="1"/>
  <c r="I71" i="75" l="1"/>
  <c r="M71"/>
  <c r="I72"/>
  <c r="F72" s="1"/>
  <c r="M72"/>
  <c r="G72" s="1"/>
  <c r="M73"/>
  <c r="I73"/>
  <c r="E73" s="1"/>
  <c r="E72" l="1"/>
  <c r="I70"/>
  <c r="G70"/>
  <c r="M70"/>
  <c r="E71"/>
  <c r="E70" s="1"/>
  <c r="H71"/>
  <c r="F70"/>
  <c r="H72"/>
  <c r="H73"/>
  <c r="H70" l="1"/>
  <c r="F28" i="88" l="1"/>
  <c r="F39" l="1"/>
  <c r="F35"/>
  <c r="F34"/>
  <c r="M56" i="75" l="1"/>
  <c r="I56"/>
  <c r="M55"/>
  <c r="I55"/>
  <c r="M54"/>
  <c r="I54"/>
  <c r="P53"/>
  <c r="P48" s="1"/>
  <c r="O53"/>
  <c r="O48" s="1"/>
  <c r="N53"/>
  <c r="N48" s="1"/>
  <c r="L53"/>
  <c r="L48" s="1"/>
  <c r="K53"/>
  <c r="K48" s="1"/>
  <c r="J53"/>
  <c r="J48" s="1"/>
  <c r="G53"/>
  <c r="G48" s="1"/>
  <c r="E56" l="1"/>
  <c r="H56"/>
  <c r="E55"/>
  <c r="H54"/>
  <c r="E54"/>
  <c r="I53"/>
  <c r="I48" s="1"/>
  <c r="H55"/>
  <c r="M53"/>
  <c r="M48" s="1"/>
  <c r="H53" l="1"/>
  <c r="H48" s="1"/>
  <c r="F53"/>
  <c r="F48" s="1"/>
  <c r="E53"/>
  <c r="E48" s="1"/>
  <c r="F32" i="88" l="1"/>
  <c r="F31"/>
  <c r="F40" l="1"/>
  <c r="J83" i="75" l="1"/>
  <c r="K83"/>
  <c r="L83"/>
  <c r="N83"/>
  <c r="O83"/>
  <c r="P83" l="1"/>
  <c r="F83" l="1"/>
  <c r="I83"/>
  <c r="M83"/>
  <c r="D26" i="45"/>
  <c r="D16"/>
  <c r="D15" l="1"/>
  <c r="G83" i="75"/>
  <c r="E83"/>
  <c r="H83"/>
  <c r="D14" i="45" l="1"/>
</calcChain>
</file>

<file path=xl/sharedStrings.xml><?xml version="1.0" encoding="utf-8"?>
<sst xmlns="http://schemas.openxmlformats.org/spreadsheetml/2006/main" count="325" uniqueCount="195">
  <si>
    <t>4.</t>
  </si>
  <si>
    <t>Dział</t>
  </si>
  <si>
    <t>§</t>
  </si>
  <si>
    <t>Treść</t>
  </si>
  <si>
    <t>w tym:</t>
  </si>
  <si>
    <t>1.</t>
  </si>
  <si>
    <t>2.</t>
  </si>
  <si>
    <t>3.</t>
  </si>
  <si>
    <t>w tym źródła finansowania</t>
  </si>
  <si>
    <t>5.</t>
  </si>
  <si>
    <t>Kredyty</t>
  </si>
  <si>
    <t>Pożyczki</t>
  </si>
  <si>
    <t>6.</t>
  </si>
  <si>
    <t>Nadwyżka budżetu z lat ubiegłych</t>
  </si>
  <si>
    <t>Wykup papierów wartościowych</t>
  </si>
  <si>
    <t>7.</t>
  </si>
  <si>
    <t>Przychody ogółem:</t>
  </si>
  <si>
    <t>§ 952</t>
  </si>
  <si>
    <t>§ 957</t>
  </si>
  <si>
    <t>Spłaty pożyczek udzielonych</t>
  </si>
  <si>
    <t>8.</t>
  </si>
  <si>
    <t>§ 911</t>
  </si>
  <si>
    <t>Spłaty pożyczek</t>
  </si>
  <si>
    <t>§ 992</t>
  </si>
  <si>
    <t>§ 995</t>
  </si>
  <si>
    <t>§ 994</t>
  </si>
  <si>
    <t>§ 982</t>
  </si>
  <si>
    <t>§ 971</t>
  </si>
  <si>
    <t>Rozchody z tytułu innych rozliczeń</t>
  </si>
  <si>
    <t>Rozdz.</t>
  </si>
  <si>
    <t>w złotych</t>
  </si>
  <si>
    <t>§ 991</t>
  </si>
  <si>
    <t>x</t>
  </si>
  <si>
    <t>9.</t>
  </si>
  <si>
    <t>Inne źródła (wolne środki)</t>
  </si>
  <si>
    <t>Inne papiery wartościowe</t>
  </si>
  <si>
    <t>§ 903</t>
  </si>
  <si>
    <t>§ 951</t>
  </si>
  <si>
    <t xml:space="preserve">§ 941 do 944 </t>
  </si>
  <si>
    <t>Spłaty kredytów</t>
  </si>
  <si>
    <t>Udzielone pożyczki</t>
  </si>
  <si>
    <t>Lokaty</t>
  </si>
  <si>
    <t>Wykup obligacji</t>
  </si>
  <si>
    <t>§ 963</t>
  </si>
  <si>
    <t>Lp.</t>
  </si>
  <si>
    <t>Planowane wydatki</t>
  </si>
  <si>
    <t>Projekt</t>
  </si>
  <si>
    <t>Kategoria interwencji funduszy strukturalnych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</si>
  <si>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</si>
  <si>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</si>
  <si>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</si>
  <si>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</si>
  <si>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</si>
  <si>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</si>
  <si>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obligacje</t>
  </si>
  <si>
    <t>pozostałe**</t>
  </si>
  <si>
    <t>pozostałe</t>
  </si>
  <si>
    <t>Wydatki majątkowe razem:</t>
  </si>
  <si>
    <t>Program:</t>
  </si>
  <si>
    <t>Priorytet:</t>
  </si>
  <si>
    <t>Działanie:</t>
  </si>
  <si>
    <t>Nazwa projektu:</t>
  </si>
  <si>
    <t>Razem wydatki:</t>
  </si>
  <si>
    <t>Ogółem (1+2)</t>
  </si>
  <si>
    <t>środki wymienione
w art. 5 ust. 1 pkt 2 i 3 u.f.p.</t>
  </si>
  <si>
    <t>Środki
z budżetu krajowego</t>
  </si>
  <si>
    <t>Środki
z budżetu UE</t>
  </si>
  <si>
    <t>pożyczki
i kredyty</t>
  </si>
  <si>
    <t>Wydatki
w okresie realizacji Projektu (całkowita wartość Projektu)
(6+7)</t>
  </si>
  <si>
    <t>Ogółem</t>
  </si>
  <si>
    <t>§*</t>
  </si>
  <si>
    <t>dochody własne j.s.t.</t>
  </si>
  <si>
    <t>Jednostka organizacyjna realizująca zadanie lub koordynująca program</t>
  </si>
  <si>
    <t>Nazwa zadania inwestycyjnego</t>
  </si>
  <si>
    <t>środki pochodzące
z innych  źródeł*</t>
  </si>
  <si>
    <t>Klasyfikacja (dział, rozdział,
paragraf)</t>
  </si>
  <si>
    <t>L.p.</t>
  </si>
  <si>
    <t>Klasyfikacja</t>
  </si>
  <si>
    <t>Planowane dochody</t>
  </si>
  <si>
    <t>Nadwyżka (1-2)</t>
  </si>
  <si>
    <t>Deficyt (1-2)</t>
  </si>
  <si>
    <t>Finansowanie (Przychody - Rozchody)</t>
  </si>
  <si>
    <t>Pożyczki na finansowanie zadań realizowanych z udziałem środków pochodzących z budżetu UE</t>
  </si>
  <si>
    <t>Prywatyzacja majątku j.s.t.</t>
  </si>
  <si>
    <t>Obligacje skarbowe</t>
  </si>
  <si>
    <t>§  931</t>
  </si>
  <si>
    <t>Rozchody ogółem :</t>
  </si>
  <si>
    <t>Przewodniczący Rady Gminy</t>
  </si>
  <si>
    <t>Wydatki razem (14+15+16)</t>
  </si>
  <si>
    <t xml:space="preserve">Wydatki* na programy i projekty realizowane ze środków pochodzących z funduszy strukturalnych i Funduszu Spójności oraz pozostałe środki pochodzące ze źródeł zagranicznych nie podlegających zwrotowi </t>
  </si>
  <si>
    <t>UG</t>
  </si>
  <si>
    <t>Spłaty pożyczek otrzymanych na finannsowanie zadań realizowanych z udziałem środków pochodzących z budżetu UE</t>
  </si>
  <si>
    <t>§ 950</t>
  </si>
  <si>
    <t xml:space="preserve">Planowane wydatki inwestycyjne </t>
  </si>
  <si>
    <t>Wydatki bieżace razem</t>
  </si>
  <si>
    <t>Plan</t>
  </si>
  <si>
    <t>na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</si>
  <si>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</si>
  <si>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</si>
  <si>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</si>
  <si>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</si>
  <si>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</si>
  <si>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</si>
  <si>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</si>
  <si>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</si>
  <si>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</si>
  <si>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</si>
  <si>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</si>
  <si>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</si>
  <si>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2016 r.</t>
  </si>
  <si>
    <t>Mirosław Borowski</t>
  </si>
  <si>
    <t>2017 r.</t>
  </si>
  <si>
    <t>Program Rozwoju Obszarów Wiejskich na lata 2014-2020</t>
  </si>
  <si>
    <t>Regionalny Porgram Operacyjny Województwa Warmińsko-Mazurskiego na lata 2014-2020 -Projekt partnerski</t>
  </si>
  <si>
    <t>RPWM.11.00.00. Włączenie społeczne</t>
  </si>
  <si>
    <t>RPWM.11.01.00"Aktywne włączenie, w tym z myślą o promowaniu równych szans oraz aktywnego uczestnictwa i zwiększeniu szans na zatrudnienie"</t>
  </si>
  <si>
    <t>"Kuźnia Włączenia"</t>
  </si>
  <si>
    <t>852-85214 3119</t>
  </si>
  <si>
    <t>2018 r.</t>
  </si>
  <si>
    <t>Rozwój Terytorialny</t>
  </si>
  <si>
    <t>2.1.</t>
  </si>
  <si>
    <t xml:space="preserve">Europejski Fundusz Społeczny </t>
  </si>
  <si>
    <t>z tego: 2017 r.</t>
  </si>
  <si>
    <t>2015 r.</t>
  </si>
  <si>
    <t>2.3.</t>
  </si>
  <si>
    <t>Program Operacyjny:Regionalny Program Operacyjny WiM na lata 2014-2020</t>
  </si>
  <si>
    <t>Poddziałanie:</t>
  </si>
  <si>
    <t>Działanie:2.2. Podniesienie jakości oferty edukacyjnej ukierunkowanej na rozwój kompetencji kluczowych uczniów</t>
  </si>
  <si>
    <t>Poddziałanie : 2.2.1. Podniesienie jakości oferty edukacyjnej ukierunkowanej na rozwój kompetencji kluczowych uczniów - projekty konkursowe</t>
  </si>
  <si>
    <t>Tytuł projektu:"Nowoczesna edukacja w Gminie Wieliczki"</t>
  </si>
  <si>
    <t>2019 r.</t>
  </si>
  <si>
    <t>22.</t>
  </si>
  <si>
    <t>2.4.</t>
  </si>
  <si>
    <t>Tytuł projektu:"Radosne przedszkole w Gminie Wieliczki"</t>
  </si>
  <si>
    <t>Oś priorytetowa: 2. Kadry dla gospodarki</t>
  </si>
  <si>
    <t>Działanie:2.1. Zapewnienie równego dostępu do wysokiej jakości edukacji przedszkolnej</t>
  </si>
  <si>
    <t>23.</t>
  </si>
  <si>
    <t>Budowa świetlicy wiejskiej w Sobolach 2015-2018</t>
  </si>
  <si>
    <t>Przebudowa drogi gminnej w Markowskie - Krzyżewko- dokumentacja kosztorysowa</t>
  </si>
  <si>
    <t>Oświetlenie uliczne w Sobolach</t>
  </si>
  <si>
    <t>Przebudowa drogi gminnej w Cimoszkach 0,295 km(2017-2018)</t>
  </si>
  <si>
    <t>2019 r.***</t>
  </si>
  <si>
    <t>Zakup kosiarki bijakowej do poboczy- osprzęt do ciągnika</t>
  </si>
  <si>
    <t xml:space="preserve">Zadania inwestycyjne (roczne i wieloletnie) przewidziane do realizacji w 2018 r. </t>
  </si>
  <si>
    <t>rok budżetowy 2018 (7+8+9)</t>
  </si>
  <si>
    <t>Oświetlenie uliczne w Krupinie</t>
  </si>
  <si>
    <t>Oświetlenie uliczne w Jelitkach</t>
  </si>
  <si>
    <t>24.</t>
  </si>
  <si>
    <t>Wykonanie podjazdu dla osób niepełnosprawnych przy budynku Urzędu Gminy</t>
  </si>
  <si>
    <t>Przebudowa drogi w Niedźwiedzkich dz. Nr 131 i 161; 0,148 km(2017-2018)</t>
  </si>
  <si>
    <t>Ogrodzenie boiska w Norach</t>
  </si>
  <si>
    <t>Altana z grilem w Kleszczewie</t>
  </si>
  <si>
    <t>Ogrodzenie świetllicy w Wilkasach</t>
  </si>
  <si>
    <t>Parking przy ulicy Tunelowej w Wieliczkach</t>
  </si>
  <si>
    <t>25.</t>
  </si>
  <si>
    <t>26.</t>
  </si>
  <si>
    <t>Wykonanie dokumentacji kosztorysowej ul. Przytorowej w Wieliczkach (FS)</t>
  </si>
  <si>
    <t>Ogrodzenie placu rekreacji i siłowni zewnętrznej, doposażenie placu w Markowskich</t>
  </si>
  <si>
    <t xml:space="preserve"> Przychody i rozchody budżetu w 2018 r.</t>
  </si>
  <si>
    <t>Program Erasmus+, Akcja KA219: Partnerstwa strategiczne- współpraca szkół</t>
  </si>
  <si>
    <t>Edukacja szkolna i Młodzież</t>
  </si>
  <si>
    <t>2.2</t>
  </si>
  <si>
    <t>Ogrodzenie i zagospodarowanie terenu przy świetlicy we wsi Puchówka</t>
  </si>
  <si>
    <t xml:space="preserve">Modernizacja bazy przedszkolnej- przygotowanie terenu i ogrodzenie placu zabaw </t>
  </si>
  <si>
    <t>Zespół Szkolno-Przedszkolny w Wieliczkach</t>
  </si>
  <si>
    <t xml:space="preserve">Modernizacja bazy przedszkolnej- wyposażenie placu zabaw </t>
  </si>
  <si>
    <t>Wsparcie dla rozwoju lokalnego w ramach inicjatywy LEADER, objętego programem- budowa lub przebudowa ogólnodostępnej i niekomercyjnej infrastruktury turystycznej lub rekreacyjnej lub kulturalnej</t>
  </si>
  <si>
    <t>Budowa świetlicy we wsi Sobole 2015-2017</t>
  </si>
  <si>
    <t>Budowa zaplecza socjalnego i doposażenie istniejącego terenu rekreacyjno-sportowego w Krupinie 2015-2017</t>
  </si>
  <si>
    <t>80104               6057                     6067</t>
  </si>
  <si>
    <t>1.4.</t>
  </si>
  <si>
    <t>1.3.</t>
  </si>
  <si>
    <t>1.2.</t>
  </si>
  <si>
    <t>1.1.</t>
  </si>
  <si>
    <t>Budowa budynku rekreacyjnego na "Świetlicę" we wsi Szeszki 2016-2018</t>
  </si>
  <si>
    <t>Budowa budynku rekreacyjnego na "Świetlicę" we wsi Puchówka 2016-2018</t>
  </si>
  <si>
    <t>Budowa zaplecza socjalnego i  doposażenie istniejącego terenu rekreacyjno-sportowego w Krupinie 2015-2018</t>
  </si>
  <si>
    <t>6050      6057     6059</t>
  </si>
  <si>
    <t>6050       6057     6059</t>
  </si>
  <si>
    <t>92109       6050; 6057; 6059</t>
  </si>
  <si>
    <t>92695       6050;  6057; 6059</t>
  </si>
  <si>
    <t xml:space="preserve">80101        80110        </t>
  </si>
  <si>
    <t>Przebudowa drogi gminnej Markowskie-Wieliczki Nr 142030N od km 0+11 do km 4+742,0 dł. 4,731 km Gmina Wieliczki 2018</t>
  </si>
  <si>
    <t>Budowa zadaszonej sceny w miejscu aktywności kulturalnej i turystyczno-rekreacyjnej w miejscowości Wieliczki</t>
  </si>
  <si>
    <t>92195       6050; 6057; 6059</t>
  </si>
  <si>
    <t>Przebudowa drogi gminnej Nr 142001N w Małym Olecku (wieś- stacja PKP)- dokumentacja kosztorysowa</t>
  </si>
  <si>
    <t>Zakup autobusu szkolnego</t>
  </si>
  <si>
    <t>Wymiana złóż filtracyjnych w hydroforni w Niedźwiedzkich</t>
  </si>
  <si>
    <t>Wymiana złóż filtracyjnych w hydroforni w Krupinie</t>
  </si>
  <si>
    <t>27.</t>
  </si>
  <si>
    <t>28.</t>
  </si>
  <si>
    <t>Przebudowa odcinka drogi gminnej Nr 142013N Wilkasy-Cimoszki  od km 0+000 do km 2+500 (2,5 km 2017-2018)</t>
  </si>
  <si>
    <t>Załącznik nr 3 do uchwały Nr XXXVIII/239/2018 Rady Gminy Wieliczki  z dnia 14.06.2018 r.</t>
  </si>
  <si>
    <t>Załącznik nr 4 do uchwały Nr XXXVIII/239/2018 Rady Gminy Wieliczki z dnia 14.06.2018 r.</t>
  </si>
  <si>
    <t>Załącznik nr 5 do uchwały Nr XXXVIII/239/2018 Rady Gminy Wieliczki z dnia 14.06.2018 r.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</si>
</sst>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2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3" xfId="1" applyFont="1" applyBorder="1"/>
    <xf numFmtId="0" fontId="7" fillId="0" borderId="0" xfId="1" applyFont="1"/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right" vertical="top"/>
    </xf>
    <xf numFmtId="3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3" fontId="11" fillId="0" borderId="20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7" fillId="0" borderId="27" xfId="1" applyFont="1" applyBorder="1" applyAlignment="1">
      <alignment horizontal="center"/>
    </xf>
    <xf numFmtId="0" fontId="7" fillId="0" borderId="27" xfId="1" applyFont="1" applyBorder="1"/>
    <xf numFmtId="0" fontId="9" fillId="0" borderId="26" xfId="1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11" fillId="0" borderId="20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1" fillId="0" borderId="40" xfId="0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0" fontId="8" fillId="0" borderId="46" xfId="1" applyFont="1" applyBorder="1"/>
    <xf numFmtId="3" fontId="13" fillId="0" borderId="14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horizontal="right" vertical="center"/>
    </xf>
    <xf numFmtId="3" fontId="11" fillId="0" borderId="29" xfId="0" applyNumberFormat="1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61" xfId="1" applyFont="1" applyBorder="1"/>
    <xf numFmtId="0" fontId="7" fillId="0" borderId="18" xfId="1" applyFont="1" applyBorder="1" applyAlignment="1">
      <alignment horizontal="center"/>
    </xf>
    <xf numFmtId="0" fontId="13" fillId="2" borderId="62" xfId="0" applyFont="1" applyFill="1" applyBorder="1" applyAlignment="1">
      <alignment horizontal="center" vertical="center"/>
    </xf>
    <xf numFmtId="0" fontId="7" fillId="0" borderId="18" xfId="1" applyFont="1" applyBorder="1"/>
    <xf numFmtId="0" fontId="5" fillId="0" borderId="30" xfId="0" applyFont="1" applyBorder="1" applyAlignment="1">
      <alignment horizontal="center" vertical="center"/>
    </xf>
    <xf numFmtId="0" fontId="7" fillId="0" borderId="18" xfId="1" applyFont="1" applyBorder="1" applyAlignment="1">
      <alignment horizontal="center" wrapText="1"/>
    </xf>
    <xf numFmtId="0" fontId="8" fillId="0" borderId="1" xfId="1" applyFont="1" applyBorder="1"/>
    <xf numFmtId="0" fontId="13" fillId="2" borderId="6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/>
    </xf>
    <xf numFmtId="0" fontId="8" fillId="0" borderId="2" xfId="1" applyFont="1" applyBorder="1"/>
    <xf numFmtId="0" fontId="7" fillId="0" borderId="16" xfId="1" applyFont="1" applyBorder="1" applyAlignment="1">
      <alignment horizontal="center"/>
    </xf>
    <xf numFmtId="4" fontId="11" fillId="0" borderId="7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4" fontId="11" fillId="2" borderId="7" xfId="0" applyNumberFormat="1" applyFont="1" applyFill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64" xfId="1" applyFont="1" applyBorder="1"/>
    <xf numFmtId="0" fontId="0" fillId="0" borderId="0" xfId="0" applyAlignment="1">
      <alignment vertical="center"/>
    </xf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4" fontId="7" fillId="0" borderId="18" xfId="1" applyNumberFormat="1" applyFont="1" applyBorder="1" applyAlignment="1">
      <alignment horizontal="right" vertical="top"/>
    </xf>
    <xf numFmtId="0" fontId="8" fillId="0" borderId="5" xfId="1" applyFont="1" applyBorder="1"/>
    <xf numFmtId="0" fontId="8" fillId="0" borderId="21" xfId="1" applyFont="1" applyBorder="1"/>
    <xf numFmtId="0" fontId="0" fillId="0" borderId="0" xfId="0" applyAlignment="1">
      <alignment vertical="center"/>
    </xf>
    <xf numFmtId="0" fontId="11" fillId="0" borderId="37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33" xfId="1" applyFont="1" applyBorder="1"/>
    <xf numFmtId="0" fontId="8" fillId="0" borderId="5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3" fontId="17" fillId="0" borderId="20" xfId="0" applyNumberFormat="1" applyFont="1" applyBorder="1" applyAlignment="1">
      <alignment vertical="center" wrapText="1"/>
    </xf>
    <xf numFmtId="3" fontId="17" fillId="0" borderId="2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8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" fontId="7" fillId="0" borderId="27" xfId="1" applyNumberFormat="1" applyFont="1" applyBorder="1"/>
    <xf numFmtId="4" fontId="8" fillId="0" borderId="1" xfId="1" applyNumberFormat="1" applyFont="1" applyBorder="1"/>
    <xf numFmtId="4" fontId="7" fillId="0" borderId="18" xfId="1" applyNumberFormat="1" applyFont="1" applyBorder="1"/>
    <xf numFmtId="4" fontId="8" fillId="0" borderId="33" xfId="1" applyNumberFormat="1" applyFont="1" applyBorder="1"/>
    <xf numFmtId="4" fontId="8" fillId="0" borderId="33" xfId="1" applyNumberFormat="1" applyFont="1" applyBorder="1" applyAlignment="1">
      <alignment horizontal="right" vertical="top"/>
    </xf>
    <xf numFmtId="4" fontId="8" fillId="0" borderId="5" xfId="1" applyNumberFormat="1" applyFont="1" applyBorder="1"/>
    <xf numFmtId="4" fontId="8" fillId="0" borderId="5" xfId="1" applyNumberFormat="1" applyFont="1" applyBorder="1" applyAlignment="1">
      <alignment horizontal="right" vertical="top"/>
    </xf>
    <xf numFmtId="4" fontId="8" fillId="0" borderId="61" xfId="1" applyNumberFormat="1" applyFont="1" applyBorder="1"/>
    <xf numFmtId="4" fontId="8" fillId="0" borderId="61" xfId="1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4" fontId="8" fillId="0" borderId="3" xfId="1" applyNumberFormat="1" applyFont="1" applyBorder="1" applyAlignment="1">
      <alignment horizontal="right" vertical="top"/>
    </xf>
    <xf numFmtId="0" fontId="8" fillId="0" borderId="61" xfId="1" applyFont="1" applyBorder="1" applyAlignment="1">
      <alignment horizontal="center"/>
    </xf>
    <xf numFmtId="0" fontId="8" fillId="0" borderId="46" xfId="1" applyFont="1" applyBorder="1" applyAlignment="1">
      <alignment horizontal="center"/>
    </xf>
    <xf numFmtId="4" fontId="8" fillId="0" borderId="46" xfId="1" applyNumberFormat="1" applyFont="1" applyBorder="1" applyAlignment="1">
      <alignment horizontal="right" vertical="top"/>
    </xf>
    <xf numFmtId="0" fontId="19" fillId="0" borderId="4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43" xfId="0" applyFont="1" applyBorder="1" applyAlignment="1">
      <alignment vertical="center"/>
    </xf>
    <xf numFmtId="0" fontId="0" fillId="0" borderId="0" xfId="0" applyAlignment="1">
      <alignment vertical="center"/>
    </xf>
    <xf numFmtId="4" fontId="11" fillId="0" borderId="29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4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65" xfId="1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7" fillId="0" borderId="53" xfId="1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7" fillId="0" borderId="53" xfId="1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7" fillId="0" borderId="50" xfId="1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32" xfId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7" fillId="0" borderId="54" xfId="1" applyFont="1" applyBorder="1" applyAlignment="1">
      <alignment horizontal="center"/>
    </xf>
    <xf numFmtId="0" fontId="7" fillId="0" borderId="55" xfId="1" applyFont="1" applyBorder="1" applyAlignment="1">
      <alignment horizontal="center"/>
    </xf>
    <xf numFmtId="0" fontId="5" fillId="0" borderId="54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68" xfId="1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0" fillId="0" borderId="0" xfId="0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13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opLeftCell="A25" workbookViewId="0">
      <selection activeCell="A6" sqref="A6:J40"/>
    </sheetView>
  </sheetViews>
  <sheetFormatPr defaultRowHeight="12.75"/>
  <cols>
    <col min="1" max="1" width="3.7109375" style="91" customWidth="1"/>
    <col min="2" max="2" width="5.85546875" style="91" customWidth="1"/>
    <col min="3" max="3" width="7" style="91" customWidth="1"/>
    <col min="4" max="4" width="6.5703125" style="91" customWidth="1"/>
    <col min="5" max="5" width="48.28515625" style="91" customWidth="1"/>
    <col min="6" max="6" width="11.7109375" style="91" customWidth="1"/>
    <col min="7" max="7" width="14.85546875" style="91" customWidth="1"/>
    <col min="8" max="8" width="16.42578125" style="91" customWidth="1"/>
    <col min="9" max="9" width="15.42578125" style="91" customWidth="1"/>
    <col min="10" max="10" width="10.28515625" style="91" customWidth="1"/>
    <col min="11" max="11" width="6.140625" customWidth="1"/>
    <col min="12" max="12" width="10" bestFit="1" customWidth="1"/>
    <col min="23" max="16384" width="9.140625" style="91"/>
  </cols>
  <sheetData>
    <row r="1" spans="1:22">
      <c r="H1" s="154" t="s">
        <v>192</v>
      </c>
      <c r="I1" s="154"/>
      <c r="J1" s="154"/>
    </row>
    <row r="2" spans="1:22" ht="18" customHeight="1">
      <c r="H2" s="154"/>
      <c r="I2" s="154"/>
      <c r="J2" s="154"/>
    </row>
    <row r="3" spans="1:22" ht="8.25" customHeight="1"/>
    <row r="4" spans="1:22" ht="18">
      <c r="A4" s="155" t="s">
        <v>143</v>
      </c>
      <c r="B4" s="155"/>
      <c r="C4" s="155"/>
      <c r="D4" s="155"/>
      <c r="E4" s="155"/>
      <c r="F4" s="155"/>
      <c r="G4" s="155"/>
      <c r="H4" s="155"/>
      <c r="I4" s="155"/>
      <c r="J4" s="155"/>
    </row>
    <row r="5" spans="1:22" ht="12" customHeight="1" thickBot="1">
      <c r="A5" s="93"/>
      <c r="B5" s="93"/>
      <c r="C5" s="93"/>
      <c r="D5" s="93"/>
      <c r="E5" s="93"/>
      <c r="F5" s="93"/>
      <c r="G5" s="93"/>
      <c r="H5" s="93"/>
      <c r="I5" s="93"/>
      <c r="J5" s="5" t="s">
        <v>30</v>
      </c>
    </row>
    <row r="6" spans="1:22" s="8" customFormat="1" ht="12.75" customHeight="1">
      <c r="A6" s="156" t="s">
        <v>44</v>
      </c>
      <c r="B6" s="159" t="s">
        <v>1</v>
      </c>
      <c r="C6" s="159" t="s">
        <v>29</v>
      </c>
      <c r="D6" s="162" t="s">
        <v>70</v>
      </c>
      <c r="E6" s="64"/>
      <c r="F6" s="165" t="s">
        <v>93</v>
      </c>
      <c r="G6" s="166"/>
      <c r="H6" s="166"/>
      <c r="I6" s="167"/>
      <c r="J6" s="168" t="s">
        <v>72</v>
      </c>
      <c r="K6"/>
      <c r="L6"/>
      <c r="M6"/>
      <c r="N6"/>
      <c r="O6"/>
      <c r="P6"/>
      <c r="Q6"/>
      <c r="R6"/>
      <c r="S6"/>
      <c r="T6"/>
      <c r="U6"/>
      <c r="V6"/>
    </row>
    <row r="7" spans="1:22" s="8" customFormat="1" ht="12.75" customHeight="1">
      <c r="A7" s="157"/>
      <c r="B7" s="160"/>
      <c r="C7" s="160"/>
      <c r="D7" s="163"/>
      <c r="E7" s="171" t="s">
        <v>73</v>
      </c>
      <c r="F7" s="173" t="s">
        <v>144</v>
      </c>
      <c r="G7" s="148" t="s">
        <v>8</v>
      </c>
      <c r="H7" s="148"/>
      <c r="I7" s="149"/>
      <c r="J7" s="169"/>
      <c r="K7"/>
      <c r="L7"/>
      <c r="M7"/>
      <c r="N7"/>
      <c r="O7"/>
      <c r="P7"/>
      <c r="Q7"/>
      <c r="R7"/>
      <c r="S7"/>
      <c r="T7"/>
      <c r="U7"/>
      <c r="V7"/>
    </row>
    <row r="8" spans="1:22" s="8" customFormat="1" ht="12.75" customHeight="1">
      <c r="A8" s="157"/>
      <c r="B8" s="160"/>
      <c r="C8" s="160"/>
      <c r="D8" s="163"/>
      <c r="E8" s="171"/>
      <c r="F8" s="173"/>
      <c r="G8" s="148" t="s">
        <v>71</v>
      </c>
      <c r="H8" s="148" t="s">
        <v>74</v>
      </c>
      <c r="I8" s="149" t="s">
        <v>64</v>
      </c>
      <c r="J8" s="169"/>
      <c r="K8"/>
      <c r="L8"/>
      <c r="M8"/>
      <c r="N8"/>
      <c r="O8"/>
      <c r="P8"/>
      <c r="Q8"/>
      <c r="R8"/>
      <c r="S8"/>
      <c r="T8"/>
      <c r="U8"/>
      <c r="V8"/>
    </row>
    <row r="9" spans="1:22" s="8" customFormat="1">
      <c r="A9" s="157"/>
      <c r="B9" s="160"/>
      <c r="C9" s="160"/>
      <c r="D9" s="163"/>
      <c r="E9" s="171"/>
      <c r="F9" s="173"/>
      <c r="G9" s="148"/>
      <c r="H9" s="148"/>
      <c r="I9" s="149"/>
      <c r="J9" s="169"/>
      <c r="K9"/>
      <c r="L9"/>
      <c r="M9"/>
      <c r="N9"/>
      <c r="O9"/>
      <c r="P9"/>
      <c r="Q9"/>
      <c r="R9"/>
      <c r="S9"/>
      <c r="T9"/>
      <c r="U9"/>
      <c r="V9"/>
    </row>
    <row r="10" spans="1:22" s="8" customFormat="1" ht="30" customHeight="1" thickBot="1">
      <c r="A10" s="158"/>
      <c r="B10" s="161"/>
      <c r="C10" s="161"/>
      <c r="D10" s="164"/>
      <c r="E10" s="172"/>
      <c r="F10" s="174"/>
      <c r="G10" s="150"/>
      <c r="H10" s="150"/>
      <c r="I10" s="151"/>
      <c r="J10" s="170"/>
      <c r="K10"/>
      <c r="L10"/>
      <c r="M10"/>
      <c r="N10"/>
      <c r="O10"/>
      <c r="P10"/>
      <c r="Q10"/>
      <c r="R10"/>
      <c r="S10"/>
      <c r="T10"/>
      <c r="U10"/>
      <c r="V10"/>
    </row>
    <row r="11" spans="1:22" ht="9.75" customHeight="1">
      <c r="A11" s="62">
        <v>1</v>
      </c>
      <c r="B11" s="61">
        <v>2</v>
      </c>
      <c r="C11" s="61">
        <v>3</v>
      </c>
      <c r="D11" s="61">
        <v>4</v>
      </c>
      <c r="E11" s="63">
        <v>5</v>
      </c>
      <c r="F11" s="57">
        <v>6</v>
      </c>
      <c r="G11" s="60">
        <v>7</v>
      </c>
      <c r="H11" s="61">
        <v>8</v>
      </c>
      <c r="I11" s="61">
        <v>9</v>
      </c>
      <c r="J11" s="65">
        <v>10</v>
      </c>
    </row>
    <row r="12" spans="1:22" s="139" customFormat="1" ht="26.25" customHeight="1">
      <c r="A12" s="140" t="s">
        <v>5</v>
      </c>
      <c r="B12" s="40">
        <v>400</v>
      </c>
      <c r="C12" s="40">
        <v>40002</v>
      </c>
      <c r="D12" s="143">
        <v>6050</v>
      </c>
      <c r="E12" s="142" t="s">
        <v>187</v>
      </c>
      <c r="F12" s="54">
        <f t="shared" ref="F12:F21" si="0">SUM(G12:I12)</f>
        <v>25000</v>
      </c>
      <c r="G12" s="51">
        <v>25000</v>
      </c>
      <c r="H12" s="35"/>
      <c r="I12" s="35"/>
      <c r="J12" s="50" t="s">
        <v>90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2" s="139" customFormat="1" ht="26.25" customHeight="1">
      <c r="A13" s="140" t="s">
        <v>6</v>
      </c>
      <c r="B13" s="76">
        <v>400</v>
      </c>
      <c r="C13" s="76">
        <v>40002</v>
      </c>
      <c r="D13" s="144">
        <v>6050</v>
      </c>
      <c r="E13" s="141" t="s">
        <v>188</v>
      </c>
      <c r="F13" s="54">
        <f t="shared" si="0"/>
        <v>45000</v>
      </c>
      <c r="G13" s="51">
        <v>45000</v>
      </c>
      <c r="H13" s="77"/>
      <c r="I13" s="77"/>
      <c r="J13" s="50" t="s">
        <v>90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2" s="109" customFormat="1" ht="26.25" customHeight="1">
      <c r="A14" s="140" t="s">
        <v>7</v>
      </c>
      <c r="B14" s="39">
        <v>600</v>
      </c>
      <c r="C14" s="39">
        <v>60016</v>
      </c>
      <c r="D14" s="144">
        <v>6050</v>
      </c>
      <c r="E14" s="58" t="s">
        <v>191</v>
      </c>
      <c r="F14" s="54">
        <f t="shared" si="0"/>
        <v>1448000</v>
      </c>
      <c r="G14" s="51">
        <v>505180</v>
      </c>
      <c r="H14" s="48">
        <v>942820</v>
      </c>
      <c r="I14" s="41"/>
      <c r="J14" s="50" t="s">
        <v>90</v>
      </c>
      <c r="K14"/>
      <c r="L14"/>
      <c r="M14"/>
      <c r="N14"/>
      <c r="O14"/>
      <c r="P14"/>
      <c r="Q14"/>
      <c r="R14"/>
      <c r="S14"/>
      <c r="T14"/>
      <c r="U14"/>
      <c r="V14"/>
    </row>
    <row r="15" spans="1:22" s="114" customFormat="1" ht="39" customHeight="1">
      <c r="A15" s="140" t="s">
        <v>0</v>
      </c>
      <c r="B15" s="39">
        <v>600</v>
      </c>
      <c r="C15" s="39">
        <v>60016</v>
      </c>
      <c r="D15" s="94">
        <v>6050</v>
      </c>
      <c r="E15" s="58" t="s">
        <v>182</v>
      </c>
      <c r="F15" s="54">
        <f t="shared" si="0"/>
        <v>2600000</v>
      </c>
      <c r="G15" s="51">
        <v>676278</v>
      </c>
      <c r="H15" s="48">
        <v>1923722</v>
      </c>
      <c r="I15" s="41"/>
      <c r="J15" s="50" t="s">
        <v>90</v>
      </c>
      <c r="K15"/>
      <c r="L15"/>
      <c r="M15"/>
      <c r="N15"/>
      <c r="O15"/>
      <c r="P15"/>
      <c r="Q15"/>
      <c r="R15"/>
      <c r="S15"/>
      <c r="T15"/>
      <c r="U15"/>
      <c r="V15"/>
    </row>
    <row r="16" spans="1:22" s="112" customFormat="1" ht="26.25" customHeight="1">
      <c r="A16" s="140" t="s">
        <v>9</v>
      </c>
      <c r="B16" s="39">
        <v>600</v>
      </c>
      <c r="C16" s="39">
        <v>60016</v>
      </c>
      <c r="D16" s="94">
        <v>6050</v>
      </c>
      <c r="E16" s="58" t="s">
        <v>140</v>
      </c>
      <c r="F16" s="54">
        <f t="shared" si="0"/>
        <v>178370</v>
      </c>
      <c r="G16" s="51">
        <v>128370</v>
      </c>
      <c r="H16" s="48">
        <v>50000</v>
      </c>
      <c r="I16" s="111"/>
      <c r="J16" s="50" t="s">
        <v>90</v>
      </c>
      <c r="K16"/>
      <c r="L16"/>
      <c r="M16"/>
      <c r="N16"/>
      <c r="O16"/>
      <c r="P16"/>
      <c r="Q16"/>
      <c r="R16"/>
      <c r="S16"/>
      <c r="T16"/>
      <c r="U16"/>
      <c r="V16"/>
    </row>
    <row r="17" spans="1:22" s="112" customFormat="1" ht="24.75" customHeight="1">
      <c r="A17" s="140" t="s">
        <v>12</v>
      </c>
      <c r="B17" s="39">
        <v>600</v>
      </c>
      <c r="C17" s="39">
        <v>60016</v>
      </c>
      <c r="D17" s="94">
        <v>6050</v>
      </c>
      <c r="E17" s="58" t="s">
        <v>149</v>
      </c>
      <c r="F17" s="54">
        <f t="shared" si="0"/>
        <v>69000</v>
      </c>
      <c r="G17" s="51">
        <v>69000</v>
      </c>
      <c r="H17" s="110"/>
      <c r="I17" s="111"/>
      <c r="J17" s="50" t="s">
        <v>90</v>
      </c>
      <c r="K17"/>
      <c r="L17"/>
      <c r="M17"/>
      <c r="N17"/>
      <c r="O17"/>
      <c r="P17"/>
      <c r="Q17"/>
      <c r="R17"/>
      <c r="S17"/>
      <c r="T17"/>
      <c r="U17"/>
      <c r="V17"/>
    </row>
    <row r="18" spans="1:22" s="114" customFormat="1" ht="24.75" customHeight="1">
      <c r="A18" s="140" t="s">
        <v>15</v>
      </c>
      <c r="B18" s="39">
        <v>600</v>
      </c>
      <c r="C18" s="39">
        <v>60016</v>
      </c>
      <c r="D18" s="94">
        <v>6050</v>
      </c>
      <c r="E18" s="58" t="s">
        <v>185</v>
      </c>
      <c r="F18" s="54">
        <f t="shared" si="0"/>
        <v>70000</v>
      </c>
      <c r="G18" s="51">
        <v>70000</v>
      </c>
      <c r="H18" s="110"/>
      <c r="I18" s="111"/>
      <c r="J18" s="50" t="s">
        <v>90</v>
      </c>
      <c r="K18"/>
      <c r="L18"/>
      <c r="M18"/>
      <c r="N18"/>
      <c r="O18"/>
      <c r="P18"/>
      <c r="Q18"/>
      <c r="R18"/>
      <c r="S18"/>
      <c r="T18"/>
      <c r="U18"/>
      <c r="V18"/>
    </row>
    <row r="19" spans="1:22" s="114" customFormat="1" ht="24.75" customHeight="1">
      <c r="A19" s="140" t="s">
        <v>20</v>
      </c>
      <c r="B19" s="39">
        <v>600</v>
      </c>
      <c r="C19" s="39">
        <v>60016</v>
      </c>
      <c r="D19" s="94">
        <v>6050</v>
      </c>
      <c r="E19" s="58" t="s">
        <v>138</v>
      </c>
      <c r="F19" s="54">
        <f t="shared" si="0"/>
        <v>40000</v>
      </c>
      <c r="G19" s="51">
        <v>40000</v>
      </c>
      <c r="H19" s="110"/>
      <c r="I19" s="111"/>
      <c r="J19" s="50" t="s">
        <v>90</v>
      </c>
      <c r="K19"/>
      <c r="L19"/>
      <c r="M19"/>
      <c r="N19"/>
      <c r="O19"/>
      <c r="P19"/>
      <c r="Q19"/>
      <c r="R19"/>
      <c r="S19"/>
      <c r="T19"/>
      <c r="U19"/>
      <c r="V19"/>
    </row>
    <row r="20" spans="1:22" s="116" customFormat="1" ht="24.75" customHeight="1">
      <c r="A20" s="140" t="s">
        <v>33</v>
      </c>
      <c r="B20" s="39">
        <v>600</v>
      </c>
      <c r="C20" s="39">
        <v>60016</v>
      </c>
      <c r="D20" s="94">
        <v>6050</v>
      </c>
      <c r="E20" s="58" t="s">
        <v>156</v>
      </c>
      <c r="F20" s="54">
        <f t="shared" si="0"/>
        <v>17200</v>
      </c>
      <c r="G20" s="51">
        <v>17200</v>
      </c>
      <c r="H20" s="110"/>
      <c r="I20" s="111"/>
      <c r="J20" s="50" t="s">
        <v>90</v>
      </c>
      <c r="K20"/>
      <c r="L20"/>
      <c r="M20"/>
      <c r="N20"/>
      <c r="O20"/>
      <c r="P20"/>
      <c r="Q20"/>
      <c r="R20"/>
      <c r="S20"/>
      <c r="T20"/>
      <c r="U20"/>
      <c r="V20"/>
    </row>
    <row r="21" spans="1:22" s="115" customFormat="1" ht="24.75" customHeight="1">
      <c r="A21" s="140" t="s">
        <v>97</v>
      </c>
      <c r="B21" s="39">
        <v>750</v>
      </c>
      <c r="C21" s="39">
        <v>75023</v>
      </c>
      <c r="D21" s="94">
        <v>6050</v>
      </c>
      <c r="E21" s="58" t="s">
        <v>148</v>
      </c>
      <c r="F21" s="54">
        <f t="shared" si="0"/>
        <v>20000</v>
      </c>
      <c r="G21" s="51">
        <v>20000</v>
      </c>
      <c r="H21" s="110"/>
      <c r="I21" s="111"/>
      <c r="J21" s="50" t="s">
        <v>90</v>
      </c>
      <c r="K21"/>
      <c r="L21"/>
      <c r="M21"/>
      <c r="N21"/>
      <c r="O21"/>
      <c r="P21"/>
      <c r="Q21"/>
      <c r="R21"/>
      <c r="S21"/>
      <c r="T21"/>
      <c r="U21"/>
      <c r="V21"/>
    </row>
    <row r="22" spans="1:22" s="127" customFormat="1" ht="30" customHeight="1">
      <c r="A22" s="140" t="s">
        <v>98</v>
      </c>
      <c r="B22" s="12">
        <v>801</v>
      </c>
      <c r="C22" s="39">
        <v>80104</v>
      </c>
      <c r="D22" s="113">
        <v>6057</v>
      </c>
      <c r="E22" s="58" t="s">
        <v>163</v>
      </c>
      <c r="F22" s="54">
        <f t="shared" ref="F22:F24" si="1">SUM(G22:I22)</f>
        <v>20000</v>
      </c>
      <c r="G22" s="42">
        <v>0</v>
      </c>
      <c r="H22" s="34"/>
      <c r="I22" s="36">
        <v>20000</v>
      </c>
      <c r="J22" s="133" t="s">
        <v>164</v>
      </c>
      <c r="K22"/>
      <c r="L22"/>
      <c r="M22"/>
      <c r="N22"/>
      <c r="O22"/>
      <c r="P22"/>
      <c r="Q22"/>
      <c r="R22"/>
      <c r="S22"/>
      <c r="T22"/>
      <c r="U22"/>
      <c r="V22"/>
    </row>
    <row r="23" spans="1:22" s="127" customFormat="1" ht="28.5" customHeight="1">
      <c r="A23" s="140" t="s">
        <v>99</v>
      </c>
      <c r="B23" s="12">
        <v>801</v>
      </c>
      <c r="C23" s="39">
        <v>80104</v>
      </c>
      <c r="D23" s="113">
        <v>6067</v>
      </c>
      <c r="E23" s="58" t="s">
        <v>165</v>
      </c>
      <c r="F23" s="54">
        <f t="shared" si="1"/>
        <v>23580</v>
      </c>
      <c r="G23" s="42">
        <v>0</v>
      </c>
      <c r="H23" s="34"/>
      <c r="I23" s="36">
        <v>23580</v>
      </c>
      <c r="J23" s="133" t="s">
        <v>164</v>
      </c>
      <c r="K23"/>
      <c r="L23"/>
      <c r="M23"/>
      <c r="N23"/>
      <c r="O23"/>
      <c r="P23"/>
      <c r="Q23"/>
      <c r="R23"/>
      <c r="S23"/>
      <c r="T23"/>
      <c r="U23"/>
      <c r="V23"/>
    </row>
    <row r="24" spans="1:22" s="136" customFormat="1" ht="28.5" customHeight="1">
      <c r="A24" s="140" t="s">
        <v>100</v>
      </c>
      <c r="B24" s="39">
        <v>801</v>
      </c>
      <c r="C24" s="39">
        <v>80113</v>
      </c>
      <c r="D24" s="113">
        <v>6060</v>
      </c>
      <c r="E24" s="58" t="s">
        <v>186</v>
      </c>
      <c r="F24" s="54">
        <f t="shared" si="1"/>
        <v>200000</v>
      </c>
      <c r="G24" s="137">
        <v>200000</v>
      </c>
      <c r="H24" s="34"/>
      <c r="I24" s="36"/>
      <c r="J24" s="50" t="s">
        <v>90</v>
      </c>
      <c r="K24"/>
      <c r="L24"/>
      <c r="M24"/>
      <c r="N24"/>
      <c r="O24"/>
      <c r="P24"/>
      <c r="Q24"/>
      <c r="R24"/>
      <c r="S24"/>
      <c r="T24"/>
      <c r="U24"/>
      <c r="V24"/>
    </row>
    <row r="25" spans="1:22" s="114" customFormat="1" ht="25.5" customHeight="1">
      <c r="A25" s="140" t="s">
        <v>101</v>
      </c>
      <c r="B25" s="39">
        <v>900</v>
      </c>
      <c r="C25" s="39">
        <v>90015</v>
      </c>
      <c r="D25" s="113">
        <v>6050</v>
      </c>
      <c r="E25" s="58" t="s">
        <v>139</v>
      </c>
      <c r="F25" s="54">
        <f t="shared" ref="F25:F27" si="2">SUM(G25:I25)</f>
        <v>18900</v>
      </c>
      <c r="G25" s="56">
        <v>18900</v>
      </c>
      <c r="H25" s="34"/>
      <c r="I25" s="36"/>
      <c r="J25" s="50" t="s">
        <v>90</v>
      </c>
      <c r="K25"/>
      <c r="L25"/>
      <c r="M25"/>
      <c r="N25"/>
      <c r="O25"/>
      <c r="P25"/>
      <c r="Q25"/>
      <c r="R25"/>
      <c r="S25"/>
      <c r="T25"/>
      <c r="U25"/>
      <c r="V25"/>
    </row>
    <row r="26" spans="1:22" s="115" customFormat="1" ht="25.5" customHeight="1">
      <c r="A26" s="140" t="s">
        <v>102</v>
      </c>
      <c r="B26" s="39">
        <v>900</v>
      </c>
      <c r="C26" s="39">
        <v>90015</v>
      </c>
      <c r="D26" s="113">
        <v>6050</v>
      </c>
      <c r="E26" s="58" t="s">
        <v>145</v>
      </c>
      <c r="F26" s="54">
        <f t="shared" si="2"/>
        <v>10100</v>
      </c>
      <c r="G26" s="56">
        <v>10100</v>
      </c>
      <c r="H26" s="138"/>
      <c r="I26" s="36"/>
      <c r="J26" s="50" t="s">
        <v>90</v>
      </c>
      <c r="K26"/>
      <c r="L26"/>
      <c r="M26"/>
      <c r="N26"/>
      <c r="O26"/>
      <c r="P26"/>
      <c r="Q26"/>
      <c r="R26"/>
      <c r="S26"/>
      <c r="T26"/>
      <c r="U26"/>
      <c r="V26"/>
    </row>
    <row r="27" spans="1:22" s="115" customFormat="1" ht="25.5" customHeight="1">
      <c r="A27" s="140" t="s">
        <v>103</v>
      </c>
      <c r="B27" s="39">
        <v>900</v>
      </c>
      <c r="C27" s="39">
        <v>90015</v>
      </c>
      <c r="D27" s="113">
        <v>6050</v>
      </c>
      <c r="E27" s="58" t="s">
        <v>146</v>
      </c>
      <c r="F27" s="54">
        <f t="shared" si="2"/>
        <v>10200</v>
      </c>
      <c r="G27" s="56">
        <v>10200</v>
      </c>
      <c r="H27" s="138"/>
      <c r="I27" s="36"/>
      <c r="J27" s="50" t="s">
        <v>90</v>
      </c>
      <c r="K27"/>
      <c r="L27"/>
      <c r="M27"/>
      <c r="N27"/>
      <c r="O27"/>
      <c r="P27"/>
      <c r="Q27"/>
      <c r="R27"/>
      <c r="S27"/>
      <c r="T27"/>
      <c r="U27"/>
      <c r="V27"/>
    </row>
    <row r="28" spans="1:22" s="104" customFormat="1" ht="25.5" customHeight="1">
      <c r="A28" s="140" t="s">
        <v>104</v>
      </c>
      <c r="B28" s="12">
        <v>900</v>
      </c>
      <c r="C28" s="12">
        <v>90095</v>
      </c>
      <c r="D28" s="94">
        <v>6060</v>
      </c>
      <c r="E28" s="38" t="s">
        <v>142</v>
      </c>
      <c r="F28" s="54">
        <f t="shared" ref="F28:F29" si="3">SUM(G28:I28)</f>
        <v>20000</v>
      </c>
      <c r="G28" s="56">
        <v>20000</v>
      </c>
      <c r="H28" s="34"/>
      <c r="I28" s="36"/>
      <c r="J28" s="50" t="s">
        <v>90</v>
      </c>
      <c r="K28"/>
      <c r="L28"/>
      <c r="M28"/>
      <c r="N28"/>
      <c r="O28"/>
      <c r="P28"/>
      <c r="Q28"/>
      <c r="R28"/>
      <c r="S28"/>
      <c r="T28"/>
      <c r="U28"/>
      <c r="V28"/>
    </row>
    <row r="29" spans="1:22" s="116" customFormat="1" ht="25.5" customHeight="1">
      <c r="A29" s="140" t="s">
        <v>105</v>
      </c>
      <c r="B29" s="12">
        <v>900</v>
      </c>
      <c r="C29" s="12">
        <v>90095</v>
      </c>
      <c r="D29" s="94">
        <v>6050</v>
      </c>
      <c r="E29" s="38" t="s">
        <v>153</v>
      </c>
      <c r="F29" s="54">
        <f t="shared" si="3"/>
        <v>6500</v>
      </c>
      <c r="G29" s="56">
        <v>6500</v>
      </c>
      <c r="H29" s="34"/>
      <c r="I29" s="36"/>
      <c r="J29" s="50" t="s">
        <v>90</v>
      </c>
      <c r="K29"/>
      <c r="L29"/>
      <c r="M29"/>
      <c r="N29"/>
      <c r="O29"/>
      <c r="P29"/>
      <c r="Q29"/>
      <c r="R29"/>
      <c r="S29"/>
      <c r="T29"/>
      <c r="U29"/>
      <c r="V29"/>
    </row>
    <row r="30" spans="1:22" s="127" customFormat="1" ht="35.25" customHeight="1">
      <c r="A30" s="140" t="s">
        <v>106</v>
      </c>
      <c r="B30" s="12">
        <v>921</v>
      </c>
      <c r="C30" s="12">
        <v>92109</v>
      </c>
      <c r="D30" s="128" t="s">
        <v>177</v>
      </c>
      <c r="E30" s="38" t="s">
        <v>137</v>
      </c>
      <c r="F30" s="54">
        <f t="shared" ref="F30" si="4">SUM(G30:I30)</f>
        <v>239000</v>
      </c>
      <c r="G30" s="56">
        <v>129188</v>
      </c>
      <c r="H30" s="34"/>
      <c r="I30" s="36">
        <v>109812</v>
      </c>
      <c r="J30" s="50" t="s">
        <v>90</v>
      </c>
      <c r="K30"/>
      <c r="L30"/>
      <c r="M30"/>
      <c r="N30"/>
      <c r="O30"/>
      <c r="P30"/>
      <c r="Q30"/>
      <c r="R30"/>
      <c r="S30"/>
      <c r="T30"/>
      <c r="U30"/>
      <c r="V30"/>
    </row>
    <row r="31" spans="1:22" s="96" customFormat="1" ht="23.25" customHeight="1">
      <c r="A31" s="140" t="s">
        <v>107</v>
      </c>
      <c r="B31" s="12">
        <v>921</v>
      </c>
      <c r="C31" s="12">
        <v>92195</v>
      </c>
      <c r="D31" s="94">
        <v>6050</v>
      </c>
      <c r="E31" s="38" t="s">
        <v>174</v>
      </c>
      <c r="F31" s="54">
        <f t="shared" ref="F31:F36" si="5">SUM(G31:I31)</f>
        <v>6000</v>
      </c>
      <c r="G31" s="56">
        <v>6000</v>
      </c>
      <c r="H31" s="34"/>
      <c r="I31" s="36"/>
      <c r="J31" s="50" t="s">
        <v>90</v>
      </c>
      <c r="K31"/>
      <c r="L31"/>
      <c r="M31"/>
      <c r="N31"/>
      <c r="O31"/>
      <c r="P31"/>
      <c r="Q31"/>
      <c r="R31"/>
      <c r="S31"/>
      <c r="T31"/>
      <c r="U31"/>
      <c r="V31"/>
    </row>
    <row r="32" spans="1:22" s="96" customFormat="1" ht="23.25" customHeight="1">
      <c r="A32" s="140" t="s">
        <v>108</v>
      </c>
      <c r="B32" s="12">
        <v>921</v>
      </c>
      <c r="C32" s="12">
        <v>92195</v>
      </c>
      <c r="D32" s="94">
        <v>6050</v>
      </c>
      <c r="E32" s="38" t="s">
        <v>175</v>
      </c>
      <c r="F32" s="54">
        <f t="shared" si="5"/>
        <v>6000</v>
      </c>
      <c r="G32" s="56">
        <v>6000</v>
      </c>
      <c r="H32" s="34"/>
      <c r="I32" s="36"/>
      <c r="J32" s="50" t="s">
        <v>90</v>
      </c>
      <c r="K32"/>
      <c r="L32"/>
      <c r="M32"/>
      <c r="N32"/>
      <c r="O32"/>
      <c r="P32"/>
      <c r="Q32"/>
      <c r="R32"/>
      <c r="S32"/>
      <c r="T32"/>
      <c r="U32"/>
      <c r="V32"/>
    </row>
    <row r="33" spans="1:22" s="145" customFormat="1" ht="23.25" customHeight="1">
      <c r="A33" s="140" t="s">
        <v>131</v>
      </c>
      <c r="B33" s="12">
        <v>921</v>
      </c>
      <c r="C33" s="12">
        <v>92195</v>
      </c>
      <c r="D33" s="94">
        <v>6050</v>
      </c>
      <c r="E33" s="38" t="s">
        <v>151</v>
      </c>
      <c r="F33" s="54">
        <f t="shared" si="5"/>
        <v>15228</v>
      </c>
      <c r="G33" s="56">
        <v>15228</v>
      </c>
      <c r="H33" s="34"/>
      <c r="I33" s="36"/>
      <c r="J33" s="50" t="s">
        <v>90</v>
      </c>
      <c r="K33"/>
      <c r="L33"/>
      <c r="M33"/>
      <c r="N33"/>
      <c r="O33"/>
      <c r="P33"/>
      <c r="Q33"/>
      <c r="R33"/>
      <c r="S33"/>
      <c r="T33"/>
      <c r="U33"/>
      <c r="V33"/>
    </row>
    <row r="34" spans="1:22" s="102" customFormat="1" ht="23.25" customHeight="1">
      <c r="A34" s="140" t="s">
        <v>136</v>
      </c>
      <c r="B34" s="12">
        <v>921</v>
      </c>
      <c r="C34" s="12">
        <v>92195</v>
      </c>
      <c r="D34" s="94">
        <v>6050</v>
      </c>
      <c r="E34" s="37" t="s">
        <v>157</v>
      </c>
      <c r="F34" s="54">
        <f t="shared" si="5"/>
        <v>13856</v>
      </c>
      <c r="G34" s="56">
        <v>13856</v>
      </c>
      <c r="H34" s="34"/>
      <c r="I34" s="36"/>
      <c r="J34" s="50" t="s">
        <v>90</v>
      </c>
      <c r="K34"/>
      <c r="L34"/>
      <c r="M34"/>
      <c r="N34"/>
      <c r="O34"/>
      <c r="P34"/>
      <c r="Q34"/>
      <c r="R34"/>
      <c r="S34"/>
      <c r="T34"/>
      <c r="U34"/>
      <c r="V34"/>
    </row>
    <row r="35" spans="1:22" s="102" customFormat="1" ht="23.25" customHeight="1">
      <c r="A35" s="140" t="s">
        <v>147</v>
      </c>
      <c r="B35" s="12">
        <v>921</v>
      </c>
      <c r="C35" s="12">
        <v>92195</v>
      </c>
      <c r="D35" s="94">
        <v>6050</v>
      </c>
      <c r="E35" s="37" t="s">
        <v>162</v>
      </c>
      <c r="F35" s="54">
        <f t="shared" si="5"/>
        <v>12296</v>
      </c>
      <c r="G35" s="56">
        <v>12296</v>
      </c>
      <c r="H35" s="34"/>
      <c r="I35" s="36"/>
      <c r="J35" s="50" t="s">
        <v>90</v>
      </c>
      <c r="K35"/>
      <c r="L35"/>
      <c r="M35"/>
      <c r="N35"/>
      <c r="O35"/>
      <c r="P35"/>
      <c r="Q35"/>
      <c r="R35"/>
      <c r="S35"/>
      <c r="T35"/>
      <c r="U35"/>
      <c r="V35"/>
    </row>
    <row r="36" spans="1:22" s="116" customFormat="1" ht="23.25" customHeight="1">
      <c r="A36" s="140" t="s">
        <v>154</v>
      </c>
      <c r="B36" s="12">
        <v>921</v>
      </c>
      <c r="C36" s="12">
        <v>92195</v>
      </c>
      <c r="D36" s="94">
        <v>6050</v>
      </c>
      <c r="E36" s="38" t="s">
        <v>152</v>
      </c>
      <c r="F36" s="54">
        <f t="shared" si="5"/>
        <v>17369</v>
      </c>
      <c r="G36" s="56">
        <v>17369</v>
      </c>
      <c r="H36" s="34"/>
      <c r="I36" s="36"/>
      <c r="J36" s="50" t="s">
        <v>90</v>
      </c>
      <c r="K36"/>
      <c r="L36"/>
      <c r="M36"/>
      <c r="N36"/>
      <c r="O36"/>
      <c r="P36"/>
      <c r="Q36"/>
      <c r="R36"/>
      <c r="S36"/>
      <c r="T36"/>
      <c r="U36"/>
      <c r="V36"/>
    </row>
    <row r="37" spans="1:22" s="134" customFormat="1" ht="32.25" customHeight="1">
      <c r="A37" s="140" t="s">
        <v>155</v>
      </c>
      <c r="B37" s="12">
        <v>921</v>
      </c>
      <c r="C37" s="12">
        <v>92195</v>
      </c>
      <c r="D37" s="128" t="s">
        <v>178</v>
      </c>
      <c r="E37" s="38" t="s">
        <v>183</v>
      </c>
      <c r="F37" s="54">
        <f t="shared" ref="F37" si="6">SUM(G37:I37)</f>
        <v>171000</v>
      </c>
      <c r="G37" s="56">
        <v>70407</v>
      </c>
      <c r="H37" s="34"/>
      <c r="I37" s="36">
        <v>100593</v>
      </c>
      <c r="J37" s="50" t="s">
        <v>90</v>
      </c>
      <c r="K37"/>
      <c r="L37"/>
      <c r="M37"/>
      <c r="N37"/>
      <c r="O37"/>
      <c r="P37"/>
      <c r="Q37"/>
      <c r="R37"/>
      <c r="S37"/>
      <c r="T37"/>
      <c r="U37"/>
      <c r="V37"/>
    </row>
    <row r="38" spans="1:22" s="127" customFormat="1" ht="33" customHeight="1">
      <c r="A38" s="140" t="s">
        <v>189</v>
      </c>
      <c r="B38" s="12">
        <v>926</v>
      </c>
      <c r="C38" s="12">
        <v>92695</v>
      </c>
      <c r="D38" s="128" t="s">
        <v>178</v>
      </c>
      <c r="E38" s="38" t="s">
        <v>176</v>
      </c>
      <c r="F38" s="54">
        <f t="shared" ref="F38" si="7">SUM(G38:I38)</f>
        <v>245000</v>
      </c>
      <c r="G38" s="56">
        <v>117740</v>
      </c>
      <c r="H38" s="34"/>
      <c r="I38" s="36">
        <v>127260</v>
      </c>
      <c r="J38" s="135" t="s">
        <v>90</v>
      </c>
      <c r="K38"/>
      <c r="L38"/>
      <c r="M38"/>
      <c r="N38"/>
      <c r="O38"/>
      <c r="P38"/>
      <c r="Q38"/>
      <c r="R38"/>
      <c r="S38"/>
      <c r="T38"/>
      <c r="U38"/>
      <c r="V38"/>
    </row>
    <row r="39" spans="1:22" s="102" customFormat="1" ht="23.25" customHeight="1" thickBot="1">
      <c r="A39" s="140" t="s">
        <v>190</v>
      </c>
      <c r="B39" s="12">
        <v>926</v>
      </c>
      <c r="C39" s="12">
        <v>92695</v>
      </c>
      <c r="D39" s="94">
        <v>6050</v>
      </c>
      <c r="E39" s="37" t="s">
        <v>150</v>
      </c>
      <c r="F39" s="54">
        <f t="shared" ref="F39" si="8">SUM(G39:I39)</f>
        <v>11328</v>
      </c>
      <c r="G39" s="56">
        <v>11328</v>
      </c>
      <c r="H39" s="34"/>
      <c r="I39" s="36"/>
      <c r="J39" s="103" t="s">
        <v>90</v>
      </c>
      <c r="K39"/>
      <c r="L39"/>
      <c r="M39"/>
      <c r="N39"/>
      <c r="O39"/>
      <c r="P39"/>
      <c r="Q39"/>
      <c r="R39"/>
      <c r="S39"/>
      <c r="T39"/>
      <c r="U39"/>
      <c r="V39"/>
    </row>
    <row r="40" spans="1:22" ht="18.75" customHeight="1" thickBot="1">
      <c r="A40" s="152" t="s">
        <v>69</v>
      </c>
      <c r="B40" s="153"/>
      <c r="C40" s="153"/>
      <c r="D40" s="153"/>
      <c r="E40" s="153"/>
      <c r="F40" s="55">
        <f>SUM(F12:F39)</f>
        <v>5558927</v>
      </c>
      <c r="G40" s="55">
        <f t="shared" ref="G40:I40" si="9">SUM(G12:G39)</f>
        <v>2261140</v>
      </c>
      <c r="H40" s="55">
        <f t="shared" si="9"/>
        <v>2916542</v>
      </c>
      <c r="I40" s="55">
        <f t="shared" si="9"/>
        <v>381245</v>
      </c>
      <c r="J40" s="52" t="s">
        <v>32</v>
      </c>
    </row>
    <row r="41" spans="1:22" ht="6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</row>
    <row r="42" spans="1:22">
      <c r="A42" s="11"/>
      <c r="H42" s="147" t="s">
        <v>87</v>
      </c>
      <c r="I42" s="147"/>
      <c r="J42" s="147"/>
    </row>
    <row r="43" spans="1:22">
      <c r="A43" s="146"/>
      <c r="B43" s="146"/>
      <c r="C43" s="146"/>
      <c r="D43" s="146"/>
      <c r="E43" s="146"/>
      <c r="F43" s="146"/>
      <c r="H43" s="6"/>
      <c r="I43" s="6"/>
      <c r="J43" s="6"/>
    </row>
    <row r="44" spans="1:22">
      <c r="E44" s="49"/>
      <c r="F44" s="47"/>
      <c r="H44" s="147" t="s">
        <v>110</v>
      </c>
      <c r="I44" s="147"/>
      <c r="J44" s="147"/>
    </row>
    <row r="45" spans="1:22">
      <c r="A45"/>
      <c r="B45"/>
      <c r="C45"/>
      <c r="D45"/>
      <c r="E45"/>
      <c r="F45"/>
      <c r="G45"/>
      <c r="H45"/>
      <c r="I45"/>
      <c r="J45"/>
    </row>
  </sheetData>
  <mergeCells count="18">
    <mergeCell ref="H1:J2"/>
    <mergeCell ref="A4:J4"/>
    <mergeCell ref="A6:A10"/>
    <mergeCell ref="B6:B10"/>
    <mergeCell ref="C6:C10"/>
    <mergeCell ref="D6:D10"/>
    <mergeCell ref="F6:I6"/>
    <mergeCell ref="J6:J10"/>
    <mergeCell ref="E7:E10"/>
    <mergeCell ref="F7:F10"/>
    <mergeCell ref="A43:F43"/>
    <mergeCell ref="H44:J44"/>
    <mergeCell ref="G7:I7"/>
    <mergeCell ref="G8:G10"/>
    <mergeCell ref="H8:H10"/>
    <mergeCell ref="I8:I10"/>
    <mergeCell ref="A40:E40"/>
    <mergeCell ref="H42:J4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"/>
  <sheetViews>
    <sheetView workbookViewId="0">
      <selection activeCell="P83" sqref="A6:P83"/>
    </sheetView>
  </sheetViews>
  <sheetFormatPr defaultColWidth="10.28515625" defaultRowHeight="11.25"/>
  <cols>
    <col min="1" max="1" width="3.5703125" style="6" bestFit="1" customWidth="1"/>
    <col min="2" max="2" width="19.85546875" style="6" customWidth="1"/>
    <col min="3" max="3" width="8.7109375" style="6" customWidth="1"/>
    <col min="4" max="4" width="10.42578125" style="6" customWidth="1"/>
    <col min="5" max="5" width="12" style="6" customWidth="1"/>
    <col min="6" max="6" width="9.140625" style="6" customWidth="1"/>
    <col min="7" max="7" width="9.7109375" style="6" customWidth="1"/>
    <col min="8" max="8" width="10.5703125" style="6" customWidth="1"/>
    <col min="9" max="9" width="8.7109375" style="6" customWidth="1"/>
    <col min="10" max="10" width="7.7109375" style="6" customWidth="1"/>
    <col min="11" max="11" width="10.42578125" style="6" customWidth="1"/>
    <col min="12" max="12" width="9.7109375" style="6" customWidth="1"/>
    <col min="13" max="13" width="11.7109375" style="6" customWidth="1"/>
    <col min="14" max="14" width="9.28515625" style="6" customWidth="1"/>
    <col min="15" max="15" width="7.85546875" style="6" customWidth="1"/>
    <col min="16" max="16" width="10.5703125" style="6" customWidth="1"/>
    <col min="17" max="16384" width="10.28515625" style="6"/>
  </cols>
  <sheetData>
    <row r="1" spans="1:16" ht="11.25" customHeight="1">
      <c r="M1" s="154" t="s">
        <v>193</v>
      </c>
      <c r="N1" s="225"/>
      <c r="O1" s="225"/>
      <c r="P1" s="225"/>
    </row>
    <row r="2" spans="1:16" ht="26.25" customHeight="1">
      <c r="M2" s="225"/>
      <c r="N2" s="225"/>
      <c r="O2" s="225"/>
      <c r="P2" s="225"/>
    </row>
    <row r="4" spans="1:16" ht="38.25" customHeight="1">
      <c r="A4" s="227" t="s">
        <v>89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</row>
    <row r="6" spans="1:16">
      <c r="A6" s="228" t="s">
        <v>44</v>
      </c>
      <c r="B6" s="228" t="s">
        <v>46</v>
      </c>
      <c r="C6" s="226" t="s">
        <v>47</v>
      </c>
      <c r="D6" s="226" t="s">
        <v>75</v>
      </c>
      <c r="E6" s="226" t="s">
        <v>68</v>
      </c>
      <c r="F6" s="228" t="s">
        <v>4</v>
      </c>
      <c r="G6" s="228"/>
      <c r="H6" s="228" t="s">
        <v>45</v>
      </c>
      <c r="I6" s="228"/>
      <c r="J6" s="228"/>
      <c r="K6" s="228"/>
      <c r="L6" s="228"/>
      <c r="M6" s="228"/>
      <c r="N6" s="228"/>
      <c r="O6" s="228"/>
      <c r="P6" s="228"/>
    </row>
    <row r="7" spans="1:16">
      <c r="A7" s="228"/>
      <c r="B7" s="228"/>
      <c r="C7" s="226"/>
      <c r="D7" s="226"/>
      <c r="E7" s="226"/>
      <c r="F7" s="226" t="s">
        <v>65</v>
      </c>
      <c r="G7" s="226" t="s">
        <v>66</v>
      </c>
      <c r="H7" s="228" t="s">
        <v>118</v>
      </c>
      <c r="I7" s="228"/>
      <c r="J7" s="228"/>
      <c r="K7" s="228"/>
      <c r="L7" s="228"/>
      <c r="M7" s="228"/>
      <c r="N7" s="228"/>
      <c r="O7" s="228"/>
      <c r="P7" s="228"/>
    </row>
    <row r="8" spans="1:16">
      <c r="A8" s="228"/>
      <c r="B8" s="228"/>
      <c r="C8" s="226"/>
      <c r="D8" s="226"/>
      <c r="E8" s="226"/>
      <c r="F8" s="226"/>
      <c r="G8" s="226"/>
      <c r="H8" s="226" t="s">
        <v>49</v>
      </c>
      <c r="I8" s="228" t="s">
        <v>50</v>
      </c>
      <c r="J8" s="228"/>
      <c r="K8" s="228"/>
      <c r="L8" s="228"/>
      <c r="M8" s="228"/>
      <c r="N8" s="228"/>
      <c r="O8" s="228"/>
      <c r="P8" s="228"/>
    </row>
    <row r="9" spans="1:16" ht="14.25" customHeight="1">
      <c r="A9" s="228"/>
      <c r="B9" s="228"/>
      <c r="C9" s="226"/>
      <c r="D9" s="226"/>
      <c r="E9" s="226"/>
      <c r="F9" s="226"/>
      <c r="G9" s="226"/>
      <c r="H9" s="226"/>
      <c r="I9" s="228" t="s">
        <v>51</v>
      </c>
      <c r="J9" s="228"/>
      <c r="K9" s="228"/>
      <c r="L9" s="228"/>
      <c r="M9" s="228" t="s">
        <v>48</v>
      </c>
      <c r="N9" s="228"/>
      <c r="O9" s="228"/>
      <c r="P9" s="228"/>
    </row>
    <row r="10" spans="1:16" ht="12.75" customHeight="1">
      <c r="A10" s="228"/>
      <c r="B10" s="228"/>
      <c r="C10" s="226"/>
      <c r="D10" s="226"/>
      <c r="E10" s="226"/>
      <c r="F10" s="226"/>
      <c r="G10" s="226"/>
      <c r="H10" s="226"/>
      <c r="I10" s="226" t="s">
        <v>52</v>
      </c>
      <c r="J10" s="228" t="s">
        <v>53</v>
      </c>
      <c r="K10" s="228"/>
      <c r="L10" s="228"/>
      <c r="M10" s="226" t="s">
        <v>88</v>
      </c>
      <c r="N10" s="226"/>
      <c r="O10" s="226"/>
      <c r="P10" s="226"/>
    </row>
    <row r="11" spans="1:16" ht="48" customHeight="1">
      <c r="A11" s="228"/>
      <c r="B11" s="228"/>
      <c r="C11" s="226"/>
      <c r="D11" s="226"/>
      <c r="E11" s="226"/>
      <c r="F11" s="226"/>
      <c r="G11" s="226"/>
      <c r="H11" s="226"/>
      <c r="I11" s="226"/>
      <c r="J11" s="7" t="s">
        <v>67</v>
      </c>
      <c r="K11" s="7" t="s">
        <v>54</v>
      </c>
      <c r="L11" s="7" t="s">
        <v>55</v>
      </c>
      <c r="M11" s="226"/>
      <c r="N11" s="7" t="s">
        <v>67</v>
      </c>
      <c r="O11" s="7" t="s">
        <v>54</v>
      </c>
      <c r="P11" s="7" t="s">
        <v>56</v>
      </c>
    </row>
    <row r="12" spans="1:16" ht="7.5" customHeight="1" thickBot="1">
      <c r="A12" s="45">
        <v>1</v>
      </c>
      <c r="B12" s="45">
        <v>2</v>
      </c>
      <c r="C12" s="45">
        <v>3</v>
      </c>
      <c r="D12" s="45">
        <v>4</v>
      </c>
      <c r="E12" s="45">
        <v>5</v>
      </c>
      <c r="F12" s="45">
        <v>6</v>
      </c>
      <c r="G12" s="45">
        <v>7</v>
      </c>
      <c r="H12" s="45">
        <v>8</v>
      </c>
      <c r="I12" s="45">
        <v>9</v>
      </c>
      <c r="J12" s="45">
        <v>10</v>
      </c>
      <c r="K12" s="45">
        <v>11</v>
      </c>
      <c r="L12" s="45">
        <v>12</v>
      </c>
      <c r="M12" s="45">
        <v>13</v>
      </c>
      <c r="N12" s="45">
        <v>14</v>
      </c>
      <c r="O12" s="45">
        <v>15</v>
      </c>
      <c r="P12" s="45">
        <v>16</v>
      </c>
    </row>
    <row r="13" spans="1:16" s="10" customFormat="1" ht="12" thickBot="1">
      <c r="A13" s="43">
        <v>1</v>
      </c>
      <c r="B13" s="44" t="s">
        <v>57</v>
      </c>
      <c r="C13" s="223" t="s">
        <v>32</v>
      </c>
      <c r="D13" s="224"/>
      <c r="E13" s="117">
        <f>SUM(E18+E27+E37+E45)</f>
        <v>723352.92999999993</v>
      </c>
      <c r="F13" s="117">
        <f t="shared" ref="F13:P13" si="0">SUM(F18+F27+F37+F45)</f>
        <v>342107.93</v>
      </c>
      <c r="G13" s="117">
        <f t="shared" si="0"/>
        <v>381245</v>
      </c>
      <c r="H13" s="117">
        <f t="shared" si="0"/>
        <v>703580</v>
      </c>
      <c r="I13" s="117">
        <f t="shared" si="0"/>
        <v>322335</v>
      </c>
      <c r="J13" s="117">
        <f t="shared" si="0"/>
        <v>0</v>
      </c>
      <c r="K13" s="117">
        <f t="shared" si="0"/>
        <v>146920</v>
      </c>
      <c r="L13" s="117">
        <f t="shared" si="0"/>
        <v>175415</v>
      </c>
      <c r="M13" s="117">
        <f t="shared" si="0"/>
        <v>381245</v>
      </c>
      <c r="N13" s="117">
        <f t="shared" si="0"/>
        <v>0</v>
      </c>
      <c r="O13" s="117">
        <f t="shared" si="0"/>
        <v>0</v>
      </c>
      <c r="P13" s="117">
        <f t="shared" si="0"/>
        <v>381245</v>
      </c>
    </row>
    <row r="14" spans="1:16" ht="12" customHeight="1">
      <c r="A14" s="175" t="s">
        <v>173</v>
      </c>
      <c r="B14" s="79" t="s">
        <v>58</v>
      </c>
      <c r="C14" s="178" t="s">
        <v>112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1"/>
    </row>
    <row r="15" spans="1:16" ht="12" customHeight="1">
      <c r="A15" s="176"/>
      <c r="B15" s="9" t="s">
        <v>59</v>
      </c>
      <c r="C15" s="182" t="s">
        <v>119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4"/>
    </row>
    <row r="16" spans="1:16" ht="12" customHeight="1">
      <c r="A16" s="176"/>
      <c r="B16" s="9" t="s">
        <v>60</v>
      </c>
      <c r="C16" s="185" t="s">
        <v>166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</row>
    <row r="17" spans="1:16" ht="12" customHeight="1">
      <c r="A17" s="176"/>
      <c r="B17" s="9" t="s">
        <v>61</v>
      </c>
      <c r="C17" s="188" t="s">
        <v>167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90"/>
    </row>
    <row r="18" spans="1:16" ht="12" customHeight="1">
      <c r="A18" s="176"/>
      <c r="B18" s="9" t="s">
        <v>62</v>
      </c>
      <c r="C18" s="9"/>
      <c r="D18" s="191" t="s">
        <v>179</v>
      </c>
      <c r="E18" s="129">
        <f>SUM(E19:E22)</f>
        <v>252075.41</v>
      </c>
      <c r="F18" s="129">
        <f t="shared" ref="F18:P18" si="1">SUM(F19:F22)</f>
        <v>142263.41</v>
      </c>
      <c r="G18" s="129">
        <f t="shared" si="1"/>
        <v>109812</v>
      </c>
      <c r="H18" s="129">
        <f t="shared" si="1"/>
        <v>244000</v>
      </c>
      <c r="I18" s="129">
        <f t="shared" si="1"/>
        <v>134188</v>
      </c>
      <c r="J18" s="129">
        <f>SUM(J19:J22)</f>
        <v>0</v>
      </c>
      <c r="K18" s="129">
        <f t="shared" si="1"/>
        <v>69180</v>
      </c>
      <c r="L18" s="129">
        <f t="shared" si="1"/>
        <v>65008</v>
      </c>
      <c r="M18" s="129">
        <f t="shared" si="1"/>
        <v>109812</v>
      </c>
      <c r="N18" s="129">
        <f>SUM(N19:N22)</f>
        <v>0</v>
      </c>
      <c r="O18" s="129">
        <f t="shared" si="1"/>
        <v>0</v>
      </c>
      <c r="P18" s="129">
        <f t="shared" si="1"/>
        <v>109812</v>
      </c>
    </row>
    <row r="19" spans="1:16" ht="12" customHeight="1">
      <c r="A19" s="176"/>
      <c r="B19" s="9" t="s">
        <v>123</v>
      </c>
      <c r="C19" s="9"/>
      <c r="D19" s="203"/>
      <c r="E19" s="129">
        <f>SUM(F19:G19)</f>
        <v>4570.3599999999997</v>
      </c>
      <c r="F19" s="129">
        <v>4570.3599999999997</v>
      </c>
      <c r="G19" s="129">
        <v>0</v>
      </c>
      <c r="H19" s="129"/>
      <c r="I19" s="129"/>
      <c r="J19" s="129"/>
      <c r="K19" s="129"/>
      <c r="L19" s="129"/>
      <c r="M19" s="129"/>
      <c r="N19" s="129"/>
      <c r="O19" s="129"/>
      <c r="P19" s="129"/>
    </row>
    <row r="20" spans="1:16" ht="12" customHeight="1">
      <c r="A20" s="176"/>
      <c r="B20" s="9" t="s">
        <v>109</v>
      </c>
      <c r="C20" s="66"/>
      <c r="D20" s="192"/>
      <c r="E20" s="129">
        <f>SUM(F20:G20)</f>
        <v>3505.05</v>
      </c>
      <c r="F20" s="129">
        <v>3505.05</v>
      </c>
      <c r="G20" s="129">
        <f>SUM(M20)</f>
        <v>0</v>
      </c>
      <c r="H20" s="129">
        <f>SUM(I20+M20)</f>
        <v>0</v>
      </c>
      <c r="I20" s="129">
        <f>SUM(J20:L20)</f>
        <v>0</v>
      </c>
      <c r="J20" s="129"/>
      <c r="K20" s="129"/>
      <c r="L20" s="129"/>
      <c r="M20" s="129">
        <f>SUM(N20:P20)</f>
        <v>0</v>
      </c>
      <c r="N20" s="129"/>
      <c r="O20" s="129"/>
      <c r="P20" s="129"/>
    </row>
    <row r="21" spans="1:16" ht="12" customHeight="1">
      <c r="A21" s="176"/>
      <c r="B21" s="53" t="s">
        <v>111</v>
      </c>
      <c r="C21" s="131"/>
      <c r="D21" s="192"/>
      <c r="E21" s="129">
        <f>SUM(F21:G21)</f>
        <v>0</v>
      </c>
      <c r="F21" s="132">
        <v>0</v>
      </c>
      <c r="G21" s="132">
        <v>0</v>
      </c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ht="12" customHeight="1">
      <c r="A22" s="177"/>
      <c r="B22" s="67" t="s">
        <v>118</v>
      </c>
      <c r="C22" s="130"/>
      <c r="D22" s="193"/>
      <c r="E22" s="125">
        <f t="shared" ref="E22" si="2">SUM(F22+G22)</f>
        <v>244000</v>
      </c>
      <c r="F22" s="125">
        <f>SUM(I22)</f>
        <v>134188</v>
      </c>
      <c r="G22" s="125">
        <f>SUM(M22)</f>
        <v>109812</v>
      </c>
      <c r="H22" s="125">
        <f t="shared" ref="H22" si="3">SUM(I22+M22)</f>
        <v>244000</v>
      </c>
      <c r="I22" s="125">
        <f>SUM(J22:L22)</f>
        <v>134188</v>
      </c>
      <c r="J22" s="125">
        <v>0</v>
      </c>
      <c r="K22" s="125">
        <v>69180</v>
      </c>
      <c r="L22" s="125">
        <v>65008</v>
      </c>
      <c r="M22" s="125">
        <f>SUM(N22:P22)</f>
        <v>109812</v>
      </c>
      <c r="N22" s="125">
        <v>0</v>
      </c>
      <c r="O22" s="125"/>
      <c r="P22" s="125">
        <v>109812</v>
      </c>
    </row>
    <row r="23" spans="1:16" ht="12" customHeight="1">
      <c r="A23" s="202" t="s">
        <v>172</v>
      </c>
      <c r="B23" s="105" t="s">
        <v>58</v>
      </c>
      <c r="C23" s="194" t="s">
        <v>112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95"/>
    </row>
    <row r="24" spans="1:16" ht="12" customHeight="1">
      <c r="A24" s="176"/>
      <c r="B24" s="9" t="s">
        <v>59</v>
      </c>
      <c r="C24" s="182" t="s">
        <v>119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4"/>
    </row>
    <row r="25" spans="1:16" ht="12" customHeight="1">
      <c r="A25" s="176"/>
      <c r="B25" s="9" t="s">
        <v>60</v>
      </c>
      <c r="C25" s="185" t="s">
        <v>166</v>
      </c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7"/>
    </row>
    <row r="26" spans="1:16" ht="12" customHeight="1">
      <c r="A26" s="176"/>
      <c r="B26" s="9" t="s">
        <v>61</v>
      </c>
      <c r="C26" s="188" t="s">
        <v>168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0"/>
    </row>
    <row r="27" spans="1:16" ht="12" customHeight="1">
      <c r="A27" s="176"/>
      <c r="B27" s="9" t="s">
        <v>62</v>
      </c>
      <c r="C27" s="9"/>
      <c r="D27" s="191" t="s">
        <v>180</v>
      </c>
      <c r="E27" s="129">
        <f>SUM(E28:E31)</f>
        <v>255097.52</v>
      </c>
      <c r="F27" s="129">
        <f t="shared" ref="F27:P27" si="4">SUM(F28:F31)</f>
        <v>127837.52</v>
      </c>
      <c r="G27" s="129">
        <f t="shared" si="4"/>
        <v>127260</v>
      </c>
      <c r="H27" s="129">
        <f t="shared" si="4"/>
        <v>245000</v>
      </c>
      <c r="I27" s="129">
        <f t="shared" si="4"/>
        <v>117740</v>
      </c>
      <c r="J27" s="129">
        <f t="shared" si="4"/>
        <v>0</v>
      </c>
      <c r="K27" s="129">
        <f t="shared" si="4"/>
        <v>77740</v>
      </c>
      <c r="L27" s="129">
        <f>SUM(L28:L31)</f>
        <v>40000</v>
      </c>
      <c r="M27" s="129">
        <f t="shared" si="4"/>
        <v>127260</v>
      </c>
      <c r="N27" s="129">
        <f t="shared" si="4"/>
        <v>0</v>
      </c>
      <c r="O27" s="129">
        <f t="shared" si="4"/>
        <v>0</v>
      </c>
      <c r="P27" s="129">
        <f t="shared" si="4"/>
        <v>127260</v>
      </c>
    </row>
    <row r="28" spans="1:16" ht="12" customHeight="1">
      <c r="A28" s="176"/>
      <c r="B28" s="9" t="s">
        <v>123</v>
      </c>
      <c r="C28" s="9"/>
      <c r="D28" s="203"/>
      <c r="E28" s="129">
        <f>SUM(F28:G28)</f>
        <v>4763.5</v>
      </c>
      <c r="F28" s="129">
        <v>4763.5</v>
      </c>
      <c r="G28" s="129">
        <v>0</v>
      </c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ht="12" customHeight="1">
      <c r="A29" s="176"/>
      <c r="B29" s="9" t="s">
        <v>109</v>
      </c>
      <c r="C29" s="66"/>
      <c r="D29" s="192"/>
      <c r="E29" s="129">
        <f>SUM(F29:G29)</f>
        <v>4328.72</v>
      </c>
      <c r="F29" s="129">
        <v>4328.72</v>
      </c>
      <c r="G29" s="129">
        <f>SUM(M29)</f>
        <v>0</v>
      </c>
      <c r="H29" s="129">
        <f>SUM(I29+M29)</f>
        <v>0</v>
      </c>
      <c r="I29" s="129">
        <f>SUM(J29:L29)</f>
        <v>0</v>
      </c>
      <c r="J29" s="129"/>
      <c r="K29" s="129"/>
      <c r="L29" s="129"/>
      <c r="M29" s="129">
        <f>SUM(N29:P29)</f>
        <v>0</v>
      </c>
      <c r="N29" s="129"/>
      <c r="O29" s="129"/>
      <c r="P29" s="129"/>
    </row>
    <row r="30" spans="1:16" ht="12" customHeight="1">
      <c r="A30" s="176"/>
      <c r="B30" s="53" t="s">
        <v>111</v>
      </c>
      <c r="C30" s="131"/>
      <c r="D30" s="192"/>
      <c r="E30" s="129">
        <f>SUM(F30:G30)</f>
        <v>1005.3</v>
      </c>
      <c r="F30" s="132">
        <v>1005.3</v>
      </c>
      <c r="G30" s="132">
        <v>0</v>
      </c>
      <c r="H30" s="132"/>
      <c r="I30" s="132"/>
      <c r="J30" s="132"/>
      <c r="K30" s="132"/>
      <c r="L30" s="132"/>
      <c r="M30" s="132"/>
      <c r="N30" s="132"/>
      <c r="O30" s="132"/>
      <c r="P30" s="132"/>
    </row>
    <row r="31" spans="1:16" ht="12" customHeight="1">
      <c r="A31" s="176"/>
      <c r="B31" s="67" t="s">
        <v>118</v>
      </c>
      <c r="C31" s="130"/>
      <c r="D31" s="193"/>
      <c r="E31" s="125">
        <f t="shared" ref="E31" si="5">SUM(F31+G31)</f>
        <v>245000</v>
      </c>
      <c r="F31" s="125">
        <f>SUM(I31)</f>
        <v>117740</v>
      </c>
      <c r="G31" s="125">
        <f>SUM(M31)</f>
        <v>127260</v>
      </c>
      <c r="H31" s="125">
        <f t="shared" ref="H31" si="6">SUM(I31+M31)</f>
        <v>245000</v>
      </c>
      <c r="I31" s="125">
        <f>SUM(J31:L31)</f>
        <v>117740</v>
      </c>
      <c r="J31" s="125">
        <v>0</v>
      </c>
      <c r="K31" s="125">
        <v>77740</v>
      </c>
      <c r="L31" s="125">
        <v>40000</v>
      </c>
      <c r="M31" s="125">
        <f>SUM(N31:P31)</f>
        <v>127260</v>
      </c>
      <c r="N31" s="125">
        <v>0</v>
      </c>
      <c r="O31" s="125"/>
      <c r="P31" s="125">
        <v>127260</v>
      </c>
    </row>
    <row r="32" spans="1:16" ht="12" customHeight="1">
      <c r="A32" s="175" t="s">
        <v>171</v>
      </c>
      <c r="B32" s="105" t="s">
        <v>58</v>
      </c>
      <c r="C32" s="194" t="s">
        <v>125</v>
      </c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95"/>
    </row>
    <row r="33" spans="1:16" ht="12" customHeight="1">
      <c r="A33" s="176"/>
      <c r="B33" s="9" t="s">
        <v>59</v>
      </c>
      <c r="C33" s="182" t="s">
        <v>134</v>
      </c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7"/>
    </row>
    <row r="34" spans="1:16" ht="12" customHeight="1">
      <c r="A34" s="176"/>
      <c r="B34" s="9" t="s">
        <v>60</v>
      </c>
      <c r="C34" s="185" t="s">
        <v>135</v>
      </c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9"/>
    </row>
    <row r="35" spans="1:16" ht="12" customHeight="1">
      <c r="A35" s="176"/>
      <c r="B35" s="53" t="s">
        <v>126</v>
      </c>
      <c r="C35" s="182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</row>
    <row r="36" spans="1:16" ht="12" customHeight="1">
      <c r="A36" s="176"/>
      <c r="B36" s="53" t="s">
        <v>61</v>
      </c>
      <c r="C36" s="188" t="s">
        <v>133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</row>
    <row r="37" spans="1:16" ht="12" customHeight="1">
      <c r="A37" s="176"/>
      <c r="B37" s="73" t="s">
        <v>62</v>
      </c>
      <c r="C37" s="73"/>
      <c r="D37" s="73"/>
      <c r="E37" s="118">
        <f>SUM(E38:E40)</f>
        <v>43580</v>
      </c>
      <c r="F37" s="118">
        <f>SUM(F38:F40)</f>
        <v>0</v>
      </c>
      <c r="G37" s="118">
        <f>SUM(G38:G40)</f>
        <v>43580</v>
      </c>
      <c r="H37" s="118">
        <f t="shared" ref="H37:P37" si="7">SUM(H38:H40)</f>
        <v>43580</v>
      </c>
      <c r="I37" s="118">
        <f t="shared" si="7"/>
        <v>0</v>
      </c>
      <c r="J37" s="118">
        <f t="shared" si="7"/>
        <v>0</v>
      </c>
      <c r="K37" s="118">
        <f t="shared" si="7"/>
        <v>0</v>
      </c>
      <c r="L37" s="118">
        <f t="shared" si="7"/>
        <v>0</v>
      </c>
      <c r="M37" s="118">
        <f t="shared" si="7"/>
        <v>43580</v>
      </c>
      <c r="N37" s="118">
        <f t="shared" si="7"/>
        <v>0</v>
      </c>
      <c r="O37" s="118">
        <f t="shared" si="7"/>
        <v>0</v>
      </c>
      <c r="P37" s="118">
        <f t="shared" si="7"/>
        <v>43580</v>
      </c>
    </row>
    <row r="38" spans="1:16" ht="12" customHeight="1">
      <c r="A38" s="176"/>
      <c r="B38" s="73" t="s">
        <v>111</v>
      </c>
      <c r="C38" s="73"/>
      <c r="D38" s="191" t="s">
        <v>169</v>
      </c>
      <c r="E38" s="118">
        <f>SUM(F38:G38)</f>
        <v>0</v>
      </c>
      <c r="F38" s="118">
        <f>SUM(I38)</f>
        <v>0</v>
      </c>
      <c r="G38" s="118">
        <f>SUM(M38)</f>
        <v>0</v>
      </c>
      <c r="H38" s="118">
        <f>SUM(I38+M38)</f>
        <v>0</v>
      </c>
      <c r="I38" s="118">
        <f>SUM(J38:L38)</f>
        <v>0</v>
      </c>
      <c r="J38" s="118"/>
      <c r="K38" s="118"/>
      <c r="L38" s="118">
        <v>0</v>
      </c>
      <c r="M38" s="118">
        <f>SUM(N38:P38)</f>
        <v>0</v>
      </c>
      <c r="N38" s="118"/>
      <c r="O38" s="118"/>
      <c r="P38" s="118">
        <v>0</v>
      </c>
    </row>
    <row r="39" spans="1:16" ht="12" customHeight="1">
      <c r="A39" s="176"/>
      <c r="B39" s="107" t="s">
        <v>118</v>
      </c>
      <c r="C39" s="73"/>
      <c r="D39" s="200"/>
      <c r="E39" s="118">
        <f>SUM(F39:G39)</f>
        <v>43580</v>
      </c>
      <c r="F39" s="118">
        <f>SUM(I39)</f>
        <v>0</v>
      </c>
      <c r="G39" s="118">
        <f>SUM(M39)</f>
        <v>43580</v>
      </c>
      <c r="H39" s="118">
        <f t="shared" ref="H39" si="8">SUM(I39+M39)</f>
        <v>43580</v>
      </c>
      <c r="I39" s="118">
        <f t="shared" ref="I39" si="9">SUM(J39:L39)</f>
        <v>0</v>
      </c>
      <c r="J39" s="118"/>
      <c r="K39" s="118"/>
      <c r="L39" s="118"/>
      <c r="M39" s="118">
        <f t="shared" ref="M39" si="10">SUM(N39:P39)</f>
        <v>43580</v>
      </c>
      <c r="N39" s="118"/>
      <c r="O39" s="118"/>
      <c r="P39" s="118">
        <v>43580</v>
      </c>
    </row>
    <row r="40" spans="1:16" ht="12" customHeight="1">
      <c r="A40" s="176"/>
      <c r="B40" s="106" t="s">
        <v>130</v>
      </c>
      <c r="C40" s="73"/>
      <c r="D40" s="201"/>
      <c r="E40" s="118">
        <f>SUM(F40:G40)</f>
        <v>0</v>
      </c>
      <c r="F40" s="118"/>
      <c r="G40" s="118">
        <v>0</v>
      </c>
      <c r="H40" s="118">
        <f>SUM(I40+M40)</f>
        <v>0</v>
      </c>
      <c r="I40" s="118">
        <f>SUM(J40:L40)</f>
        <v>0</v>
      </c>
      <c r="J40" s="118"/>
      <c r="K40" s="118"/>
      <c r="L40" s="118"/>
      <c r="M40" s="118">
        <f>SUM(N40:P40)</f>
        <v>0</v>
      </c>
      <c r="N40" s="118"/>
      <c r="O40" s="118"/>
      <c r="P40" s="118"/>
    </row>
    <row r="41" spans="1:16" ht="12" customHeight="1">
      <c r="A41" s="175" t="s">
        <v>170</v>
      </c>
      <c r="B41" s="79" t="s">
        <v>58</v>
      </c>
      <c r="C41" s="178" t="s">
        <v>112</v>
      </c>
      <c r="D41" s="179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1"/>
    </row>
    <row r="42" spans="1:16" ht="12" customHeight="1">
      <c r="A42" s="176"/>
      <c r="B42" s="9" t="s">
        <v>59</v>
      </c>
      <c r="C42" s="182" t="s">
        <v>119</v>
      </c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4"/>
    </row>
    <row r="43" spans="1:16" ht="12" customHeight="1">
      <c r="A43" s="176"/>
      <c r="B43" s="9" t="s">
        <v>60</v>
      </c>
      <c r="C43" s="185" t="s">
        <v>166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7"/>
    </row>
    <row r="44" spans="1:16" ht="12" customHeight="1">
      <c r="A44" s="176"/>
      <c r="B44" s="9" t="s">
        <v>61</v>
      </c>
      <c r="C44" s="188" t="s">
        <v>183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90"/>
    </row>
    <row r="45" spans="1:16" ht="12" customHeight="1">
      <c r="A45" s="176"/>
      <c r="B45" s="9" t="s">
        <v>62</v>
      </c>
      <c r="C45" s="9"/>
      <c r="D45" s="191" t="s">
        <v>184</v>
      </c>
      <c r="E45" s="129">
        <f t="shared" ref="E45:P45" si="11">SUM(E46:E47)</f>
        <v>172600</v>
      </c>
      <c r="F45" s="129">
        <f t="shared" si="11"/>
        <v>72007</v>
      </c>
      <c r="G45" s="129">
        <f t="shared" si="11"/>
        <v>100593</v>
      </c>
      <c r="H45" s="129">
        <f t="shared" si="11"/>
        <v>171000</v>
      </c>
      <c r="I45" s="129">
        <f t="shared" si="11"/>
        <v>70407</v>
      </c>
      <c r="J45" s="129">
        <f t="shared" si="11"/>
        <v>0</v>
      </c>
      <c r="K45" s="129">
        <f t="shared" si="11"/>
        <v>0</v>
      </c>
      <c r="L45" s="129">
        <f t="shared" si="11"/>
        <v>70407</v>
      </c>
      <c r="M45" s="129">
        <f t="shared" si="11"/>
        <v>100593</v>
      </c>
      <c r="N45" s="129">
        <f t="shared" si="11"/>
        <v>0</v>
      </c>
      <c r="O45" s="129">
        <f t="shared" si="11"/>
        <v>0</v>
      </c>
      <c r="P45" s="129">
        <f t="shared" si="11"/>
        <v>100593</v>
      </c>
    </row>
    <row r="46" spans="1:16" ht="12" customHeight="1">
      <c r="A46" s="176"/>
      <c r="B46" s="53" t="s">
        <v>111</v>
      </c>
      <c r="C46" s="131"/>
      <c r="D46" s="192"/>
      <c r="E46" s="129">
        <f>SUM(F46:G46)</f>
        <v>1600</v>
      </c>
      <c r="F46" s="132">
        <v>1600</v>
      </c>
      <c r="G46" s="132">
        <v>0</v>
      </c>
      <c r="H46" s="132"/>
      <c r="I46" s="132"/>
      <c r="J46" s="132"/>
      <c r="K46" s="132"/>
      <c r="L46" s="132"/>
      <c r="M46" s="132"/>
      <c r="N46" s="132"/>
      <c r="O46" s="132"/>
      <c r="P46" s="132"/>
    </row>
    <row r="47" spans="1:16" ht="12" customHeight="1" thickBot="1">
      <c r="A47" s="177"/>
      <c r="B47" s="67" t="s">
        <v>118</v>
      </c>
      <c r="C47" s="130"/>
      <c r="D47" s="193"/>
      <c r="E47" s="125">
        <f t="shared" ref="E47" si="12">SUM(F47+G47)</f>
        <v>171000</v>
      </c>
      <c r="F47" s="125">
        <f>SUM(I47)</f>
        <v>70407</v>
      </c>
      <c r="G47" s="125">
        <f>SUM(M47)</f>
        <v>100593</v>
      </c>
      <c r="H47" s="125">
        <f t="shared" ref="H47" si="13">SUM(I47+M47)</f>
        <v>171000</v>
      </c>
      <c r="I47" s="125">
        <f>SUM(J47:L47)</f>
        <v>70407</v>
      </c>
      <c r="J47" s="125">
        <v>0</v>
      </c>
      <c r="K47" s="125">
        <v>0</v>
      </c>
      <c r="L47" s="125">
        <v>70407</v>
      </c>
      <c r="M47" s="125">
        <f>SUM(N47:P47)</f>
        <v>100593</v>
      </c>
      <c r="N47" s="125">
        <v>0</v>
      </c>
      <c r="O47" s="125"/>
      <c r="P47" s="125">
        <v>100593</v>
      </c>
    </row>
    <row r="48" spans="1:16" ht="13.5" thickBot="1">
      <c r="A48" s="71" t="s">
        <v>6</v>
      </c>
      <c r="B48" s="70" t="s">
        <v>94</v>
      </c>
      <c r="C48" s="68"/>
      <c r="D48" s="72"/>
      <c r="E48" s="99">
        <f>SUM(E53+E61+E70+E79)</f>
        <v>1685706.62</v>
      </c>
      <c r="F48" s="99">
        <f t="shared" ref="F48:P48" si="14">SUM(F53+F61+F70+F79)</f>
        <v>61057.78</v>
      </c>
      <c r="G48" s="99">
        <f t="shared" si="14"/>
        <v>1624648.8399999999</v>
      </c>
      <c r="H48" s="99">
        <f t="shared" si="14"/>
        <v>754855.67</v>
      </c>
      <c r="I48" s="99">
        <f t="shared" si="14"/>
        <v>19994.28</v>
      </c>
      <c r="J48" s="99">
        <f t="shared" si="14"/>
        <v>0</v>
      </c>
      <c r="K48" s="99">
        <f t="shared" si="14"/>
        <v>0</v>
      </c>
      <c r="L48" s="99">
        <f t="shared" si="14"/>
        <v>19994.28</v>
      </c>
      <c r="M48" s="99">
        <f t="shared" si="14"/>
        <v>734861.39</v>
      </c>
      <c r="N48" s="99">
        <f t="shared" si="14"/>
        <v>0</v>
      </c>
      <c r="O48" s="99">
        <f t="shared" si="14"/>
        <v>0</v>
      </c>
      <c r="P48" s="99">
        <f t="shared" si="14"/>
        <v>734861.39</v>
      </c>
    </row>
    <row r="49" spans="1:16" ht="12.75">
      <c r="A49" s="175" t="s">
        <v>120</v>
      </c>
      <c r="B49" s="79" t="s">
        <v>58</v>
      </c>
      <c r="C49" s="178" t="s">
        <v>113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1"/>
    </row>
    <row r="50" spans="1:16" ht="12.75">
      <c r="A50" s="176"/>
      <c r="B50" s="9" t="s">
        <v>59</v>
      </c>
      <c r="C50" s="182" t="s">
        <v>114</v>
      </c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4"/>
    </row>
    <row r="51" spans="1:16" ht="12.75">
      <c r="A51" s="176"/>
      <c r="B51" s="9" t="s">
        <v>60</v>
      </c>
      <c r="C51" s="185" t="s">
        <v>115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9"/>
    </row>
    <row r="52" spans="1:16" ht="12.75">
      <c r="A52" s="176"/>
      <c r="B52" s="53" t="s">
        <v>61</v>
      </c>
      <c r="C52" s="216" t="s">
        <v>116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8"/>
    </row>
    <row r="53" spans="1:16">
      <c r="A53" s="176"/>
      <c r="B53" s="73" t="s">
        <v>62</v>
      </c>
      <c r="C53" s="73"/>
      <c r="D53" s="73"/>
      <c r="E53" s="118">
        <f>SUM(E54:E56)</f>
        <v>6620</v>
      </c>
      <c r="F53" s="118">
        <f t="shared" ref="F53:P53" si="15">SUM(F54:F56)</f>
        <v>6620</v>
      </c>
      <c r="G53" s="118">
        <f t="shared" si="15"/>
        <v>0</v>
      </c>
      <c r="H53" s="118">
        <f t="shared" si="15"/>
        <v>1980</v>
      </c>
      <c r="I53" s="118">
        <f t="shared" si="15"/>
        <v>1980</v>
      </c>
      <c r="J53" s="118">
        <f t="shared" si="15"/>
        <v>0</v>
      </c>
      <c r="K53" s="118">
        <f t="shared" si="15"/>
        <v>0</v>
      </c>
      <c r="L53" s="118">
        <f t="shared" si="15"/>
        <v>1980</v>
      </c>
      <c r="M53" s="118">
        <f t="shared" si="15"/>
        <v>0</v>
      </c>
      <c r="N53" s="118">
        <f t="shared" si="15"/>
        <v>0</v>
      </c>
      <c r="O53" s="118">
        <f t="shared" si="15"/>
        <v>0</v>
      </c>
      <c r="P53" s="118">
        <f t="shared" si="15"/>
        <v>0</v>
      </c>
    </row>
    <row r="54" spans="1:16" ht="11.25" customHeight="1">
      <c r="A54" s="176"/>
      <c r="B54" s="100" t="s">
        <v>109</v>
      </c>
      <c r="C54" s="101"/>
      <c r="D54" s="191" t="s">
        <v>117</v>
      </c>
      <c r="E54" s="118">
        <f>SUM(F54:G54)</f>
        <v>1980</v>
      </c>
      <c r="F54" s="118">
        <v>1980</v>
      </c>
      <c r="G54" s="118"/>
      <c r="H54" s="118">
        <f>SUM(I54+M54)</f>
        <v>0</v>
      </c>
      <c r="I54" s="118">
        <f>SUM(J54:L54)</f>
        <v>0</v>
      </c>
      <c r="J54" s="118"/>
      <c r="K54" s="118"/>
      <c r="L54" s="118"/>
      <c r="M54" s="118">
        <f>SUM(N54:P54)</f>
        <v>0</v>
      </c>
      <c r="N54" s="118"/>
      <c r="O54" s="118"/>
      <c r="P54" s="118"/>
    </row>
    <row r="55" spans="1:16">
      <c r="A55" s="176"/>
      <c r="B55" s="9" t="s">
        <v>111</v>
      </c>
      <c r="C55" s="78"/>
      <c r="D55" s="200"/>
      <c r="E55" s="118">
        <f t="shared" ref="E55:E56" si="16">SUM(F55:G55)</f>
        <v>2660</v>
      </c>
      <c r="F55" s="118">
        <v>2660</v>
      </c>
      <c r="G55" s="126"/>
      <c r="H55" s="118">
        <f t="shared" ref="H55" si="17">SUM(I55+M55)</f>
        <v>0</v>
      </c>
      <c r="I55" s="118">
        <f t="shared" ref="I55:I56" si="18">SUM(J55:L55)</f>
        <v>0</v>
      </c>
      <c r="J55" s="126"/>
      <c r="K55" s="126"/>
      <c r="L55" s="126">
        <v>0</v>
      </c>
      <c r="M55" s="118">
        <f t="shared" ref="M55:M56" si="19">SUM(N55:P55)</f>
        <v>0</v>
      </c>
      <c r="N55" s="126"/>
      <c r="O55" s="126"/>
      <c r="P55" s="126"/>
    </row>
    <row r="56" spans="1:16" ht="12.75" customHeight="1" thickBot="1">
      <c r="A56" s="177"/>
      <c r="B56" s="67" t="s">
        <v>118</v>
      </c>
      <c r="C56" s="80"/>
      <c r="D56" s="211"/>
      <c r="E56" s="118">
        <f t="shared" si="16"/>
        <v>1980</v>
      </c>
      <c r="F56" s="118">
        <v>1980</v>
      </c>
      <c r="G56" s="126"/>
      <c r="H56" s="118">
        <f>SUM(I56+M56)</f>
        <v>1980</v>
      </c>
      <c r="I56" s="118">
        <f t="shared" si="18"/>
        <v>1980</v>
      </c>
      <c r="J56" s="126"/>
      <c r="K56" s="126"/>
      <c r="L56" s="126">
        <v>1980</v>
      </c>
      <c r="M56" s="118">
        <f t="shared" si="19"/>
        <v>0</v>
      </c>
      <c r="N56" s="126"/>
      <c r="O56" s="126"/>
      <c r="P56" s="126"/>
    </row>
    <row r="57" spans="1:16" ht="12.75" customHeight="1">
      <c r="A57" s="212" t="s">
        <v>161</v>
      </c>
      <c r="B57" s="79" t="s">
        <v>58</v>
      </c>
      <c r="C57" s="194" t="s">
        <v>121</v>
      </c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95"/>
    </row>
    <row r="58" spans="1:16" ht="12.75" customHeight="1">
      <c r="A58" s="213"/>
      <c r="B58" s="9" t="s">
        <v>59</v>
      </c>
      <c r="C58" s="182" t="s">
        <v>159</v>
      </c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</row>
    <row r="59" spans="1:16" ht="12.75" customHeight="1">
      <c r="A59" s="213"/>
      <c r="B59" s="9" t="s">
        <v>60</v>
      </c>
      <c r="C59" s="185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9"/>
    </row>
    <row r="60" spans="1:16" ht="12.75" customHeight="1">
      <c r="A60" s="213"/>
      <c r="B60" s="53" t="s">
        <v>61</v>
      </c>
      <c r="C60" s="216" t="s">
        <v>160</v>
      </c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8"/>
    </row>
    <row r="61" spans="1:16" ht="12.75" customHeight="1">
      <c r="A61" s="213"/>
      <c r="B61" s="73" t="s">
        <v>62</v>
      </c>
      <c r="C61" s="73"/>
      <c r="D61" s="73"/>
      <c r="E61" s="118">
        <f t="shared" ref="E61:P61" si="20">SUM(E62:E64)</f>
        <v>141690.37</v>
      </c>
      <c r="F61" s="118">
        <f t="shared" si="20"/>
        <v>0</v>
      </c>
      <c r="G61" s="118">
        <f t="shared" si="20"/>
        <v>141690.37</v>
      </c>
      <c r="H61" s="118">
        <f t="shared" si="20"/>
        <v>69335.97</v>
      </c>
      <c r="I61" s="118">
        <f t="shared" si="20"/>
        <v>0</v>
      </c>
      <c r="J61" s="118">
        <f t="shared" si="20"/>
        <v>0</v>
      </c>
      <c r="K61" s="118">
        <f t="shared" si="20"/>
        <v>0</v>
      </c>
      <c r="L61" s="118">
        <f t="shared" si="20"/>
        <v>0</v>
      </c>
      <c r="M61" s="118">
        <f t="shared" si="20"/>
        <v>69335.97</v>
      </c>
      <c r="N61" s="118">
        <f t="shared" si="20"/>
        <v>0</v>
      </c>
      <c r="O61" s="118">
        <f t="shared" si="20"/>
        <v>0</v>
      </c>
      <c r="P61" s="118">
        <f t="shared" si="20"/>
        <v>69335.97</v>
      </c>
    </row>
    <row r="62" spans="1:16" ht="12.75" customHeight="1">
      <c r="A62" s="213"/>
      <c r="B62" s="105" t="s">
        <v>122</v>
      </c>
      <c r="C62" s="202"/>
      <c r="D62" s="220">
        <v>80110</v>
      </c>
      <c r="E62" s="120">
        <f>SUM(G62)</f>
        <v>30579.4</v>
      </c>
      <c r="F62" s="120">
        <f>SUM(I62)</f>
        <v>0</v>
      </c>
      <c r="G62" s="120">
        <v>30579.4</v>
      </c>
      <c r="H62" s="121">
        <f>SUM(M62)</f>
        <v>0</v>
      </c>
      <c r="I62" s="121">
        <f>SUM(L62)</f>
        <v>0</v>
      </c>
      <c r="J62" s="121"/>
      <c r="K62" s="121"/>
      <c r="L62" s="121">
        <v>0</v>
      </c>
      <c r="M62" s="121">
        <f>SUM(P62)</f>
        <v>0</v>
      </c>
      <c r="N62" s="121"/>
      <c r="O62" s="121"/>
      <c r="P62" s="121">
        <v>0</v>
      </c>
    </row>
    <row r="63" spans="1:16" ht="12.75" customHeight="1">
      <c r="A63" s="214"/>
      <c r="B63" s="100" t="s">
        <v>118</v>
      </c>
      <c r="C63" s="202"/>
      <c r="D63" s="221"/>
      <c r="E63" s="120">
        <f>SUM(G63)</f>
        <v>69335.97</v>
      </c>
      <c r="F63" s="122"/>
      <c r="G63" s="120">
        <f>SUM(M63)</f>
        <v>69335.97</v>
      </c>
      <c r="H63" s="121">
        <f>SUM(M63)</f>
        <v>69335.97</v>
      </c>
      <c r="I63" s="121">
        <f>SUM(L63)</f>
        <v>0</v>
      </c>
      <c r="J63" s="123"/>
      <c r="K63" s="123"/>
      <c r="L63" s="123">
        <v>0</v>
      </c>
      <c r="M63" s="121">
        <f>SUM(P63)</f>
        <v>69335.97</v>
      </c>
      <c r="N63" s="123"/>
      <c r="O63" s="123"/>
      <c r="P63" s="123">
        <v>69335.97</v>
      </c>
    </row>
    <row r="64" spans="1:16" ht="12.75" customHeight="1" thickBot="1">
      <c r="A64" s="215"/>
      <c r="B64" s="95" t="s">
        <v>141</v>
      </c>
      <c r="C64" s="219"/>
      <c r="D64" s="222"/>
      <c r="E64" s="120">
        <f>SUM(G64)</f>
        <v>41775</v>
      </c>
      <c r="F64" s="124"/>
      <c r="G64" s="124">
        <v>41775</v>
      </c>
      <c r="H64" s="125">
        <f>SUM(I64+M64)</f>
        <v>0</v>
      </c>
      <c r="I64" s="125">
        <v>0</v>
      </c>
      <c r="J64" s="125"/>
      <c r="K64" s="125"/>
      <c r="L64" s="125">
        <v>0</v>
      </c>
      <c r="M64" s="125">
        <f>SUM(N64:P64)</f>
        <v>0</v>
      </c>
      <c r="N64" s="125"/>
      <c r="O64" s="125"/>
      <c r="P64" s="125">
        <v>0</v>
      </c>
    </row>
    <row r="65" spans="1:16" ht="12.75" customHeight="1">
      <c r="A65" s="175" t="s">
        <v>124</v>
      </c>
      <c r="B65" s="79" t="s">
        <v>58</v>
      </c>
      <c r="C65" s="208" t="s">
        <v>125</v>
      </c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10"/>
    </row>
    <row r="66" spans="1:16" ht="12.75" customHeight="1">
      <c r="A66" s="176"/>
      <c r="B66" s="9" t="s">
        <v>59</v>
      </c>
      <c r="C66" s="182" t="s">
        <v>134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7"/>
    </row>
    <row r="67" spans="1:16" ht="12.75" customHeight="1">
      <c r="A67" s="176"/>
      <c r="B67" s="9" t="s">
        <v>60</v>
      </c>
      <c r="C67" s="185" t="s">
        <v>127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9"/>
    </row>
    <row r="68" spans="1:16" ht="12.75" customHeight="1">
      <c r="A68" s="176"/>
      <c r="B68" s="53" t="s">
        <v>126</v>
      </c>
      <c r="C68" s="182" t="s">
        <v>128</v>
      </c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4"/>
    </row>
    <row r="69" spans="1:16" ht="12.75" customHeight="1">
      <c r="A69" s="176"/>
      <c r="B69" s="53" t="s">
        <v>61</v>
      </c>
      <c r="C69" s="188" t="s">
        <v>129</v>
      </c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90"/>
    </row>
    <row r="70" spans="1:16" ht="12.75" customHeight="1">
      <c r="A70" s="176"/>
      <c r="B70" s="73" t="s">
        <v>62</v>
      </c>
      <c r="C70" s="73"/>
      <c r="D70" s="73"/>
      <c r="E70" s="118">
        <f>SUM(E71:E73)</f>
        <v>777721.25</v>
      </c>
      <c r="F70" s="118">
        <f>SUM(F71:F73)</f>
        <v>54437.78</v>
      </c>
      <c r="G70" s="118">
        <f>SUM(G71:G73)</f>
        <v>723283.47</v>
      </c>
      <c r="H70" s="118">
        <f t="shared" ref="H70:P70" si="21">SUM(H71:H73)</f>
        <v>257357.69</v>
      </c>
      <c r="I70" s="118">
        <f t="shared" si="21"/>
        <v>18014.28</v>
      </c>
      <c r="J70" s="118">
        <f t="shared" si="21"/>
        <v>0</v>
      </c>
      <c r="K70" s="118">
        <f t="shared" si="21"/>
        <v>0</v>
      </c>
      <c r="L70" s="118">
        <f t="shared" si="21"/>
        <v>18014.28</v>
      </c>
      <c r="M70" s="118">
        <f t="shared" si="21"/>
        <v>239343.41</v>
      </c>
      <c r="N70" s="118">
        <f t="shared" si="21"/>
        <v>0</v>
      </c>
      <c r="O70" s="118">
        <f t="shared" si="21"/>
        <v>0</v>
      </c>
      <c r="P70" s="118">
        <f t="shared" si="21"/>
        <v>239343.41</v>
      </c>
    </row>
    <row r="71" spans="1:16" ht="12.75" customHeight="1">
      <c r="A71" s="176"/>
      <c r="B71" s="73" t="s">
        <v>111</v>
      </c>
      <c r="C71" s="73"/>
      <c r="D71" s="191" t="s">
        <v>181</v>
      </c>
      <c r="E71" s="118">
        <f>SUM(F71:G71)</f>
        <v>508728.56</v>
      </c>
      <c r="F71" s="118">
        <v>35609.5</v>
      </c>
      <c r="G71" s="118">
        <v>473119.06</v>
      </c>
      <c r="H71" s="118">
        <f>SUM(I71+M71)</f>
        <v>0</v>
      </c>
      <c r="I71" s="118">
        <f>SUM(J71:L71)</f>
        <v>0</v>
      </c>
      <c r="J71" s="118"/>
      <c r="K71" s="118"/>
      <c r="L71" s="118">
        <v>0</v>
      </c>
      <c r="M71" s="118">
        <f>SUM(N71:P71)</f>
        <v>0</v>
      </c>
      <c r="N71" s="118"/>
      <c r="O71" s="118"/>
      <c r="P71" s="118">
        <v>0</v>
      </c>
    </row>
    <row r="72" spans="1:16" ht="12.75" customHeight="1">
      <c r="A72" s="176"/>
      <c r="B72" s="107" t="s">
        <v>118</v>
      </c>
      <c r="C72" s="73"/>
      <c r="D72" s="200"/>
      <c r="E72" s="118">
        <f>SUM(F72:G72)</f>
        <v>257357.69</v>
      </c>
      <c r="F72" s="118">
        <f>SUM(I72)</f>
        <v>18014.28</v>
      </c>
      <c r="G72" s="118">
        <f>SUM(M72)</f>
        <v>239343.41</v>
      </c>
      <c r="H72" s="118">
        <f t="shared" ref="H72" si="22">SUM(I72+M72)</f>
        <v>257357.69</v>
      </c>
      <c r="I72" s="118">
        <f t="shared" ref="I72" si="23">SUM(J72:L72)</f>
        <v>18014.28</v>
      </c>
      <c r="J72" s="118"/>
      <c r="K72" s="118"/>
      <c r="L72" s="118">
        <v>18014.28</v>
      </c>
      <c r="M72" s="118">
        <f t="shared" ref="M72" si="24">SUM(N72:P72)</f>
        <v>239343.41</v>
      </c>
      <c r="N72" s="118"/>
      <c r="O72" s="118"/>
      <c r="P72" s="118">
        <v>239343.41</v>
      </c>
    </row>
    <row r="73" spans="1:16" ht="12.75" customHeight="1" thickBot="1">
      <c r="A73" s="176"/>
      <c r="B73" s="106" t="s">
        <v>130</v>
      </c>
      <c r="C73" s="73"/>
      <c r="D73" s="211"/>
      <c r="E73" s="118">
        <f>SUM(F73:G73)</f>
        <v>11635</v>
      </c>
      <c r="F73" s="118">
        <v>814</v>
      </c>
      <c r="G73" s="118">
        <v>10821</v>
      </c>
      <c r="H73" s="118">
        <f>SUM(I73+M73)</f>
        <v>0</v>
      </c>
      <c r="I73" s="118">
        <f>SUM(J73:L73)</f>
        <v>0</v>
      </c>
      <c r="J73" s="118"/>
      <c r="K73" s="118"/>
      <c r="L73" s="118"/>
      <c r="M73" s="118">
        <f>SUM(N73:P73)</f>
        <v>0</v>
      </c>
      <c r="N73" s="118"/>
      <c r="O73" s="118"/>
      <c r="P73" s="118"/>
    </row>
    <row r="74" spans="1:16" ht="12.75" customHeight="1">
      <c r="A74" s="175" t="s">
        <v>132</v>
      </c>
      <c r="B74" s="79" t="s">
        <v>58</v>
      </c>
      <c r="C74" s="208" t="s">
        <v>125</v>
      </c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10"/>
    </row>
    <row r="75" spans="1:16" ht="12.75" customHeight="1">
      <c r="A75" s="176"/>
      <c r="B75" s="9" t="s">
        <v>59</v>
      </c>
      <c r="C75" s="182" t="s">
        <v>134</v>
      </c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7"/>
    </row>
    <row r="76" spans="1:16" ht="12.75" customHeight="1">
      <c r="A76" s="176"/>
      <c r="B76" s="9" t="s">
        <v>60</v>
      </c>
      <c r="C76" s="185" t="s">
        <v>135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9"/>
    </row>
    <row r="77" spans="1:16" ht="12.75" customHeight="1">
      <c r="A77" s="176"/>
      <c r="B77" s="53" t="s">
        <v>126</v>
      </c>
      <c r="C77" s="182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4"/>
    </row>
    <row r="78" spans="1:16" ht="12.75" customHeight="1">
      <c r="A78" s="176"/>
      <c r="B78" s="53" t="s">
        <v>61</v>
      </c>
      <c r="C78" s="188" t="s">
        <v>133</v>
      </c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90"/>
    </row>
    <row r="79" spans="1:16" ht="12.75" customHeight="1">
      <c r="A79" s="176"/>
      <c r="B79" s="73" t="s">
        <v>62</v>
      </c>
      <c r="C79" s="73"/>
      <c r="D79" s="73"/>
      <c r="E79" s="118">
        <f>SUM(E80:E82)</f>
        <v>759675</v>
      </c>
      <c r="F79" s="118">
        <f>SUM(F80:F82)</f>
        <v>0</v>
      </c>
      <c r="G79" s="118">
        <f>SUM(G80:G82)</f>
        <v>759675</v>
      </c>
      <c r="H79" s="118">
        <f t="shared" ref="H79:P79" si="25">SUM(H80:H82)</f>
        <v>426182.01</v>
      </c>
      <c r="I79" s="118">
        <f t="shared" si="25"/>
        <v>0</v>
      </c>
      <c r="J79" s="118">
        <f t="shared" si="25"/>
        <v>0</v>
      </c>
      <c r="K79" s="118">
        <f t="shared" si="25"/>
        <v>0</v>
      </c>
      <c r="L79" s="118">
        <f t="shared" si="25"/>
        <v>0</v>
      </c>
      <c r="M79" s="118">
        <f t="shared" si="25"/>
        <v>426182.01</v>
      </c>
      <c r="N79" s="118">
        <f t="shared" si="25"/>
        <v>0</v>
      </c>
      <c r="O79" s="118">
        <f t="shared" si="25"/>
        <v>0</v>
      </c>
      <c r="P79" s="118">
        <f t="shared" si="25"/>
        <v>426182.01</v>
      </c>
    </row>
    <row r="80" spans="1:16" ht="12.75" customHeight="1">
      <c r="A80" s="176"/>
      <c r="B80" s="73" t="s">
        <v>111</v>
      </c>
      <c r="C80" s="73"/>
      <c r="D80" s="191">
        <v>80104</v>
      </c>
      <c r="E80" s="118">
        <f>SUM(F80:G80)</f>
        <v>127536.99</v>
      </c>
      <c r="F80" s="118">
        <f>SUM(I80)</f>
        <v>0</v>
      </c>
      <c r="G80" s="118">
        <v>127536.99</v>
      </c>
      <c r="H80" s="118">
        <f>SUM(I80+M80)</f>
        <v>0</v>
      </c>
      <c r="I80" s="118">
        <f>SUM(J80:L80)</f>
        <v>0</v>
      </c>
      <c r="J80" s="118"/>
      <c r="K80" s="118"/>
      <c r="L80" s="118">
        <v>0</v>
      </c>
      <c r="M80" s="118">
        <f>SUM(N80:P80)</f>
        <v>0</v>
      </c>
      <c r="N80" s="118"/>
      <c r="O80" s="118"/>
      <c r="P80" s="118">
        <v>0</v>
      </c>
    </row>
    <row r="81" spans="1:16" ht="12.75" customHeight="1">
      <c r="A81" s="176"/>
      <c r="B81" s="107" t="s">
        <v>118</v>
      </c>
      <c r="C81" s="73"/>
      <c r="D81" s="200"/>
      <c r="E81" s="118">
        <f>SUM(F81:G81)</f>
        <v>426182.01</v>
      </c>
      <c r="F81" s="118"/>
      <c r="G81" s="118">
        <f>SUM(M81)</f>
        <v>426182.01</v>
      </c>
      <c r="H81" s="118">
        <f t="shared" ref="H81" si="26">SUM(I81+M81)</f>
        <v>426182.01</v>
      </c>
      <c r="I81" s="118">
        <f t="shared" ref="I81" si="27">SUM(J81:L81)</f>
        <v>0</v>
      </c>
      <c r="J81" s="118"/>
      <c r="K81" s="118"/>
      <c r="L81" s="118"/>
      <c r="M81" s="118">
        <f t="shared" ref="M81" si="28">SUM(N81:P81)</f>
        <v>426182.01</v>
      </c>
      <c r="N81" s="118"/>
      <c r="O81" s="118"/>
      <c r="P81" s="118">
        <v>426182.01</v>
      </c>
    </row>
    <row r="82" spans="1:16" ht="12.75" customHeight="1" thickBot="1">
      <c r="A82" s="176"/>
      <c r="B82" s="106" t="s">
        <v>130</v>
      </c>
      <c r="C82" s="73"/>
      <c r="D82" s="211"/>
      <c r="E82" s="118">
        <f>SUM(F82:G82)</f>
        <v>205956</v>
      </c>
      <c r="F82" s="118"/>
      <c r="G82" s="118">
        <v>205956</v>
      </c>
      <c r="H82" s="118">
        <f>SUM(I82+M82)</f>
        <v>0</v>
      </c>
      <c r="I82" s="118">
        <f>SUM(J82:L82)</f>
        <v>0</v>
      </c>
      <c r="J82" s="118"/>
      <c r="K82" s="118"/>
      <c r="L82" s="118"/>
      <c r="M82" s="118">
        <f>SUM(N82:P82)</f>
        <v>0</v>
      </c>
      <c r="N82" s="118"/>
      <c r="O82" s="118"/>
      <c r="P82" s="118"/>
    </row>
    <row r="83" spans="1:16" s="10" customFormat="1" ht="15" customHeight="1" thickBot="1">
      <c r="A83" s="204" t="s">
        <v>63</v>
      </c>
      <c r="B83" s="205"/>
      <c r="C83" s="206" t="s">
        <v>32</v>
      </c>
      <c r="D83" s="207"/>
      <c r="E83" s="119">
        <f t="shared" ref="E83:P83" si="29">SUM(E13+E48)</f>
        <v>2409059.5499999998</v>
      </c>
      <c r="F83" s="119">
        <f t="shared" si="29"/>
        <v>403165.70999999996</v>
      </c>
      <c r="G83" s="119">
        <f t="shared" si="29"/>
        <v>2005893.8399999999</v>
      </c>
      <c r="H83" s="119">
        <f t="shared" si="29"/>
        <v>1458435.67</v>
      </c>
      <c r="I83" s="119">
        <f t="shared" si="29"/>
        <v>342329.28</v>
      </c>
      <c r="J83" s="119">
        <f t="shared" si="29"/>
        <v>0</v>
      </c>
      <c r="K83" s="119">
        <f t="shared" si="29"/>
        <v>146920</v>
      </c>
      <c r="L83" s="119">
        <f t="shared" si="29"/>
        <v>195409.28</v>
      </c>
      <c r="M83" s="119">
        <f t="shared" si="29"/>
        <v>1116106.3900000001</v>
      </c>
      <c r="N83" s="119">
        <f t="shared" si="29"/>
        <v>0</v>
      </c>
      <c r="O83" s="119">
        <f t="shared" si="29"/>
        <v>0</v>
      </c>
      <c r="P83" s="119">
        <f t="shared" si="29"/>
        <v>1116106.3900000001</v>
      </c>
    </row>
    <row r="84" spans="1:16" s="10" customFormat="1" ht="15" customHeight="1">
      <c r="A84" s="97"/>
      <c r="B84" s="97"/>
      <c r="C84" s="97"/>
      <c r="D84" s="97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</row>
    <row r="85" spans="1:16" s="10" customFormat="1" ht="15" customHeight="1">
      <c r="A85" s="97"/>
      <c r="B85" s="97"/>
      <c r="C85" s="97"/>
      <c r="D85" s="97"/>
      <c r="E85" s="98"/>
      <c r="F85" s="98"/>
      <c r="G85" s="98"/>
      <c r="H85" s="98"/>
      <c r="I85" s="98"/>
      <c r="J85" s="98"/>
      <c r="K85" s="98"/>
      <c r="L85" s="98"/>
      <c r="M85" s="147" t="s">
        <v>87</v>
      </c>
      <c r="N85" s="147"/>
      <c r="O85" s="147"/>
      <c r="P85" s="98"/>
    </row>
    <row r="86" spans="1:16" s="10" customFormat="1" ht="15" customHeight="1">
      <c r="A86" s="97"/>
      <c r="B86" s="97"/>
      <c r="C86" s="97"/>
      <c r="D86" s="97"/>
      <c r="E86" s="98"/>
      <c r="F86" s="98"/>
      <c r="G86" s="98"/>
      <c r="H86" s="98"/>
      <c r="I86" s="98"/>
      <c r="J86" s="98"/>
      <c r="K86" s="98"/>
      <c r="L86" s="98"/>
      <c r="M86" s="6"/>
      <c r="N86" s="6"/>
      <c r="O86" s="6"/>
      <c r="P86" s="98"/>
    </row>
    <row r="87" spans="1:16" s="10" customFormat="1" ht="15" customHeight="1">
      <c r="A87" s="97"/>
      <c r="B87" s="97"/>
      <c r="C87" s="97"/>
      <c r="D87" s="97"/>
      <c r="E87" s="98"/>
      <c r="F87" s="98"/>
      <c r="G87" s="98"/>
      <c r="H87" s="98"/>
      <c r="I87" s="98"/>
      <c r="J87" s="98"/>
      <c r="K87" s="98"/>
      <c r="L87" s="98"/>
      <c r="M87" s="147" t="s">
        <v>110</v>
      </c>
      <c r="N87" s="147"/>
      <c r="O87" s="147"/>
      <c r="P87" s="98"/>
    </row>
    <row r="88" spans="1:16" s="10" customFormat="1" ht="15" customHeight="1">
      <c r="A88" s="97"/>
      <c r="B88" s="97"/>
      <c r="C88" s="97"/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</row>
  </sheetData>
  <mergeCells count="77">
    <mergeCell ref="C52:P52"/>
    <mergeCell ref="D54:D56"/>
    <mergeCell ref="A49:A56"/>
    <mergeCell ref="C49:P49"/>
    <mergeCell ref="C50:P50"/>
    <mergeCell ref="C51:P51"/>
    <mergeCell ref="A65:A73"/>
    <mergeCell ref="C65:P65"/>
    <mergeCell ref="C66:P66"/>
    <mergeCell ref="C67:P67"/>
    <mergeCell ref="C69:P69"/>
    <mergeCell ref="C68:P68"/>
    <mergeCell ref="D71:D73"/>
    <mergeCell ref="C6:C11"/>
    <mergeCell ref="D6:D11"/>
    <mergeCell ref="E6:E11"/>
    <mergeCell ref="F6:G6"/>
    <mergeCell ref="H6:P6"/>
    <mergeCell ref="C13:D13"/>
    <mergeCell ref="M1:P2"/>
    <mergeCell ref="I10:I11"/>
    <mergeCell ref="A4:P4"/>
    <mergeCell ref="A6:A11"/>
    <mergeCell ref="F7:F11"/>
    <mergeCell ref="G7:G11"/>
    <mergeCell ref="H7:P7"/>
    <mergeCell ref="H8:H11"/>
    <mergeCell ref="I8:P8"/>
    <mergeCell ref="I9:L9"/>
    <mergeCell ref="M9:P9"/>
    <mergeCell ref="N10:P10"/>
    <mergeCell ref="J10:L10"/>
    <mergeCell ref="M10:M11"/>
    <mergeCell ref="B6:B11"/>
    <mergeCell ref="A57:A64"/>
    <mergeCell ref="C57:P57"/>
    <mergeCell ref="C58:P58"/>
    <mergeCell ref="C59:P59"/>
    <mergeCell ref="C60:P60"/>
    <mergeCell ref="C62:C64"/>
    <mergeCell ref="D62:D64"/>
    <mergeCell ref="A83:B83"/>
    <mergeCell ref="C83:D83"/>
    <mergeCell ref="M85:O85"/>
    <mergeCell ref="M87:O87"/>
    <mergeCell ref="A74:A82"/>
    <mergeCell ref="C74:P74"/>
    <mergeCell ref="C75:P75"/>
    <mergeCell ref="C76:P76"/>
    <mergeCell ref="C77:P77"/>
    <mergeCell ref="C78:P78"/>
    <mergeCell ref="D80:D82"/>
    <mergeCell ref="A14:A22"/>
    <mergeCell ref="C14:P14"/>
    <mergeCell ref="C15:P15"/>
    <mergeCell ref="C16:P16"/>
    <mergeCell ref="C17:P17"/>
    <mergeCell ref="D18:D22"/>
    <mergeCell ref="A23:A31"/>
    <mergeCell ref="C23:P23"/>
    <mergeCell ref="C24:P24"/>
    <mergeCell ref="C25:P25"/>
    <mergeCell ref="C26:P26"/>
    <mergeCell ref="D27:D31"/>
    <mergeCell ref="A32:A40"/>
    <mergeCell ref="C32:P32"/>
    <mergeCell ref="C33:P33"/>
    <mergeCell ref="C34:P34"/>
    <mergeCell ref="C35:P35"/>
    <mergeCell ref="C36:P36"/>
    <mergeCell ref="D38:D40"/>
    <mergeCell ref="A41:A47"/>
    <mergeCell ref="C41:P41"/>
    <mergeCell ref="C42:P42"/>
    <mergeCell ref="C43:P43"/>
    <mergeCell ref="C44:P44"/>
    <mergeCell ref="D45:D47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J19" sqref="J19"/>
    </sheetView>
  </sheetViews>
  <sheetFormatPr defaultRowHeight="12.75"/>
  <cols>
    <col min="1" max="1" width="4.7109375" style="1" bestFit="1" customWidth="1"/>
    <col min="2" max="2" width="40.140625" style="1" bestFit="1" customWidth="1"/>
    <col min="3" max="3" width="14" style="1" bestFit="1" customWidth="1"/>
    <col min="4" max="4" width="13.7109375" style="1" customWidth="1"/>
    <col min="5" max="5" width="11" style="1" customWidth="1"/>
    <col min="6" max="16384" width="9.140625" style="1"/>
  </cols>
  <sheetData>
    <row r="1" spans="1:5" ht="21" customHeight="1">
      <c r="D1" s="154" t="s">
        <v>194</v>
      </c>
      <c r="E1" s="230"/>
    </row>
    <row r="2" spans="1:5" ht="33" customHeight="1">
      <c r="D2" s="230"/>
      <c r="E2" s="230"/>
    </row>
    <row r="3" spans="1:5" ht="15" customHeight="1">
      <c r="A3" s="231"/>
      <c r="B3" s="231"/>
      <c r="C3" s="231"/>
      <c r="D3" s="231"/>
    </row>
    <row r="4" spans="1:5" ht="15" customHeight="1">
      <c r="A4" s="234" t="s">
        <v>158</v>
      </c>
      <c r="B4" s="234"/>
      <c r="C4" s="234"/>
      <c r="D4" s="234"/>
    </row>
    <row r="6" spans="1:5" ht="13.5" thickBot="1">
      <c r="D6" s="33" t="s">
        <v>30</v>
      </c>
    </row>
    <row r="7" spans="1:5" ht="13.5" thickBot="1">
      <c r="A7" s="13" t="s">
        <v>76</v>
      </c>
      <c r="B7" s="13" t="s">
        <v>3</v>
      </c>
      <c r="C7" s="13" t="s">
        <v>77</v>
      </c>
      <c r="D7" s="46" t="s">
        <v>95</v>
      </c>
    </row>
    <row r="8" spans="1:5">
      <c r="A8" s="14"/>
      <c r="B8" s="14"/>
      <c r="C8" s="14" t="s">
        <v>2</v>
      </c>
      <c r="D8" s="69" t="s">
        <v>96</v>
      </c>
    </row>
    <row r="9" spans="1:5" ht="13.5" thickBot="1">
      <c r="A9" s="14"/>
      <c r="B9" s="14"/>
      <c r="C9" s="14"/>
      <c r="D9" s="74" t="s">
        <v>118</v>
      </c>
    </row>
    <row r="10" spans="1:5" ht="9" customHeight="1" thickBot="1">
      <c r="A10" s="15">
        <v>1</v>
      </c>
      <c r="B10" s="15">
        <v>2</v>
      </c>
      <c r="C10" s="15">
        <v>3</v>
      </c>
      <c r="D10" s="15">
        <v>4</v>
      </c>
    </row>
    <row r="11" spans="1:5" ht="20.100000000000001" customHeight="1">
      <c r="A11" s="16" t="s">
        <v>5</v>
      </c>
      <c r="B11" s="17" t="s">
        <v>78</v>
      </c>
      <c r="C11" s="16"/>
      <c r="D11" s="81">
        <v>19789275.879999999</v>
      </c>
    </row>
    <row r="12" spans="1:5" ht="20.100000000000001" customHeight="1">
      <c r="A12" s="18" t="s">
        <v>6</v>
      </c>
      <c r="B12" s="19" t="s">
        <v>45</v>
      </c>
      <c r="C12" s="18"/>
      <c r="D12" s="82">
        <v>21447038.27</v>
      </c>
    </row>
    <row r="13" spans="1:5" ht="20.100000000000001" customHeight="1">
      <c r="A13" s="18"/>
      <c r="B13" s="19" t="s">
        <v>79</v>
      </c>
      <c r="C13" s="18"/>
      <c r="D13" s="82"/>
    </row>
    <row r="14" spans="1:5" ht="20.100000000000001" customHeight="1" thickBot="1">
      <c r="A14" s="20"/>
      <c r="B14" s="21" t="s">
        <v>80</v>
      </c>
      <c r="C14" s="20"/>
      <c r="D14" s="83">
        <f>SUM(D11-D12)</f>
        <v>-1657762.3900000006</v>
      </c>
      <c r="E14"/>
    </row>
    <row r="15" spans="1:5" ht="20.100000000000001" customHeight="1" thickBot="1">
      <c r="A15" s="13"/>
      <c r="B15" s="22" t="s">
        <v>81</v>
      </c>
      <c r="C15" s="23"/>
      <c r="D15" s="84">
        <f>SUM(D16-D26)</f>
        <v>1657762.3900000001</v>
      </c>
      <c r="E15"/>
    </row>
    <row r="16" spans="1:5" ht="20.100000000000001" customHeight="1" thickBot="1">
      <c r="A16" s="232" t="s">
        <v>16</v>
      </c>
      <c r="B16" s="233"/>
      <c r="C16" s="15"/>
      <c r="D16" s="85">
        <f>SUM(D17:D25)</f>
        <v>2023414.12</v>
      </c>
      <c r="E16"/>
    </row>
    <row r="17" spans="1:5" ht="20.100000000000001" customHeight="1">
      <c r="A17" s="24" t="s">
        <v>5</v>
      </c>
      <c r="B17" s="25" t="s">
        <v>10</v>
      </c>
      <c r="C17" s="24" t="s">
        <v>17</v>
      </c>
      <c r="D17" s="82">
        <v>0</v>
      </c>
      <c r="E17" s="47"/>
    </row>
    <row r="18" spans="1:5" ht="20.100000000000001" customHeight="1">
      <c r="A18" s="18" t="s">
        <v>6</v>
      </c>
      <c r="B18" s="19" t="s">
        <v>11</v>
      </c>
      <c r="C18" s="18" t="s">
        <v>17</v>
      </c>
      <c r="D18" s="82"/>
      <c r="E18" s="59"/>
    </row>
    <row r="19" spans="1:5" ht="36.75" customHeight="1">
      <c r="A19" s="18" t="s">
        <v>7</v>
      </c>
      <c r="B19" s="26" t="s">
        <v>82</v>
      </c>
      <c r="C19" s="18" t="s">
        <v>36</v>
      </c>
      <c r="D19" s="82">
        <v>0</v>
      </c>
    </row>
    <row r="20" spans="1:5" ht="20.100000000000001" customHeight="1">
      <c r="A20" s="18" t="s">
        <v>0</v>
      </c>
      <c r="B20" s="19" t="s">
        <v>19</v>
      </c>
      <c r="C20" s="18" t="s">
        <v>37</v>
      </c>
      <c r="D20" s="82"/>
    </row>
    <row r="21" spans="1:5" ht="20.100000000000001" customHeight="1">
      <c r="A21" s="18" t="s">
        <v>9</v>
      </c>
      <c r="B21" s="19" t="s">
        <v>83</v>
      </c>
      <c r="C21" s="18" t="s">
        <v>38</v>
      </c>
      <c r="D21" s="82"/>
    </row>
    <row r="22" spans="1:5" ht="20.100000000000001" customHeight="1">
      <c r="A22" s="18" t="s">
        <v>12</v>
      </c>
      <c r="B22" s="19" t="s">
        <v>13</v>
      </c>
      <c r="C22" s="18" t="s">
        <v>18</v>
      </c>
      <c r="D22" s="82">
        <v>0</v>
      </c>
    </row>
    <row r="23" spans="1:5" ht="20.100000000000001" customHeight="1">
      <c r="A23" s="18" t="s">
        <v>15</v>
      </c>
      <c r="B23" s="19" t="s">
        <v>84</v>
      </c>
      <c r="C23" s="18" t="s">
        <v>21</v>
      </c>
      <c r="D23" s="82"/>
    </row>
    <row r="24" spans="1:5" ht="20.100000000000001" customHeight="1">
      <c r="A24" s="18" t="s">
        <v>20</v>
      </c>
      <c r="B24" s="19" t="s">
        <v>35</v>
      </c>
      <c r="C24" s="18" t="s">
        <v>85</v>
      </c>
      <c r="D24" s="82">
        <v>647000</v>
      </c>
    </row>
    <row r="25" spans="1:5" ht="20.100000000000001" customHeight="1" thickBot="1">
      <c r="A25" s="16" t="s">
        <v>33</v>
      </c>
      <c r="B25" s="17" t="s">
        <v>34</v>
      </c>
      <c r="C25" s="16" t="s">
        <v>92</v>
      </c>
      <c r="D25" s="86">
        <v>1376414.12</v>
      </c>
    </row>
    <row r="26" spans="1:5" ht="20.100000000000001" customHeight="1" thickBot="1">
      <c r="A26" s="232" t="s">
        <v>86</v>
      </c>
      <c r="B26" s="233"/>
      <c r="C26" s="15"/>
      <c r="D26" s="85">
        <f>SUM(D27:D34)</f>
        <v>365651.73</v>
      </c>
      <c r="E26"/>
    </row>
    <row r="27" spans="1:5" ht="20.100000000000001" customHeight="1">
      <c r="A27" s="27" t="s">
        <v>5</v>
      </c>
      <c r="B27" s="28" t="s">
        <v>39</v>
      </c>
      <c r="C27" s="27" t="s">
        <v>23</v>
      </c>
      <c r="D27" s="87">
        <v>365651.73</v>
      </c>
    </row>
    <row r="28" spans="1:5" ht="20.100000000000001" customHeight="1">
      <c r="A28" s="18" t="s">
        <v>6</v>
      </c>
      <c r="B28" s="19" t="s">
        <v>22</v>
      </c>
      <c r="C28" s="18" t="s">
        <v>23</v>
      </c>
      <c r="D28" s="88">
        <v>0</v>
      </c>
    </row>
    <row r="29" spans="1:5" ht="41.25" customHeight="1">
      <c r="A29" s="18" t="s">
        <v>7</v>
      </c>
      <c r="B29" s="26" t="s">
        <v>91</v>
      </c>
      <c r="C29" s="18" t="s">
        <v>43</v>
      </c>
      <c r="D29" s="82">
        <v>0</v>
      </c>
    </row>
    <row r="30" spans="1:5" ht="20.100000000000001" customHeight="1">
      <c r="A30" s="18" t="s">
        <v>0</v>
      </c>
      <c r="B30" s="19" t="s">
        <v>40</v>
      </c>
      <c r="C30" s="18" t="s">
        <v>31</v>
      </c>
      <c r="D30" s="82"/>
    </row>
    <row r="31" spans="1:5" ht="20.100000000000001" customHeight="1">
      <c r="A31" s="18" t="s">
        <v>9</v>
      </c>
      <c r="B31" s="19" t="s">
        <v>41</v>
      </c>
      <c r="C31" s="18" t="s">
        <v>25</v>
      </c>
      <c r="D31" s="82"/>
    </row>
    <row r="32" spans="1:5" ht="20.100000000000001" customHeight="1">
      <c r="A32" s="18" t="s">
        <v>12</v>
      </c>
      <c r="B32" s="19" t="s">
        <v>14</v>
      </c>
      <c r="C32" s="18" t="s">
        <v>26</v>
      </c>
      <c r="D32" s="82"/>
    </row>
    <row r="33" spans="1:4" ht="20.100000000000001" customHeight="1">
      <c r="A33" s="18" t="s">
        <v>15</v>
      </c>
      <c r="B33" s="29" t="s">
        <v>42</v>
      </c>
      <c r="C33" s="30" t="s">
        <v>27</v>
      </c>
      <c r="D33" s="89"/>
    </row>
    <row r="34" spans="1:4" ht="20.100000000000001" customHeight="1" thickBot="1">
      <c r="A34" s="31" t="s">
        <v>20</v>
      </c>
      <c r="B34" s="32" t="s">
        <v>28</v>
      </c>
      <c r="C34" s="31" t="s">
        <v>24</v>
      </c>
      <c r="D34" s="90"/>
    </row>
    <row r="35" spans="1:4" ht="20.100000000000001" customHeight="1">
      <c r="A35" s="3"/>
      <c r="B35" s="4"/>
      <c r="C35" s="4"/>
      <c r="D35" s="4"/>
    </row>
    <row r="36" spans="1:4">
      <c r="A36" s="2"/>
    </row>
    <row r="37" spans="1:4">
      <c r="A37" s="2"/>
      <c r="C37" s="229" t="s">
        <v>87</v>
      </c>
      <c r="D37" s="229"/>
    </row>
    <row r="38" spans="1:4">
      <c r="A38" s="2"/>
      <c r="C38" s="108"/>
      <c r="D38" s="108"/>
    </row>
    <row r="39" spans="1:4" ht="12.75" customHeight="1">
      <c r="A39" s="2"/>
      <c r="C39" s="229" t="s">
        <v>110</v>
      </c>
      <c r="D39" s="229"/>
    </row>
    <row r="40" spans="1:4">
      <c r="A40" s="2"/>
    </row>
    <row r="41" spans="1:4">
      <c r="A41" s="2"/>
    </row>
    <row r="42" spans="1:4">
      <c r="A42" s="2"/>
      <c r="C42" s="229"/>
      <c r="D42" s="229"/>
    </row>
    <row r="43" spans="1:4">
      <c r="A43" s="2"/>
    </row>
    <row r="44" spans="1:4">
      <c r="A44" s="2"/>
      <c r="C44" s="229"/>
      <c r="D44" s="229"/>
    </row>
    <row r="45" spans="1:4">
      <c r="A45" s="2"/>
      <c r="C45" s="75"/>
      <c r="D45" s="75"/>
    </row>
    <row r="46" spans="1:4">
      <c r="A46" s="2"/>
      <c r="C46" s="229"/>
      <c r="D46" s="229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</sheetData>
  <mergeCells count="10">
    <mergeCell ref="C46:D46"/>
    <mergeCell ref="C42:D42"/>
    <mergeCell ref="C44:D44"/>
    <mergeCell ref="D1:E2"/>
    <mergeCell ref="C37:D37"/>
    <mergeCell ref="C39:D39"/>
    <mergeCell ref="A3:D3"/>
    <mergeCell ref="A16:B16"/>
    <mergeCell ref="A26:B26"/>
    <mergeCell ref="A4:D4"/>
  </mergeCells>
  <phoneticPr fontId="10" type="noConversion"/>
  <printOptions horizontalCentered="1"/>
  <pageMargins left="0.39370078740157483" right="0.39370078740157483" top="0.59055118110236227" bottom="0.59055118110236227" header="0.39370078740157483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3</vt:lpstr>
      <vt:lpstr>4</vt:lpstr>
      <vt:lpstr>5</vt:lpstr>
    </vt:vector>
  </TitlesOfParts>
  <Company>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ASI</cp:lastModifiedBy>
  <cp:lastPrinted>2018-06-18T06:20:28Z</cp:lastPrinted>
  <dcterms:created xsi:type="dcterms:W3CDTF">1998-12-09T13:02:10Z</dcterms:created>
  <dcterms:modified xsi:type="dcterms:W3CDTF">2018-06-21T13:27:29Z</dcterms:modified>
</cp:coreProperties>
</file>