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0" yWindow="15" windowWidth="19260" windowHeight="8745" activeTab="4"/>
  </bookViews>
  <sheets>
    <sheet name="3" sheetId="88" r:id="rId1"/>
    <sheet name="4" sheetId="75" r:id="rId2"/>
    <sheet name="5" sheetId="22" r:id="rId3"/>
    <sheet name="6" sheetId="44" r:id="rId4"/>
    <sheet name="7" sheetId="45" r:id="rId5"/>
    <sheet name="8" sheetId="48" r:id="rId6"/>
    <sheet name="9" sheetId="24" r:id="rId7"/>
    <sheet name="10" sheetId="74" r:id="rId8"/>
  </sheets>
  <calcPr calcId="124519"/>
</workbook>
</file>

<file path=xl/calcChain.xml><?xml version="1.0" encoding="utf-8"?>
<calcChain xmlns="http://schemas.openxmlformats.org/spreadsheetml/2006/main">
  <c r="L18" i="75"/>
  <c r="F47" i="22"/>
  <c r="J44" i="75"/>
  <c r="K44"/>
  <c r="L44"/>
  <c r="N44"/>
  <c r="O44"/>
  <c r="P44"/>
  <c r="J53"/>
  <c r="K53"/>
  <c r="L53"/>
  <c r="N53"/>
  <c r="O53"/>
  <c r="P53"/>
  <c r="N18" l="1"/>
  <c r="N13" s="1"/>
  <c r="O18"/>
  <c r="O13" s="1"/>
  <c r="P18"/>
  <c r="P13" s="1"/>
  <c r="M21"/>
  <c r="G21" s="1"/>
  <c r="I21"/>
  <c r="F21" s="1"/>
  <c r="M20"/>
  <c r="I20"/>
  <c r="F20" s="1"/>
  <c r="E19"/>
  <c r="L13"/>
  <c r="K18"/>
  <c r="K13" s="1"/>
  <c r="J18"/>
  <c r="J13" s="1"/>
  <c r="I37"/>
  <c r="M37"/>
  <c r="H37" s="1"/>
  <c r="M38"/>
  <c r="H38" s="1"/>
  <c r="E38"/>
  <c r="E37"/>
  <c r="M36"/>
  <c r="H36" s="1"/>
  <c r="I36"/>
  <c r="F36" s="1"/>
  <c r="F35" s="1"/>
  <c r="P35"/>
  <c r="O35"/>
  <c r="N35"/>
  <c r="L35"/>
  <c r="K35"/>
  <c r="J35"/>
  <c r="I18" l="1"/>
  <c r="I13" s="1"/>
  <c r="H20"/>
  <c r="F18"/>
  <c r="F13" s="1"/>
  <c r="G20"/>
  <c r="G18" s="1"/>
  <c r="G13" s="1"/>
  <c r="E21"/>
  <c r="H21"/>
  <c r="M18"/>
  <c r="M13" s="1"/>
  <c r="I35"/>
  <c r="H35"/>
  <c r="M35"/>
  <c r="E36"/>
  <c r="E35" s="1"/>
  <c r="G35"/>
  <c r="F19" i="88"/>
  <c r="F25"/>
  <c r="F31"/>
  <c r="F20"/>
  <c r="F23"/>
  <c r="F22"/>
  <c r="H18" i="75" l="1"/>
  <c r="H13" s="1"/>
  <c r="E20"/>
  <c r="E18" s="1"/>
  <c r="F16" i="88"/>
  <c r="F21"/>
  <c r="F18"/>
  <c r="F17"/>
  <c r="F13"/>
  <c r="G15" i="44" l="1"/>
  <c r="E13" i="75" l="1"/>
  <c r="M56"/>
  <c r="I56"/>
  <c r="E56"/>
  <c r="M55"/>
  <c r="I55"/>
  <c r="E55"/>
  <c r="M54"/>
  <c r="I54"/>
  <c r="I53" l="1"/>
  <c r="G53"/>
  <c r="M53"/>
  <c r="H56"/>
  <c r="H55"/>
  <c r="H54"/>
  <c r="F54"/>
  <c r="F53" s="1"/>
  <c r="F15" i="88"/>
  <c r="F14"/>
  <c r="H53" i="75" l="1"/>
  <c r="E54"/>
  <c r="E53" s="1"/>
  <c r="F12" i="88" l="1"/>
  <c r="E46" i="75" l="1"/>
  <c r="I45"/>
  <c r="M45"/>
  <c r="I46"/>
  <c r="M46"/>
  <c r="M47"/>
  <c r="I47"/>
  <c r="E47" s="1"/>
  <c r="I44" l="1"/>
  <c r="G44"/>
  <c r="M44"/>
  <c r="E45"/>
  <c r="E44" s="1"/>
  <c r="H45"/>
  <c r="F44"/>
  <c r="H46"/>
  <c r="H47"/>
  <c r="H44" l="1"/>
  <c r="E22" i="22"/>
  <c r="E21" s="1"/>
  <c r="G22"/>
  <c r="G21" s="1"/>
  <c r="H22"/>
  <c r="H21" s="1"/>
  <c r="J22"/>
  <c r="J21" s="1"/>
  <c r="F34"/>
  <c r="F30"/>
  <c r="G30" s="1"/>
  <c r="F24" i="88" l="1"/>
  <c r="G13" i="44" l="1"/>
  <c r="G12" s="1"/>
  <c r="I13"/>
  <c r="I12" s="1"/>
  <c r="E13"/>
  <c r="E12" s="1"/>
  <c r="F14"/>
  <c r="F13" s="1"/>
  <c r="F12" s="1"/>
  <c r="F15" s="1"/>
  <c r="H14" l="1"/>
  <c r="H13" s="1"/>
  <c r="H12" s="1"/>
  <c r="H15" s="1"/>
  <c r="D22" i="22" l="1"/>
  <c r="D21" s="1"/>
  <c r="F51"/>
  <c r="F50"/>
  <c r="F49"/>
  <c r="F48"/>
  <c r="F46"/>
  <c r="F45"/>
  <c r="H45" s="1"/>
  <c r="F44"/>
  <c r="H44" s="1"/>
  <c r="F43"/>
  <c r="G43" s="1"/>
  <c r="F42"/>
  <c r="G42" s="1"/>
  <c r="F41"/>
  <c r="I41" s="1"/>
  <c r="I39" s="1"/>
  <c r="J39"/>
  <c r="E39"/>
  <c r="D39"/>
  <c r="F38"/>
  <c r="F37"/>
  <c r="F36"/>
  <c r="F35"/>
  <c r="F33"/>
  <c r="F32"/>
  <c r="H32" s="1"/>
  <c r="F31"/>
  <c r="H31" s="1"/>
  <c r="F29"/>
  <c r="G29" s="1"/>
  <c r="G26" s="1"/>
  <c r="F28"/>
  <c r="I28" s="1"/>
  <c r="I26" s="1"/>
  <c r="I25" s="1"/>
  <c r="J26"/>
  <c r="J25" s="1"/>
  <c r="E26"/>
  <c r="E25" s="1"/>
  <c r="D26"/>
  <c r="D25" s="1"/>
  <c r="F32" i="88"/>
  <c r="F30"/>
  <c r="F29"/>
  <c r="G25" i="22" l="1"/>
  <c r="F26"/>
  <c r="G39"/>
  <c r="H26"/>
  <c r="H39"/>
  <c r="F39"/>
  <c r="H25" l="1"/>
  <c r="F25"/>
  <c r="M30" i="75"/>
  <c r="I30"/>
  <c r="M29"/>
  <c r="I29"/>
  <c r="M28"/>
  <c r="I28"/>
  <c r="P27"/>
  <c r="P22" s="1"/>
  <c r="O27"/>
  <c r="O22" s="1"/>
  <c r="N27"/>
  <c r="N22" s="1"/>
  <c r="L27"/>
  <c r="L22" s="1"/>
  <c r="K27"/>
  <c r="K22" s="1"/>
  <c r="J27"/>
  <c r="J22" s="1"/>
  <c r="G27"/>
  <c r="G22" s="1"/>
  <c r="E30" l="1"/>
  <c r="H30"/>
  <c r="E29"/>
  <c r="H28"/>
  <c r="E28"/>
  <c r="I27"/>
  <c r="I22" s="1"/>
  <c r="H29"/>
  <c r="M27"/>
  <c r="M22" s="1"/>
  <c r="H27" l="1"/>
  <c r="H22" s="1"/>
  <c r="F27"/>
  <c r="F22" s="1"/>
  <c r="E27"/>
  <c r="E22" s="1"/>
  <c r="F28" i="88"/>
  <c r="F33" l="1"/>
  <c r="E10" i="44" l="1"/>
  <c r="F10"/>
  <c r="F9" s="1"/>
  <c r="G10"/>
  <c r="G9" s="1"/>
  <c r="H10"/>
  <c r="H9" s="1"/>
  <c r="D10"/>
  <c r="I11"/>
  <c r="I10" s="1"/>
  <c r="D9" l="1"/>
  <c r="D15" s="1"/>
  <c r="E9"/>
  <c r="E15" s="1"/>
  <c r="I9"/>
  <c r="I15" s="1"/>
  <c r="E16" i="22" l="1"/>
  <c r="E15" s="1"/>
  <c r="I16"/>
  <c r="I15" s="1"/>
  <c r="J16"/>
  <c r="J15" s="1"/>
  <c r="F27" i="88" l="1"/>
  <c r="F26"/>
  <c r="I34" l="1"/>
  <c r="H34"/>
  <c r="G34"/>
  <c r="F34" l="1"/>
  <c r="D16" i="22" l="1"/>
  <c r="D15" s="1"/>
  <c r="J57" i="75" l="1"/>
  <c r="K57"/>
  <c r="L57"/>
  <c r="N57"/>
  <c r="O57"/>
  <c r="P57" l="1"/>
  <c r="F57" l="1"/>
  <c r="I57"/>
  <c r="M57"/>
  <c r="G17" i="24"/>
  <c r="H17"/>
  <c r="D13" i="74"/>
  <c r="D15" s="1"/>
  <c r="C13"/>
  <c r="C15" s="1"/>
  <c r="D10" i="22"/>
  <c r="D9" s="1"/>
  <c r="D52" s="1"/>
  <c r="E10"/>
  <c r="E9" s="1"/>
  <c r="E52" s="1"/>
  <c r="I10"/>
  <c r="I9" s="1"/>
  <c r="J10"/>
  <c r="J9" s="1"/>
  <c r="J52" s="1"/>
  <c r="F17" i="24"/>
  <c r="F35" i="48"/>
  <c r="F24" i="22"/>
  <c r="F20"/>
  <c r="H20" s="1"/>
  <c r="F19"/>
  <c r="H19" s="1"/>
  <c r="F18"/>
  <c r="F14"/>
  <c r="H14" s="1"/>
  <c r="F13"/>
  <c r="H13" s="1"/>
  <c r="F12"/>
  <c r="G12" s="1"/>
  <c r="G10" s="1"/>
  <c r="G9" s="1"/>
  <c r="D26" i="45"/>
  <c r="D16"/>
  <c r="I52" i="22" l="1"/>
  <c r="I24"/>
  <c r="I22" s="1"/>
  <c r="I21" s="1"/>
  <c r="F22"/>
  <c r="F21" s="1"/>
  <c r="H16"/>
  <c r="H15" s="1"/>
  <c r="F16"/>
  <c r="F15" s="1"/>
  <c r="G18"/>
  <c r="G16" s="1"/>
  <c r="G15" s="1"/>
  <c r="G52" s="1"/>
  <c r="D15" i="45"/>
  <c r="F10" i="22"/>
  <c r="F9" s="1"/>
  <c r="G57" i="75"/>
  <c r="E57"/>
  <c r="H57"/>
  <c r="H10" i="22"/>
  <c r="H9" s="1"/>
  <c r="H52" l="1"/>
  <c r="F52"/>
  <c r="D14" i="45" l="1"/>
</calcChain>
</file>

<file path=xl/sharedStrings.xml><?xml version="1.0" encoding="utf-8"?>
<sst xmlns="http://schemas.openxmlformats.org/spreadsheetml/2006/main" count="377" uniqueCount="239">
  <si>
    <t>Wyszczególnienie</t>
  </si>
  <si>
    <t>4.</t>
  </si>
  <si>
    <t>Dział</t>
  </si>
  <si>
    <t>Rozdział</t>
  </si>
  <si>
    <t>§</t>
  </si>
  <si>
    <t>Treść</t>
  </si>
  <si>
    <t>w tym:</t>
  </si>
  <si>
    <t>I.</t>
  </si>
  <si>
    <t>1.</t>
  </si>
  <si>
    <t>2.</t>
  </si>
  <si>
    <t>3.</t>
  </si>
  <si>
    <t>w tym źródła finansowania</t>
  </si>
  <si>
    <t>5.</t>
  </si>
  <si>
    <t>Kredyty</t>
  </si>
  <si>
    <t>Pożyczki</t>
  </si>
  <si>
    <t>6.</t>
  </si>
  <si>
    <t>Nadwyżka budżetu z lat ubiegłych</t>
  </si>
  <si>
    <t>Wykup papierów wartościowych</t>
  </si>
  <si>
    <t>7.</t>
  </si>
  <si>
    <t>Przychody ogółem:</t>
  </si>
  <si>
    <t>§ 952</t>
  </si>
  <si>
    <t>§ 957</t>
  </si>
  <si>
    <t>Spłaty pożyczek udzielonych</t>
  </si>
  <si>
    <t>8.</t>
  </si>
  <si>
    <t>§ 911</t>
  </si>
  <si>
    <t>Spłaty pożyczek</t>
  </si>
  <si>
    <t>§ 992</t>
  </si>
  <si>
    <t>§ 995</t>
  </si>
  <si>
    <t>§ 994</t>
  </si>
  <si>
    <t>§ 982</t>
  </si>
  <si>
    <t>§ 971</t>
  </si>
  <si>
    <t>Rozchody z tytułu innych rozliczeń</t>
  </si>
  <si>
    <t>Rozdz.</t>
  </si>
  <si>
    <t>w złotych</t>
  </si>
  <si>
    <t>§ 991</t>
  </si>
  <si>
    <t>x</t>
  </si>
  <si>
    <t>9.</t>
  </si>
  <si>
    <t>Inne źródła (wolne środki)</t>
  </si>
  <si>
    <t>Inne papiery wartościowe</t>
  </si>
  <si>
    <t>§ 903</t>
  </si>
  <si>
    <t>§ 951</t>
  </si>
  <si>
    <t xml:space="preserve">§ 941 do 944 </t>
  </si>
  <si>
    <t>Spłaty kredytów</t>
  </si>
  <si>
    <t>Udzielone pożyczki</t>
  </si>
  <si>
    <t>Lokaty</t>
  </si>
  <si>
    <t>Wykup obligacji</t>
  </si>
  <si>
    <t>§ 963</t>
  </si>
  <si>
    <t>Lp.</t>
  </si>
  <si>
    <t>Planowane wydatki</t>
  </si>
  <si>
    <t>Projekt</t>
  </si>
  <si>
    <t>Kategoria interwencji funduszy strukturalnych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</si>
  <si>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</si>
  <si>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</si>
  <si>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</si>
  <si>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</si>
  <si>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</si>
  <si>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</si>
  <si>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obligacje</t>
  </si>
  <si>
    <t>pozostałe**</t>
  </si>
  <si>
    <t>pozostałe</t>
  </si>
  <si>
    <t>Wydatki majątkowe razem:</t>
  </si>
  <si>
    <t>1.1</t>
  </si>
  <si>
    <t>Program:</t>
  </si>
  <si>
    <t>Priorytet:</t>
  </si>
  <si>
    <t>Działanie:</t>
  </si>
  <si>
    <t>Nazwa projektu:</t>
  </si>
  <si>
    <t>Razem wydatki:</t>
  </si>
  <si>
    <t>Ogółem (1+2)</t>
  </si>
  <si>
    <t>wynagrodzenia</t>
  </si>
  <si>
    <t>pochodne od wynagrodzeń</t>
  </si>
  <si>
    <t>dotacje</t>
  </si>
  <si>
    <t>Wydatki
bieżące</t>
  </si>
  <si>
    <t>Wydatki
majątkowe</t>
  </si>
  <si>
    <t>środki wymienione
w art. 5 ust. 1 pkt 2 i 3 u.f.p.</t>
  </si>
  <si>
    <t>Środki
z budżetu krajowego</t>
  </si>
  <si>
    <t>Środki
z budżetu UE</t>
  </si>
  <si>
    <t>pożyczki
i kredyty</t>
  </si>
  <si>
    <t>Wydatki
w okresie realizacji Projektu (całkowita wartość Projektu)
(6+7)</t>
  </si>
  <si>
    <t>Ogółem</t>
  </si>
  <si>
    <t>§*</t>
  </si>
  <si>
    <t>dochody własne j.s.t.</t>
  </si>
  <si>
    <t>Jednostka organizacyjna realizująca zadanie lub koordynująca program</t>
  </si>
  <si>
    <t>Nazwa zadania inwestycyjnego</t>
  </si>
  <si>
    <t>środki pochodzące
z innych  źródeł*</t>
  </si>
  <si>
    <t>Klasyfikacja (dział, rozdział,
paragraf)</t>
  </si>
  <si>
    <t>L.p.</t>
  </si>
  <si>
    <t>Klasyfikacja</t>
  </si>
  <si>
    <t>Planowane dochody</t>
  </si>
  <si>
    <t>Nadwyżka (1-2)</t>
  </si>
  <si>
    <t>Deficyt (1-2)</t>
  </si>
  <si>
    <t>Finansowanie (Przychody - Rozchody)</t>
  </si>
  <si>
    <t>Pożyczki na finansowanie zadań realizowanych z udziałem środków pochodzących z budżetu UE</t>
  </si>
  <si>
    <t>Prywatyzacja majątku j.s.t.</t>
  </si>
  <si>
    <t>Obligacje skarbowe</t>
  </si>
  <si>
    <t>§  931</t>
  </si>
  <si>
    <t>Rozchody ogółem :</t>
  </si>
  <si>
    <t>Wydatki
ogółem (6+10)</t>
  </si>
  <si>
    <t>świadczenia społeczne</t>
  </si>
  <si>
    <t>dochody -dotacje
ogółem</t>
  </si>
  <si>
    <t>Dochody
ogółem</t>
  </si>
  <si>
    <t xml:space="preserve">Dotacje dla podmiotów należących do sektora finansów publicznych  </t>
  </si>
  <si>
    <t>kwota dotacji</t>
  </si>
  <si>
    <t>przedmiotowej</t>
  </si>
  <si>
    <t>podmiotowej</t>
  </si>
  <si>
    <t>celowej</t>
  </si>
  <si>
    <t>Dotacje dla podmiotów niezaliczanych do sektora finansów publicznych</t>
  </si>
  <si>
    <t>Nazwa jednostki pomocniczej lub sołectwa</t>
  </si>
  <si>
    <t>kwota</t>
  </si>
  <si>
    <t>Sołectwa</t>
  </si>
  <si>
    <t>Jednostki pomocnicze</t>
  </si>
  <si>
    <t>Nazwa zadania/podmiotu</t>
  </si>
  <si>
    <t>92109</t>
  </si>
  <si>
    <t>2480</t>
  </si>
  <si>
    <t>92116</t>
  </si>
  <si>
    <t>Cimochy</t>
  </si>
  <si>
    <t>Cimoszki</t>
  </si>
  <si>
    <t>Gąsiorówko</t>
  </si>
  <si>
    <t>Godziejewo, Krzyżewko</t>
  </si>
  <si>
    <t>Guty</t>
  </si>
  <si>
    <t>Jelitki, Gąsiorowo</t>
  </si>
  <si>
    <t>Kleszczewo</t>
  </si>
  <si>
    <t>Krupin</t>
  </si>
  <si>
    <t>Małe Olecko</t>
  </si>
  <si>
    <t>Markowskie</t>
  </si>
  <si>
    <t xml:space="preserve">Dotacja podmiotowa z budżetu dla samorzadowej instytucji kultury- GOK w Wieliczkach   </t>
  </si>
  <si>
    <t>Niedźwiedzkie</t>
  </si>
  <si>
    <t>Nory</t>
  </si>
  <si>
    <t>Nowe Raczki</t>
  </si>
  <si>
    <t>Puchówka</t>
  </si>
  <si>
    <t>Rynie</t>
  </si>
  <si>
    <t>Sobole</t>
  </si>
  <si>
    <t>Szeszki</t>
  </si>
  <si>
    <t>Urbanki</t>
  </si>
  <si>
    <t>Wieliczki</t>
  </si>
  <si>
    <t>Wilkasy</t>
  </si>
  <si>
    <t>Wojnasy</t>
  </si>
  <si>
    <t>Wydatki razem (14+15+16)</t>
  </si>
  <si>
    <t xml:space="preserve">Dotacja podmiotowa z budżetu dla samorzadowej instytucji kultury- GBP w Wieliczkach   </t>
  </si>
  <si>
    <t>Plan dochodów w łącznej kwocie rachunku dochodów samorządowych jednostek budżetowych prowadzących działalność na podstawie ustawy o systemie oświaty  i wydatków nimi finansowanych</t>
  </si>
  <si>
    <t>Plan dochodów</t>
  </si>
  <si>
    <t>Plan wydatków</t>
  </si>
  <si>
    <t xml:space="preserve">Wydatki* na programy i projekty realizowane ze środków pochodzących z funduszy strukturalnych i Funduszu Spójności oraz pozostałe środki pochodzące ze źródeł zagranicznych nie podlegających zwrotowi </t>
  </si>
  <si>
    <t>UG</t>
  </si>
  <si>
    <t>Dział 801, z tego:</t>
  </si>
  <si>
    <t>-rozdział 80101</t>
  </si>
  <si>
    <t>Spłaty pożyczek otrzymanych na finannsowanie zadań realizowanych z udziałem środków pochodzących z budżetu UE</t>
  </si>
  <si>
    <t>§ 950</t>
  </si>
  <si>
    <t xml:space="preserve">Planowane wydatki inwestycyjne </t>
  </si>
  <si>
    <t>Wydatki bieżace razem</t>
  </si>
  <si>
    <t>Plan</t>
  </si>
  <si>
    <t>na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</si>
  <si>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</si>
  <si>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</si>
  <si>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</si>
  <si>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</si>
  <si>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</si>
  <si>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</si>
  <si>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</si>
  <si>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</si>
  <si>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</si>
  <si>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</si>
  <si>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</si>
  <si>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</si>
  <si>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2016 r.</t>
  </si>
  <si>
    <t>na wynagrodzenia i pochodne od wynagrodzeń</t>
  </si>
  <si>
    <t>Współpraca i działalność na rzecz organizacji pozarządowych oraz innych podmiotów prowadzących działalność pożytku publicznego- organizacji imprez sportowych i sportowo-rekeracyjnych dla dzieci i młodzieży i pozostałych mieszkańców, w szczególności zawodów sportowych.</t>
  </si>
  <si>
    <t>2710</t>
  </si>
  <si>
    <t>2017 r.</t>
  </si>
  <si>
    <t>Program Rozwoju Obszarów Wiejskich na lata 2014-2020</t>
  </si>
  <si>
    <t>Regionalny Porgram Operacyjny Województwa Warmińsko-Mazurskiego na lata 2014-2020 -Projekt partnerski</t>
  </si>
  <si>
    <t>RPWM.11.00.00. Włączenie społeczne</t>
  </si>
  <si>
    <t>RPWM.11.01.00"Aktywne włączenie, w tym z myślą o promowaniu równych szans oraz aktywnego uczestnictwa i zwiększeniu szans na zatrudnienie"</t>
  </si>
  <si>
    <t>"Kuźnia Włączenia"</t>
  </si>
  <si>
    <t>852-85214 3119</t>
  </si>
  <si>
    <t>2018 r.</t>
  </si>
  <si>
    <t>Rozwój Terytorialny</t>
  </si>
  <si>
    <t>85195</t>
  </si>
  <si>
    <t xml:space="preserve"> Podstawowe usługi i odnowa miejscowości na obszarach wiejskich</t>
  </si>
  <si>
    <t>Dotacja celowa na pomoc finansową udzielaną między jednostkami samorządu terytorialnego na dofinansowanie własnych zadań bieżących - na współfinansowanie programu zdrowotnego "Profilaktyka raka szyjki macicy na lata 2009-2020".</t>
  </si>
  <si>
    <t>2.1.</t>
  </si>
  <si>
    <t xml:space="preserve">Europejski Fundusz Społeczny </t>
  </si>
  <si>
    <t>z tego: 2017 r.</t>
  </si>
  <si>
    <t>2.3.</t>
  </si>
  <si>
    <t>Program Operacyjny:Regionalny Program Operacyjny WiM na lata 2014-2020</t>
  </si>
  <si>
    <t>Poddziałanie:</t>
  </si>
  <si>
    <t>Działanie:2.2. Podniesienie jakości oferty edukacyjnej ukierunkowanej na rozwój kompetencji kluczowych uczniów</t>
  </si>
  <si>
    <t>Poddziałanie : 2.2.1. Podniesienie jakości oferty edukacyjnej ukierunkowanej na rozwój kompetencji kluczowych uczniów - projekty konkursowe</t>
  </si>
  <si>
    <t>Tytuł projektu:"Nowoczesna edukacja w Gminie Wieliczki"</t>
  </si>
  <si>
    <t>80101        80110         75085</t>
  </si>
  <si>
    <t>2019 r.</t>
  </si>
  <si>
    <t>60016        6057; 6059</t>
  </si>
  <si>
    <t>22.</t>
  </si>
  <si>
    <t>2.4.</t>
  </si>
  <si>
    <t>Tytuł projektu:"Radosne przedszkole w Gminie Wieliczki"</t>
  </si>
  <si>
    <t>Oś priorytetowa: 2. Kadry dla gospodarki</t>
  </si>
  <si>
    <t>Działanie:2.1. Zapewnienie równego dostępu do wysokiej jakości edukacji przedszkolnej</t>
  </si>
  <si>
    <t>Przebudowa drogi gminnej w Małym Olecku (wieś- stacja PKP)- dokumentacja kosztorysowa</t>
  </si>
  <si>
    <t>Przebudowa drogi gminnej w Markowskie - Krzyżewko- dokumentacja kosztorysowa</t>
  </si>
  <si>
    <t>Oświetlenie uliczne w Sobolach</t>
  </si>
  <si>
    <t>Przebudowa drogi gminnej w Cimoszkach 0,295 km(2017-2018)</t>
  </si>
  <si>
    <t>Przebudowa części drogi gminnej Nr 142013N Wilkasy-Cimoszki  2,5 km 2017-2018</t>
  </si>
  <si>
    <t>Wydatki jednostek pomocniczych w 2018 r.</t>
  </si>
  <si>
    <t>Budowa budynku rekreacyjnego na "Świetlicę" we wsi Szeszki 2016-2019</t>
  </si>
  <si>
    <t>Budowa budynku rekreacyjnego na "Świetlicę" we wsi Puchówka 2016-2019</t>
  </si>
  <si>
    <t>2019 r.***</t>
  </si>
  <si>
    <t>Zakup kosiarki bijakowej do poboczy- osprzęt do ciągnika</t>
  </si>
  <si>
    <t xml:space="preserve">Zadania inwestycyjne (roczne i wieloletnie) przewidziane do realizacji w 2018 r. </t>
  </si>
  <si>
    <t>rok budżetowy 2018 (7+8+9)</t>
  </si>
  <si>
    <t>Zestawienie planowanych kwot dotacji udzielanych z budżetu jst, realizowanych przez podmioty należące i nienależące do sektora finansów publicznych w 2018 r.</t>
  </si>
  <si>
    <t xml:space="preserve">Współpraca i działalność na rzecz organizacji pozarządowych oraz innych podmiotów prowadzących działalność pożytku publicznego- organizacji imprez rekeracyjnych dla dzieci i młodzieży i pozostałych mieszkańców, w szczególności: festynów i turniejów. </t>
  </si>
  <si>
    <t>Oświetlenie uliczne w Krupinie</t>
  </si>
  <si>
    <t>Oświetlenie uliczne w Jelitkach</t>
  </si>
  <si>
    <t>Wykonanie podjazdu dla osób niepełnosprawnych przy budynku Urzędu Gminy</t>
  </si>
  <si>
    <t>Przebudowa drogi w Niedźwiedzkich dz. Nr 131 i 161; 0,148 km(2017-2018)</t>
  </si>
  <si>
    <t>Przebudowa drogi w Niedźwiedzkich dz. Nr 128, 152; 0,121 km(2017-2018) (wywłaszczenia)</t>
  </si>
  <si>
    <t>Sprzęt sportowy zewnętrzny w Cimochach</t>
  </si>
  <si>
    <t>Ogrodzenie boiska w Norach</t>
  </si>
  <si>
    <t>Altana z grilem w Kleszczewie</t>
  </si>
  <si>
    <t>Ogrodzenie świetllicy w Wilkasach</t>
  </si>
  <si>
    <t>Parking przy ulicy Tunelowej w Wieliczkach</t>
  </si>
  <si>
    <t>Przebudowa drogi gminnej Markowskie-Wieliczki od km 0+11 do km 4+742,0 dł. 4,731 km Gmina Wieliczki 2018</t>
  </si>
  <si>
    <t>Wykonanie dokumentacji kosztorysowej ul. Przytorowej w Wieliczkach (FS)</t>
  </si>
  <si>
    <t>Ogrodzenie placu rekreacji i siłowni zewnętrznej, doposażenie placu w Markowskich</t>
  </si>
  <si>
    <t xml:space="preserve"> Przychody i rozchody budżetu w 2018 r.</t>
  </si>
  <si>
    <t>Program Erasmus+, Akcja KA219: Partnerstwa strategiczne- współpraca szkół</t>
  </si>
  <si>
    <t>Edukacja szkolna i Młodzież</t>
  </si>
  <si>
    <t>2.2</t>
  </si>
  <si>
    <t xml:space="preserve">Przebudowa części drogi gminnej nr 142013N- Wilkasy - Cimoszki, Gmina Wieliczki </t>
  </si>
  <si>
    <t>Dochody i wydatki związane z realizacją zadań z zakresu administracji rządowej i innych zadań zleconych odrębnymi ustawami w 2018 r.</t>
  </si>
  <si>
    <t>Dochody i wydatki związane z realizacją zadań realizowanych na podstawie umów lub porozumień między jednostkami samorządu terytorialnego w 2018 r.</t>
  </si>
  <si>
    <t>Ogrodzenie i zagospodarowanie terenu przy świetlicy we wsi Puchówka</t>
  </si>
  <si>
    <t xml:space="preserve">Załącznik nr 6 do uchwały Nr ………………. Rady Gminy Wieliczki z dnia ………………. r. </t>
  </si>
  <si>
    <t>Załącznik nr 3 do uchwały Nr …………... Rady Gminy Wieliczki  z dnia …………….. r.</t>
  </si>
  <si>
    <t>Załącznik nr 5 do uchwały Nr ……………. Rady Gminy Wieliczki z dnia …………….. r.</t>
  </si>
  <si>
    <t>Załącznik nr 7 do uchwały Nr ………….. Rady Gminy Wieliczki z dnia …………. r.</t>
  </si>
  <si>
    <t>Załącznik Nr 8 do uchwały Nr …………. Rady Gminy Wieliczki z dnia ………….. r.</t>
  </si>
  <si>
    <t>Załącznik Nr 9 do uchwały Nr …………... Rady Gminy Wieliczki  z dnia …………... r.</t>
  </si>
  <si>
    <t>Załącznik nr 4 do uchwały Nr ………. Rady Gminy Wieliczki z dnia …………... r.</t>
  </si>
  <si>
    <t>Załącznik Nr 10 do uchwały Nr ………... Rady Gminy Wieliczki z dnia …………….. r.</t>
  </si>
</sst>
</file>

<file path=xl/styles.xml><?xml version="1.0" encoding="utf-8"?>
<styleSheet xmlns="http://schemas.openxmlformats.org/spreadsheetml/2006/main">
  <numFmts count="3">
    <numFmt numFmtId="164" formatCode="000"/>
    <numFmt numFmtId="165" formatCode="00000"/>
    <numFmt numFmtId="166" formatCode="0000"/>
  </numFmts>
  <fonts count="33">
    <font>
      <sz val="10"/>
      <name val="Arial CE"/>
      <charset val="238"/>
    </font>
    <font>
      <sz val="10"/>
      <name val="Arial CE"/>
      <charset val="238"/>
    </font>
    <font>
      <sz val="6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4"/>
      <name val="Arial"/>
      <family val="2"/>
      <charset val="238"/>
    </font>
    <font>
      <sz val="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8"/>
      <color rgb="FFFF000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i/>
      <sz val="10"/>
      <color rgb="FFFF0000"/>
      <name val="Arial CE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0" borderId="0" xfId="1" applyFont="1"/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3" xfId="1" applyFont="1" applyBorder="1"/>
    <xf numFmtId="0" fontId="8" fillId="0" borderId="0" xfId="0" applyFont="1"/>
    <xf numFmtId="0" fontId="10" fillId="0" borderId="0" xfId="1" applyFont="1"/>
    <xf numFmtId="0" fontId="2" fillId="0" borderId="0" xfId="0" applyFont="1"/>
    <xf numFmtId="0" fontId="17" fillId="0" borderId="0" xfId="0" applyFont="1"/>
    <xf numFmtId="0" fontId="15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6" fillId="0" borderId="0" xfId="0" applyFont="1" applyAlignment="1">
      <alignment horizontal="right" vertical="top"/>
    </xf>
    <xf numFmtId="0" fontId="0" fillId="0" borderId="5" xfId="0" applyBorder="1"/>
    <xf numFmtId="0" fontId="0" fillId="0" borderId="0" xfId="0" applyAlignment="1"/>
    <xf numFmtId="49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166" fontId="15" fillId="0" borderId="24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165" fontId="16" fillId="0" borderId="19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166" fontId="16" fillId="3" borderId="19" xfId="0" applyNumberFormat="1" applyFont="1" applyFill="1" applyBorder="1" applyAlignment="1">
      <alignment vertical="center"/>
    </xf>
    <xf numFmtId="166" fontId="16" fillId="0" borderId="4" xfId="0" applyNumberFormat="1" applyFont="1" applyBorder="1" applyAlignment="1">
      <alignment vertical="center"/>
    </xf>
    <xf numFmtId="165" fontId="21" fillId="0" borderId="1" xfId="0" applyNumberFormat="1" applyFont="1" applyBorder="1" applyAlignment="1">
      <alignment vertical="center"/>
    </xf>
    <xf numFmtId="165" fontId="21" fillId="0" borderId="4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20" fillId="0" borderId="4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15" fillId="0" borderId="1" xfId="0" applyNumberFormat="1" applyFont="1" applyBorder="1" applyAlignment="1">
      <alignment vertical="center" wrapText="1"/>
    </xf>
    <xf numFmtId="0" fontId="0" fillId="0" borderId="21" xfId="0" applyBorder="1" applyAlignment="1">
      <alignment vertical="center"/>
    </xf>
    <xf numFmtId="166" fontId="15" fillId="0" borderId="21" xfId="0" applyNumberFormat="1" applyFont="1" applyBorder="1" applyAlignment="1">
      <alignment horizontal="center" vertical="center"/>
    </xf>
    <xf numFmtId="4" fontId="0" fillId="0" borderId="21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15" fillId="0" borderId="24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vertical="center"/>
    </xf>
    <xf numFmtId="0" fontId="0" fillId="0" borderId="4" xfId="0" applyBorder="1"/>
    <xf numFmtId="0" fontId="0" fillId="0" borderId="37" xfId="0" applyBorder="1"/>
    <xf numFmtId="0" fontId="0" fillId="0" borderId="0" xfId="0" applyBorder="1"/>
    <xf numFmtId="3" fontId="8" fillId="0" borderId="38" xfId="0" applyNumberFormat="1" applyFont="1" applyBorder="1"/>
    <xf numFmtId="0" fontId="16" fillId="0" borderId="33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0" fillId="0" borderId="30" xfId="1" applyFont="1" applyBorder="1" applyAlignment="1">
      <alignment horizontal="center"/>
    </xf>
    <xf numFmtId="0" fontId="10" fillId="0" borderId="30" xfId="1" applyFont="1" applyBorder="1"/>
    <xf numFmtId="0" fontId="12" fillId="0" borderId="29" xfId="1" applyFont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3" fillId="0" borderId="0" xfId="0" applyFont="1" applyAlignment="1">
      <alignment horizontal="right"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horizontal="left" vertical="center" indent="1"/>
    </xf>
    <xf numFmtId="3" fontId="15" fillId="0" borderId="21" xfId="0" applyNumberFormat="1" applyFont="1" applyBorder="1" applyAlignment="1">
      <alignment vertical="center" wrapText="1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11" fillId="0" borderId="1" xfId="0" applyFont="1" applyBorder="1" applyAlignment="1">
      <alignment wrapText="1"/>
    </xf>
    <xf numFmtId="0" fontId="15" fillId="0" borderId="51" xfId="0" applyFont="1" applyBorder="1" applyAlignment="1">
      <alignment horizontal="center" vertical="center"/>
    </xf>
    <xf numFmtId="0" fontId="15" fillId="0" borderId="45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0" fontId="16" fillId="0" borderId="44" xfId="0" applyFont="1" applyBorder="1" applyAlignment="1">
      <alignment horizontal="center" vertical="center"/>
    </xf>
    <xf numFmtId="0" fontId="11" fillId="0" borderId="52" xfId="1" applyFont="1" applyBorder="1"/>
    <xf numFmtId="0" fontId="11" fillId="0" borderId="53" xfId="1" applyFont="1" applyBorder="1"/>
    <xf numFmtId="3" fontId="16" fillId="0" borderId="14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right" vertical="center"/>
    </xf>
    <xf numFmtId="3" fontId="15" fillId="0" borderId="32" xfId="0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2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" fontId="15" fillId="0" borderId="29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3" xfId="1" applyFont="1" applyBorder="1" applyAlignment="1">
      <alignment horizontal="center"/>
    </xf>
    <xf numFmtId="0" fontId="11" fillId="0" borderId="70" xfId="1" applyFont="1" applyBorder="1"/>
    <xf numFmtId="0" fontId="10" fillId="0" borderId="19" xfId="1" applyFont="1" applyBorder="1" applyAlignment="1">
      <alignment horizontal="center"/>
    </xf>
    <xf numFmtId="0" fontId="16" fillId="2" borderId="71" xfId="0" applyFont="1" applyFill="1" applyBorder="1" applyAlignment="1">
      <alignment horizontal="center" vertical="center"/>
    </xf>
    <xf numFmtId="0" fontId="10" fillId="0" borderId="19" xfId="1" applyFont="1" applyBorder="1"/>
    <xf numFmtId="0" fontId="8" fillId="0" borderId="33" xfId="0" applyFont="1" applyBorder="1" applyAlignment="1">
      <alignment horizontal="center" vertical="center"/>
    </xf>
    <xf numFmtId="0" fontId="10" fillId="0" borderId="19" xfId="1" applyFont="1" applyBorder="1" applyAlignment="1">
      <alignment horizontal="center" wrapText="1"/>
    </xf>
    <xf numFmtId="0" fontId="11" fillId="0" borderId="1" xfId="1" applyFont="1" applyBorder="1"/>
    <xf numFmtId="0" fontId="16" fillId="2" borderId="6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8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vertical="center"/>
    </xf>
    <xf numFmtId="0" fontId="11" fillId="0" borderId="73" xfId="1" applyFont="1" applyBorder="1" applyAlignment="1">
      <alignment horizontal="center"/>
    </xf>
    <xf numFmtId="3" fontId="11" fillId="0" borderId="73" xfId="1" applyNumberFormat="1" applyFont="1" applyBorder="1" applyAlignment="1">
      <alignment horizontal="right" vertical="top"/>
    </xf>
    <xf numFmtId="0" fontId="28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10" fillId="0" borderId="22" xfId="1" applyFont="1" applyBorder="1" applyAlignment="1">
      <alignment horizontal="center"/>
    </xf>
    <xf numFmtId="4" fontId="30" fillId="0" borderId="4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11" fillId="0" borderId="2" xfId="1" applyFont="1" applyBorder="1"/>
    <xf numFmtId="0" fontId="10" fillId="0" borderId="17" xfId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4" fontId="15" fillId="0" borderId="7" xfId="0" applyNumberFormat="1" applyFont="1" applyBorder="1" applyAlignment="1">
      <alignment vertical="center"/>
    </xf>
    <xf numFmtId="4" fontId="15" fillId="0" borderId="11" xfId="0" applyNumberFormat="1" applyFont="1" applyBorder="1" applyAlignment="1">
      <alignment vertical="center"/>
    </xf>
    <xf numFmtId="4" fontId="15" fillId="0" borderId="9" xfId="0" applyNumberFormat="1" applyFont="1" applyBorder="1" applyAlignment="1">
      <alignment vertical="center"/>
    </xf>
    <xf numFmtId="4" fontId="15" fillId="2" borderId="7" xfId="0" applyNumberFormat="1" applyFont="1" applyFill="1" applyBorder="1" applyAlignment="1">
      <alignment vertical="center"/>
    </xf>
    <xf numFmtId="4" fontId="15" fillId="0" borderId="10" xfId="0" applyNumberFormat="1" applyFont="1" applyBorder="1" applyAlignment="1">
      <alignment vertical="center"/>
    </xf>
    <xf numFmtId="4" fontId="15" fillId="0" borderId="8" xfId="0" applyNumberFormat="1" applyFont="1" applyBorder="1" applyAlignment="1">
      <alignment vertical="center"/>
    </xf>
    <xf numFmtId="4" fontId="15" fillId="0" borderId="13" xfId="0" applyNumberFormat="1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1" xfId="0" applyBorder="1" applyAlignment="1">
      <alignment vertical="center"/>
    </xf>
    <xf numFmtId="164" fontId="21" fillId="0" borderId="49" xfId="0" applyNumberFormat="1" applyFont="1" applyBorder="1"/>
    <xf numFmtId="164" fontId="21" fillId="0" borderId="50" xfId="0" applyNumberFormat="1" applyFont="1" applyBorder="1"/>
    <xf numFmtId="0" fontId="11" fillId="0" borderId="4" xfId="0" applyFont="1" applyBorder="1" applyAlignment="1">
      <alignment vertical="center"/>
    </xf>
    <xf numFmtId="0" fontId="0" fillId="0" borderId="4" xfId="0" applyBorder="1"/>
    <xf numFmtId="3" fontId="0" fillId="0" borderId="12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1" fillId="0" borderId="73" xfId="1" applyFont="1" applyBorder="1"/>
    <xf numFmtId="0" fontId="0" fillId="0" borderId="0" xfId="0" applyAlignment="1">
      <alignment vertical="center"/>
    </xf>
    <xf numFmtId="0" fontId="10" fillId="0" borderId="0" xfId="1" applyFont="1" applyBorder="1" applyAlignment="1">
      <alignment horizontal="center"/>
    </xf>
    <xf numFmtId="3" fontId="10" fillId="0" borderId="0" xfId="1" applyNumberFormat="1" applyFont="1" applyBorder="1"/>
    <xf numFmtId="4" fontId="8" fillId="0" borderId="19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4" fontId="10" fillId="0" borderId="19" xfId="1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4" fontId="0" fillId="0" borderId="29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20" fillId="0" borderId="30" xfId="0" applyNumberFormat="1" applyFont="1" applyBorder="1" applyAlignment="1">
      <alignment horizontal="right" vertical="center"/>
    </xf>
    <xf numFmtId="4" fontId="20" fillId="0" borderId="34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30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vertical="center"/>
    </xf>
    <xf numFmtId="4" fontId="28" fillId="0" borderId="1" xfId="0" applyNumberFormat="1" applyFont="1" applyBorder="1" applyAlignment="1">
      <alignment horizontal="left"/>
    </xf>
    <xf numFmtId="4" fontId="0" fillId="0" borderId="21" xfId="0" applyNumberFormat="1" applyFont="1" applyBorder="1" applyAlignment="1">
      <alignment vertical="center"/>
    </xf>
    <xf numFmtId="4" fontId="8" fillId="0" borderId="38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3" fontId="11" fillId="0" borderId="3" xfId="1" applyNumberFormat="1" applyFont="1" applyBorder="1" applyAlignment="1">
      <alignment horizontal="right" vertical="top"/>
    </xf>
    <xf numFmtId="0" fontId="11" fillId="0" borderId="5" xfId="1" applyFont="1" applyBorder="1"/>
    <xf numFmtId="0" fontId="11" fillId="0" borderId="22" xfId="1" applyFont="1" applyBorder="1"/>
    <xf numFmtId="0" fontId="0" fillId="0" borderId="0" xfId="0" applyAlignment="1">
      <alignment vertical="center"/>
    </xf>
    <xf numFmtId="166" fontId="16" fillId="0" borderId="28" xfId="0" applyNumberFormat="1" applyFont="1" applyBorder="1" applyAlignment="1">
      <alignment horizontal="center" vertical="center"/>
    </xf>
    <xf numFmtId="164" fontId="20" fillId="3" borderId="49" xfId="0" applyNumberFormat="1" applyFont="1" applyFill="1" applyBorder="1"/>
    <xf numFmtId="164" fontId="9" fillId="0" borderId="50" xfId="0" applyNumberFormat="1" applyFont="1" applyBorder="1"/>
    <xf numFmtId="165" fontId="9" fillId="0" borderId="4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horizontal="center" vertical="center"/>
    </xf>
    <xf numFmtId="164" fontId="16" fillId="3" borderId="33" xfId="0" applyNumberFormat="1" applyFont="1" applyFill="1" applyBorder="1"/>
    <xf numFmtId="165" fontId="16" fillId="3" borderId="19" xfId="0" applyNumberFormat="1" applyFont="1" applyFill="1" applyBorder="1" applyAlignment="1">
      <alignment vertical="center"/>
    </xf>
    <xf numFmtId="164" fontId="16" fillId="3" borderId="67" xfId="0" applyNumberFormat="1" applyFont="1" applyFill="1" applyBorder="1"/>
    <xf numFmtId="165" fontId="16" fillId="0" borderId="28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vertical="center"/>
    </xf>
    <xf numFmtId="164" fontId="15" fillId="0" borderId="50" xfId="0" applyNumberFormat="1" applyFont="1" applyBorder="1"/>
    <xf numFmtId="164" fontId="16" fillId="3" borderId="33" xfId="0" applyNumberFormat="1" applyFont="1" applyFill="1" applyBorder="1" applyAlignment="1">
      <alignment vertical="center"/>
    </xf>
    <xf numFmtId="164" fontId="16" fillId="0" borderId="50" xfId="0" applyNumberFormat="1" applyFont="1" applyBorder="1"/>
    <xf numFmtId="164" fontId="16" fillId="0" borderId="33" xfId="0" applyNumberFormat="1" applyFont="1" applyBorder="1" applyAlignment="1">
      <alignment horizontal="center" vertical="center"/>
    </xf>
    <xf numFmtId="166" fontId="16" fillId="0" borderId="19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right" vertical="center"/>
    </xf>
    <xf numFmtId="164" fontId="15" fillId="0" borderId="50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right" vertical="center"/>
    </xf>
    <xf numFmtId="0" fontId="15" fillId="0" borderId="42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1" fillId="0" borderId="36" xfId="1" applyFont="1" applyBorder="1"/>
    <xf numFmtId="0" fontId="19" fillId="0" borderId="42" xfId="0" applyFont="1" applyBorder="1" applyAlignment="1">
      <alignment horizontal="center" vertical="center"/>
    </xf>
    <xf numFmtId="4" fontId="16" fillId="0" borderId="38" xfId="0" applyNumberFormat="1" applyFont="1" applyBorder="1" applyAlignment="1">
      <alignment horizontal="right" vertical="center"/>
    </xf>
    <xf numFmtId="4" fontId="16" fillId="0" borderId="48" xfId="0" applyNumberFormat="1" applyFont="1" applyBorder="1" applyAlignment="1">
      <alignment horizontal="right" vertical="center"/>
    </xf>
    <xf numFmtId="4" fontId="0" fillId="0" borderId="45" xfId="0" applyNumberFormat="1" applyBorder="1" applyAlignment="1">
      <alignment vertical="center"/>
    </xf>
    <xf numFmtId="4" fontId="0" fillId="0" borderId="77" xfId="0" applyNumberFormat="1" applyBorder="1" applyAlignment="1">
      <alignment vertical="center"/>
    </xf>
    <xf numFmtId="4" fontId="8" fillId="0" borderId="48" xfId="0" applyNumberFormat="1" applyFont="1" applyBorder="1" applyAlignment="1">
      <alignment vertical="center"/>
    </xf>
    <xf numFmtId="4" fontId="8" fillId="0" borderId="46" xfId="0" applyNumberFormat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26" fillId="0" borderId="21" xfId="0" applyNumberFormat="1" applyFont="1" applyBorder="1" applyAlignment="1">
      <alignment vertical="center" wrapText="1"/>
    </xf>
    <xf numFmtId="3" fontId="26" fillId="0" borderId="2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11" fillId="0" borderId="4" xfId="0" applyNumberFormat="1" applyFont="1" applyBorder="1" applyAlignment="1">
      <alignment vertical="center" wrapText="1"/>
    </xf>
    <xf numFmtId="4" fontId="27" fillId="0" borderId="0" xfId="0" applyNumberFormat="1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25" fillId="0" borderId="29" xfId="0" applyFont="1" applyBorder="1" applyAlignment="1">
      <alignment horizontal="center" vertical="center" wrapText="1"/>
    </xf>
    <xf numFmtId="4" fontId="30" fillId="0" borderId="29" xfId="0" applyNumberFormat="1" applyFont="1" applyBorder="1" applyAlignment="1">
      <alignment horizontal="right" vertical="center" wrapText="1"/>
    </xf>
    <xf numFmtId="4" fontId="15" fillId="0" borderId="29" xfId="0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4" fontId="0" fillId="0" borderId="42" xfId="0" applyNumberFormat="1" applyBorder="1" applyAlignment="1">
      <alignment vertical="center"/>
    </xf>
    <xf numFmtId="164" fontId="16" fillId="3" borderId="68" xfId="0" applyNumberFormat="1" applyFont="1" applyFill="1" applyBorder="1"/>
    <xf numFmtId="165" fontId="16" fillId="3" borderId="30" xfId="0" applyNumberFormat="1" applyFont="1" applyFill="1" applyBorder="1" applyAlignment="1">
      <alignment vertical="center"/>
    </xf>
    <xf numFmtId="166" fontId="16" fillId="3" borderId="30" xfId="0" applyNumberFormat="1" applyFont="1" applyFill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4" fontId="8" fillId="0" borderId="4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" fontId="15" fillId="0" borderId="29" xfId="0" applyNumberFormat="1" applyFont="1" applyBorder="1" applyAlignment="1">
      <alignment vertical="center" wrapText="1"/>
    </xf>
    <xf numFmtId="166" fontId="15" fillId="0" borderId="81" xfId="0" applyNumberFormat="1" applyFont="1" applyBorder="1" applyAlignment="1">
      <alignment horizontal="center" vertical="center"/>
    </xf>
    <xf numFmtId="4" fontId="15" fillId="0" borderId="8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/>
    </xf>
    <xf numFmtId="4" fontId="28" fillId="0" borderId="2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vertical="center"/>
    </xf>
    <xf numFmtId="0" fontId="29" fillId="0" borderId="4" xfId="0" applyFont="1" applyBorder="1" applyAlignment="1">
      <alignment vertical="center"/>
    </xf>
    <xf numFmtId="4" fontId="10" fillId="0" borderId="30" xfId="1" applyNumberFormat="1" applyFont="1" applyBorder="1"/>
    <xf numFmtId="4" fontId="11" fillId="0" borderId="1" xfId="1" applyNumberFormat="1" applyFont="1" applyBorder="1"/>
    <xf numFmtId="4" fontId="10" fillId="0" borderId="19" xfId="1" applyNumberFormat="1" applyFont="1" applyBorder="1"/>
    <xf numFmtId="4" fontId="11" fillId="0" borderId="36" xfId="1" applyNumberFormat="1" applyFont="1" applyBorder="1"/>
    <xf numFmtId="4" fontId="11" fillId="0" borderId="36" xfId="1" applyNumberFormat="1" applyFont="1" applyBorder="1" applyAlignment="1">
      <alignment horizontal="right" vertical="top"/>
    </xf>
    <xf numFmtId="4" fontId="11" fillId="0" borderId="5" xfId="1" applyNumberFormat="1" applyFont="1" applyBorder="1"/>
    <xf numFmtId="4" fontId="11" fillId="0" borderId="5" xfId="1" applyNumberFormat="1" applyFont="1" applyBorder="1" applyAlignment="1">
      <alignment horizontal="right" vertical="top"/>
    </xf>
    <xf numFmtId="4" fontId="11" fillId="0" borderId="70" xfId="1" applyNumberFormat="1" applyFont="1" applyBorder="1"/>
    <xf numFmtId="4" fontId="11" fillId="0" borderId="70" xfId="1" applyNumberFormat="1" applyFont="1" applyBorder="1" applyAlignment="1">
      <alignment horizontal="right" vertical="top"/>
    </xf>
    <xf numFmtId="4" fontId="13" fillId="0" borderId="1" xfId="0" applyNumberFormat="1" applyFont="1" applyBorder="1" applyAlignment="1">
      <alignment horizontal="right"/>
    </xf>
    <xf numFmtId="4" fontId="8" fillId="0" borderId="0" xfId="0" applyNumberFormat="1" applyFont="1"/>
    <xf numFmtId="4" fontId="5" fillId="3" borderId="19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78" xfId="1" applyFont="1" applyBorder="1" applyAlignment="1">
      <alignment horizontal="center"/>
    </xf>
    <xf numFmtId="0" fontId="8" fillId="0" borderId="79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10" fillId="0" borderId="60" xfId="1" applyFont="1" applyBorder="1" applyAlignment="1">
      <alignment horizontal="center"/>
    </xf>
    <xf numFmtId="0" fontId="10" fillId="0" borderId="61" xfId="1" applyFont="1" applyBorder="1" applyAlignment="1">
      <alignment horizontal="center"/>
    </xf>
    <xf numFmtId="0" fontId="10" fillId="0" borderId="62" xfId="1" applyFont="1" applyBorder="1" applyAlignment="1">
      <alignment horizontal="center"/>
    </xf>
    <xf numFmtId="0" fontId="10" fillId="0" borderId="60" xfId="1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0" fontId="8" fillId="0" borderId="62" xfId="0" applyFont="1" applyBorder="1" applyAlignment="1">
      <alignment horizontal="center" wrapText="1"/>
    </xf>
    <xf numFmtId="0" fontId="8" fillId="0" borderId="61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11" fillId="0" borderId="2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0" fillId="0" borderId="33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10" fillId="0" borderId="72" xfId="1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1" fillId="0" borderId="5" xfId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0" fillId="0" borderId="31" xfId="1" applyFont="1" applyBorder="1" applyAlignment="1">
      <alignment horizontal="center"/>
    </xf>
    <xf numFmtId="0" fontId="10" fillId="0" borderId="40" xfId="1" applyFont="1" applyBorder="1" applyAlignment="1">
      <alignment horizontal="center"/>
    </xf>
    <xf numFmtId="0" fontId="0" fillId="0" borderId="0" xfId="0" applyAlignment="1">
      <alignment wrapText="1"/>
    </xf>
    <xf numFmtId="0" fontId="10" fillId="2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wrapText="1"/>
    </xf>
    <xf numFmtId="0" fontId="10" fillId="2" borderId="1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74" xfId="1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3" fillId="3" borderId="5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/>
    <xf numFmtId="0" fontId="8" fillId="0" borderId="56" xfId="0" applyFont="1" applyBorder="1" applyAlignment="1">
      <alignment horizontal="center" vertical="justify"/>
    </xf>
    <xf numFmtId="0" fontId="8" fillId="0" borderId="27" xfId="0" applyFont="1" applyBorder="1" applyAlignment="1">
      <alignment horizontal="center" vertical="justify"/>
    </xf>
    <xf numFmtId="0" fontId="8" fillId="0" borderId="26" xfId="0" applyFont="1" applyBorder="1" applyAlignment="1">
      <alignment horizontal="center" vertical="justify"/>
    </xf>
    <xf numFmtId="0" fontId="18" fillId="0" borderId="0" xfId="0" applyFont="1" applyAlignment="1"/>
    <xf numFmtId="0" fontId="8" fillId="0" borderId="5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8" fillId="0" borderId="39" xfId="0" applyFont="1" applyBorder="1" applyAlignment="1">
      <alignment horizontal="left"/>
    </xf>
    <xf numFmtId="0" fontId="0" fillId="0" borderId="4" xfId="0" applyBorder="1" applyAlignment="1"/>
    <xf numFmtId="0" fontId="0" fillId="0" borderId="22" xfId="0" applyBorder="1" applyAlignment="1"/>
    <xf numFmtId="0" fontId="0" fillId="0" borderId="0" xfId="0" applyBorder="1" applyAlignment="1"/>
    <xf numFmtId="0" fontId="0" fillId="0" borderId="23" xfId="0" applyBorder="1" applyAlignment="1"/>
    <xf numFmtId="0" fontId="0" fillId="0" borderId="0" xfId="0" applyAlignment="1"/>
    <xf numFmtId="0" fontId="5" fillId="0" borderId="5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0" borderId="4" xfId="0" applyBorder="1"/>
    <xf numFmtId="0" fontId="8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"/>
  <sheetViews>
    <sheetView workbookViewId="0">
      <selection activeCell="E58" sqref="E58"/>
    </sheetView>
  </sheetViews>
  <sheetFormatPr defaultRowHeight="12.75"/>
  <cols>
    <col min="1" max="1" width="3.7109375" style="166" customWidth="1"/>
    <col min="2" max="2" width="5.85546875" style="166" customWidth="1"/>
    <col min="3" max="3" width="7" style="166" customWidth="1"/>
    <col min="4" max="4" width="6.5703125" style="166" customWidth="1"/>
    <col min="5" max="5" width="48.28515625" style="166" customWidth="1"/>
    <col min="6" max="6" width="11.7109375" style="166" customWidth="1"/>
    <col min="7" max="7" width="14.85546875" style="166" customWidth="1"/>
    <col min="8" max="8" width="16.42578125" style="166" customWidth="1"/>
    <col min="9" max="9" width="15.42578125" style="166" customWidth="1"/>
    <col min="10" max="10" width="10.28515625" style="166" customWidth="1"/>
    <col min="11" max="11" width="6.140625" customWidth="1"/>
    <col min="12" max="12" width="10" bestFit="1" customWidth="1"/>
    <col min="23" max="16384" width="9.140625" style="166"/>
  </cols>
  <sheetData>
    <row r="1" spans="1:22">
      <c r="H1" s="290" t="s">
        <v>232</v>
      </c>
      <c r="I1" s="290"/>
      <c r="J1" s="290"/>
    </row>
    <row r="2" spans="1:22" ht="18" customHeight="1">
      <c r="H2" s="290"/>
      <c r="I2" s="290"/>
      <c r="J2" s="290"/>
    </row>
    <row r="3" spans="1:22" ht="8.25" customHeight="1"/>
    <row r="4" spans="1:22" ht="18">
      <c r="A4" s="291" t="s">
        <v>206</v>
      </c>
      <c r="B4" s="291"/>
      <c r="C4" s="291"/>
      <c r="D4" s="291"/>
      <c r="E4" s="291"/>
      <c r="F4" s="291"/>
      <c r="G4" s="291"/>
      <c r="H4" s="291"/>
      <c r="I4" s="291"/>
      <c r="J4" s="291"/>
    </row>
    <row r="5" spans="1:22" ht="12" customHeight="1" thickBot="1">
      <c r="A5" s="168"/>
      <c r="B5" s="168"/>
      <c r="C5" s="168"/>
      <c r="D5" s="168"/>
      <c r="E5" s="168"/>
      <c r="F5" s="168"/>
      <c r="G5" s="168"/>
      <c r="H5" s="168"/>
      <c r="I5" s="168"/>
      <c r="J5" s="6" t="s">
        <v>33</v>
      </c>
    </row>
    <row r="6" spans="1:22" s="14" customFormat="1" ht="12.75" customHeight="1">
      <c r="A6" s="292" t="s">
        <v>47</v>
      </c>
      <c r="B6" s="295" t="s">
        <v>2</v>
      </c>
      <c r="C6" s="295" t="s">
        <v>32</v>
      </c>
      <c r="D6" s="298" t="s">
        <v>79</v>
      </c>
      <c r="E6" s="120"/>
      <c r="F6" s="301" t="s">
        <v>147</v>
      </c>
      <c r="G6" s="302"/>
      <c r="H6" s="302"/>
      <c r="I6" s="303"/>
      <c r="J6" s="304" t="s">
        <v>81</v>
      </c>
      <c r="K6"/>
      <c r="L6"/>
      <c r="M6"/>
      <c r="N6"/>
      <c r="O6"/>
      <c r="P6"/>
      <c r="Q6"/>
      <c r="R6"/>
      <c r="S6"/>
      <c r="T6"/>
      <c r="U6"/>
      <c r="V6"/>
    </row>
    <row r="7" spans="1:22" s="14" customFormat="1" ht="12.75" customHeight="1">
      <c r="A7" s="293"/>
      <c r="B7" s="296"/>
      <c r="C7" s="296"/>
      <c r="D7" s="299"/>
      <c r="E7" s="307" t="s">
        <v>82</v>
      </c>
      <c r="F7" s="309" t="s">
        <v>207</v>
      </c>
      <c r="G7" s="284" t="s">
        <v>11</v>
      </c>
      <c r="H7" s="284"/>
      <c r="I7" s="285"/>
      <c r="J7" s="305"/>
      <c r="K7"/>
      <c r="L7"/>
      <c r="M7"/>
      <c r="N7"/>
      <c r="O7"/>
      <c r="P7"/>
      <c r="Q7"/>
      <c r="R7"/>
      <c r="S7"/>
      <c r="T7"/>
      <c r="U7"/>
      <c r="V7"/>
    </row>
    <row r="8" spans="1:22" s="14" customFormat="1" ht="12.75" customHeight="1">
      <c r="A8" s="293"/>
      <c r="B8" s="296"/>
      <c r="C8" s="296"/>
      <c r="D8" s="299"/>
      <c r="E8" s="307"/>
      <c r="F8" s="309"/>
      <c r="G8" s="284" t="s">
        <v>80</v>
      </c>
      <c r="H8" s="284" t="s">
        <v>83</v>
      </c>
      <c r="I8" s="285" t="s">
        <v>73</v>
      </c>
      <c r="J8" s="305"/>
      <c r="K8"/>
      <c r="L8"/>
      <c r="M8"/>
      <c r="N8"/>
      <c r="O8"/>
      <c r="P8"/>
      <c r="Q8"/>
      <c r="R8"/>
      <c r="S8"/>
      <c r="T8"/>
      <c r="U8"/>
      <c r="V8"/>
    </row>
    <row r="9" spans="1:22" s="14" customFormat="1">
      <c r="A9" s="293"/>
      <c r="B9" s="296"/>
      <c r="C9" s="296"/>
      <c r="D9" s="299"/>
      <c r="E9" s="307"/>
      <c r="F9" s="309"/>
      <c r="G9" s="284"/>
      <c r="H9" s="284"/>
      <c r="I9" s="285"/>
      <c r="J9" s="305"/>
      <c r="K9"/>
      <c r="L9"/>
      <c r="M9"/>
      <c r="N9"/>
      <c r="O9"/>
      <c r="P9"/>
      <c r="Q9"/>
      <c r="R9"/>
      <c r="S9"/>
      <c r="T9"/>
      <c r="U9"/>
      <c r="V9"/>
    </row>
    <row r="10" spans="1:22" s="14" customFormat="1" ht="30" customHeight="1" thickBot="1">
      <c r="A10" s="294"/>
      <c r="B10" s="297"/>
      <c r="C10" s="297"/>
      <c r="D10" s="300"/>
      <c r="E10" s="308"/>
      <c r="F10" s="310"/>
      <c r="G10" s="286"/>
      <c r="H10" s="286"/>
      <c r="I10" s="287"/>
      <c r="J10" s="306"/>
      <c r="K10"/>
      <c r="L10"/>
      <c r="M10"/>
      <c r="N10"/>
      <c r="O10"/>
      <c r="P10"/>
      <c r="Q10"/>
      <c r="R10"/>
      <c r="S10"/>
      <c r="T10"/>
      <c r="U10"/>
      <c r="V10"/>
    </row>
    <row r="11" spans="1:22" ht="9.75" customHeight="1">
      <c r="A11" s="118">
        <v>1</v>
      </c>
      <c r="B11" s="117">
        <v>2</v>
      </c>
      <c r="C11" s="117">
        <v>3</v>
      </c>
      <c r="D11" s="117">
        <v>4</v>
      </c>
      <c r="E11" s="119">
        <v>5</v>
      </c>
      <c r="F11" s="110">
        <v>6</v>
      </c>
      <c r="G11" s="116">
        <v>7</v>
      </c>
      <c r="H11" s="117">
        <v>8</v>
      </c>
      <c r="I11" s="117">
        <v>9</v>
      </c>
      <c r="J11" s="121">
        <v>10</v>
      </c>
    </row>
    <row r="12" spans="1:22" s="241" customFormat="1" ht="26.25" customHeight="1">
      <c r="A12" s="101" t="s">
        <v>8</v>
      </c>
      <c r="B12" s="62">
        <v>600</v>
      </c>
      <c r="C12" s="62">
        <v>60016</v>
      </c>
      <c r="D12" s="174">
        <v>6050</v>
      </c>
      <c r="E12" s="112" t="s">
        <v>200</v>
      </c>
      <c r="F12" s="107">
        <f t="shared" ref="F12:F20" si="0">SUM(G12:I12)</f>
        <v>1389000</v>
      </c>
      <c r="G12" s="103">
        <v>505180</v>
      </c>
      <c r="H12" s="97"/>
      <c r="I12" s="63">
        <v>883820</v>
      </c>
      <c r="J12" s="102" t="s">
        <v>142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2" s="259" customFormat="1" ht="26.25" customHeight="1">
      <c r="A13" s="101" t="s">
        <v>9</v>
      </c>
      <c r="B13" s="62">
        <v>600</v>
      </c>
      <c r="C13" s="62">
        <v>60016</v>
      </c>
      <c r="D13" s="174">
        <v>6050</v>
      </c>
      <c r="E13" s="112" t="s">
        <v>220</v>
      </c>
      <c r="F13" s="107">
        <f t="shared" si="0"/>
        <v>3000000</v>
      </c>
      <c r="G13" s="103">
        <v>750000</v>
      </c>
      <c r="H13" s="97">
        <v>2250000</v>
      </c>
      <c r="I13" s="63"/>
      <c r="J13" s="102" t="s">
        <v>142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2" s="244" customFormat="1" ht="26.25" customHeight="1">
      <c r="A14" s="101" t="s">
        <v>10</v>
      </c>
      <c r="B14" s="62">
        <v>600</v>
      </c>
      <c r="C14" s="62">
        <v>60016</v>
      </c>
      <c r="D14" s="174">
        <v>6050</v>
      </c>
      <c r="E14" s="112" t="s">
        <v>199</v>
      </c>
      <c r="F14" s="107">
        <f t="shared" si="0"/>
        <v>178370</v>
      </c>
      <c r="G14" s="103">
        <v>178370</v>
      </c>
      <c r="H14" s="242"/>
      <c r="I14" s="243"/>
      <c r="J14" s="102" t="s">
        <v>142</v>
      </c>
      <c r="K14"/>
      <c r="L14"/>
      <c r="M14"/>
      <c r="N14"/>
      <c r="O14"/>
      <c r="P14"/>
      <c r="Q14"/>
      <c r="R14"/>
      <c r="S14"/>
      <c r="T14"/>
      <c r="U14"/>
      <c r="V14"/>
    </row>
    <row r="15" spans="1:22" s="244" customFormat="1" ht="24.75" customHeight="1">
      <c r="A15" s="101" t="s">
        <v>1</v>
      </c>
      <c r="B15" s="62">
        <v>600</v>
      </c>
      <c r="C15" s="62">
        <v>60016</v>
      </c>
      <c r="D15" s="174">
        <v>6050</v>
      </c>
      <c r="E15" s="112" t="s">
        <v>214</v>
      </c>
      <c r="F15" s="107">
        <f t="shared" si="0"/>
        <v>67000</v>
      </c>
      <c r="G15" s="103">
        <v>67000</v>
      </c>
      <c r="H15" s="242"/>
      <c r="I15" s="243"/>
      <c r="J15" s="102" t="s">
        <v>142</v>
      </c>
      <c r="K15"/>
      <c r="L15"/>
      <c r="M15"/>
      <c r="N15"/>
      <c r="O15"/>
      <c r="P15"/>
      <c r="Q15"/>
      <c r="R15"/>
      <c r="S15"/>
      <c r="T15"/>
      <c r="U15"/>
      <c r="V15"/>
    </row>
    <row r="16" spans="1:22" s="260" customFormat="1" ht="24.75" customHeight="1">
      <c r="A16" s="101" t="s">
        <v>12</v>
      </c>
      <c r="B16" s="62">
        <v>600</v>
      </c>
      <c r="C16" s="62">
        <v>60016</v>
      </c>
      <c r="D16" s="174">
        <v>6050</v>
      </c>
      <c r="E16" s="112" t="s">
        <v>213</v>
      </c>
      <c r="F16" s="107">
        <f t="shared" si="0"/>
        <v>69000</v>
      </c>
      <c r="G16" s="103">
        <v>69000</v>
      </c>
      <c r="H16" s="242"/>
      <c r="I16" s="243"/>
      <c r="J16" s="102" t="s">
        <v>142</v>
      </c>
      <c r="K16"/>
      <c r="L16"/>
      <c r="M16"/>
      <c r="N16"/>
      <c r="O16"/>
      <c r="P16"/>
      <c r="Q16"/>
      <c r="R16"/>
      <c r="S16"/>
      <c r="T16"/>
      <c r="U16"/>
      <c r="V16"/>
    </row>
    <row r="17" spans="1:22" s="259" customFormat="1" ht="24.75" customHeight="1">
      <c r="A17" s="101" t="s">
        <v>15</v>
      </c>
      <c r="B17" s="62">
        <v>600</v>
      </c>
      <c r="C17" s="62">
        <v>60016</v>
      </c>
      <c r="D17" s="174">
        <v>6050</v>
      </c>
      <c r="E17" s="112" t="s">
        <v>196</v>
      </c>
      <c r="F17" s="107">
        <f t="shared" si="0"/>
        <v>20000</v>
      </c>
      <c r="G17" s="103">
        <v>20000</v>
      </c>
      <c r="H17" s="242"/>
      <c r="I17" s="243"/>
      <c r="J17" s="102" t="s">
        <v>142</v>
      </c>
      <c r="K17"/>
      <c r="L17"/>
      <c r="M17"/>
      <c r="N17"/>
      <c r="O17"/>
      <c r="P17"/>
      <c r="Q17"/>
      <c r="R17"/>
      <c r="S17"/>
      <c r="T17"/>
      <c r="U17"/>
      <c r="V17"/>
    </row>
    <row r="18" spans="1:22" s="259" customFormat="1" ht="24.75" customHeight="1">
      <c r="A18" s="101" t="s">
        <v>18</v>
      </c>
      <c r="B18" s="62">
        <v>600</v>
      </c>
      <c r="C18" s="62">
        <v>60016</v>
      </c>
      <c r="D18" s="174">
        <v>6050</v>
      </c>
      <c r="E18" s="112" t="s">
        <v>197</v>
      </c>
      <c r="F18" s="107">
        <f t="shared" si="0"/>
        <v>50000</v>
      </c>
      <c r="G18" s="103">
        <v>50000</v>
      </c>
      <c r="H18" s="242"/>
      <c r="I18" s="243"/>
      <c r="J18" s="102" t="s">
        <v>142</v>
      </c>
      <c r="K18"/>
      <c r="L18"/>
      <c r="M18"/>
      <c r="N18"/>
      <c r="O18"/>
      <c r="P18"/>
      <c r="Q18"/>
      <c r="R18"/>
      <c r="S18"/>
      <c r="T18"/>
      <c r="U18"/>
      <c r="V18"/>
    </row>
    <row r="19" spans="1:22" s="270" customFormat="1" ht="24.75" customHeight="1">
      <c r="A19" s="101" t="s">
        <v>23</v>
      </c>
      <c r="B19" s="62">
        <v>600</v>
      </c>
      <c r="C19" s="62">
        <v>60016</v>
      </c>
      <c r="D19" s="174">
        <v>6050</v>
      </c>
      <c r="E19" s="112" t="s">
        <v>221</v>
      </c>
      <c r="F19" s="107">
        <f t="shared" si="0"/>
        <v>10000</v>
      </c>
      <c r="G19" s="103">
        <v>10000</v>
      </c>
      <c r="H19" s="242"/>
      <c r="I19" s="243"/>
      <c r="J19" s="102" t="s">
        <v>142</v>
      </c>
      <c r="K19"/>
      <c r="L19"/>
      <c r="M19"/>
      <c r="N19"/>
      <c r="O19"/>
      <c r="P19"/>
      <c r="Q19"/>
      <c r="R19"/>
      <c r="S19"/>
      <c r="T19"/>
      <c r="U19"/>
      <c r="V19"/>
    </row>
    <row r="20" spans="1:22" s="264" customFormat="1" ht="24.75" customHeight="1">
      <c r="A20" s="101" t="s">
        <v>36</v>
      </c>
      <c r="B20" s="62">
        <v>750</v>
      </c>
      <c r="C20" s="62">
        <v>75023</v>
      </c>
      <c r="D20" s="174">
        <v>6050</v>
      </c>
      <c r="E20" s="112" t="s">
        <v>212</v>
      </c>
      <c r="F20" s="107">
        <f t="shared" si="0"/>
        <v>20000</v>
      </c>
      <c r="G20" s="103">
        <v>20000</v>
      </c>
      <c r="H20" s="242"/>
      <c r="I20" s="243"/>
      <c r="J20" s="102" t="s">
        <v>142</v>
      </c>
      <c r="K20"/>
      <c r="L20"/>
      <c r="M20"/>
      <c r="N20"/>
      <c r="O20"/>
      <c r="P20"/>
      <c r="Q20"/>
      <c r="R20"/>
      <c r="S20"/>
      <c r="T20"/>
      <c r="U20"/>
      <c r="V20"/>
    </row>
    <row r="21" spans="1:22" s="259" customFormat="1" ht="25.5" customHeight="1">
      <c r="A21" s="101" t="s">
        <v>151</v>
      </c>
      <c r="B21" s="62">
        <v>900</v>
      </c>
      <c r="C21" s="62">
        <v>90015</v>
      </c>
      <c r="D21" s="245">
        <v>6050</v>
      </c>
      <c r="E21" s="112" t="s">
        <v>198</v>
      </c>
      <c r="F21" s="107">
        <f t="shared" ref="F21:F23" si="1">SUM(G21:I21)</f>
        <v>20000</v>
      </c>
      <c r="G21" s="109">
        <v>20000</v>
      </c>
      <c r="H21" s="47"/>
      <c r="I21" s="52"/>
      <c r="J21" s="102" t="s">
        <v>142</v>
      </c>
      <c r="K21"/>
      <c r="L21"/>
      <c r="M21"/>
      <c r="N21"/>
      <c r="O21"/>
      <c r="P21"/>
      <c r="Q21"/>
      <c r="R21"/>
      <c r="S21"/>
      <c r="T21"/>
      <c r="U21"/>
      <c r="V21"/>
    </row>
    <row r="22" spans="1:22" s="264" customFormat="1" ht="25.5" customHeight="1">
      <c r="A22" s="101" t="s">
        <v>152</v>
      </c>
      <c r="B22" s="62">
        <v>900</v>
      </c>
      <c r="C22" s="62">
        <v>90015</v>
      </c>
      <c r="D22" s="245">
        <v>6050</v>
      </c>
      <c r="E22" s="112" t="s">
        <v>210</v>
      </c>
      <c r="F22" s="107">
        <f t="shared" si="1"/>
        <v>10000</v>
      </c>
      <c r="G22" s="109">
        <v>10000</v>
      </c>
      <c r="H22" s="47"/>
      <c r="I22" s="52"/>
      <c r="J22" s="102" t="s">
        <v>142</v>
      </c>
      <c r="K22"/>
      <c r="L22"/>
      <c r="M22"/>
      <c r="N22"/>
      <c r="O22"/>
      <c r="P22"/>
      <c r="Q22"/>
      <c r="R22"/>
      <c r="S22"/>
      <c r="T22"/>
      <c r="U22"/>
      <c r="V22"/>
    </row>
    <row r="23" spans="1:22" s="264" customFormat="1" ht="25.5" customHeight="1">
      <c r="A23" s="101" t="s">
        <v>153</v>
      </c>
      <c r="B23" s="62">
        <v>900</v>
      </c>
      <c r="C23" s="62">
        <v>90015</v>
      </c>
      <c r="D23" s="245">
        <v>6050</v>
      </c>
      <c r="E23" s="112" t="s">
        <v>211</v>
      </c>
      <c r="F23" s="107">
        <f t="shared" si="1"/>
        <v>10000</v>
      </c>
      <c r="G23" s="109">
        <v>10000</v>
      </c>
      <c r="H23" s="47"/>
      <c r="I23" s="52"/>
      <c r="J23" s="102" t="s">
        <v>142</v>
      </c>
      <c r="K23"/>
      <c r="L23"/>
      <c r="M23"/>
      <c r="N23"/>
      <c r="O23"/>
      <c r="P23"/>
      <c r="Q23"/>
      <c r="R23"/>
      <c r="S23"/>
      <c r="T23"/>
      <c r="U23"/>
      <c r="V23"/>
    </row>
    <row r="24" spans="1:22" s="227" customFormat="1" ht="25.5" customHeight="1">
      <c r="A24" s="101" t="s">
        <v>154</v>
      </c>
      <c r="B24" s="20">
        <v>900</v>
      </c>
      <c r="C24" s="20">
        <v>90095</v>
      </c>
      <c r="D24" s="174">
        <v>6060</v>
      </c>
      <c r="E24" s="57" t="s">
        <v>205</v>
      </c>
      <c r="F24" s="107">
        <f t="shared" ref="F24:F25" si="2">SUM(G24:I24)</f>
        <v>18000</v>
      </c>
      <c r="G24" s="109">
        <v>18000</v>
      </c>
      <c r="H24" s="47"/>
      <c r="I24" s="52"/>
      <c r="J24" s="102" t="s">
        <v>142</v>
      </c>
      <c r="K24"/>
      <c r="L24"/>
      <c r="M24"/>
      <c r="N24"/>
      <c r="O24"/>
      <c r="P24"/>
      <c r="Q24"/>
      <c r="R24"/>
      <c r="S24"/>
      <c r="T24"/>
      <c r="U24"/>
      <c r="V24"/>
    </row>
    <row r="25" spans="1:22" s="270" customFormat="1" ht="25.5" customHeight="1">
      <c r="A25" s="101" t="s">
        <v>155</v>
      </c>
      <c r="B25" s="20">
        <v>900</v>
      </c>
      <c r="C25" s="20">
        <v>90095</v>
      </c>
      <c r="D25" s="174">
        <v>6050</v>
      </c>
      <c r="E25" s="57" t="s">
        <v>219</v>
      </c>
      <c r="F25" s="107">
        <f t="shared" si="2"/>
        <v>10000</v>
      </c>
      <c r="G25" s="109">
        <v>10000</v>
      </c>
      <c r="H25" s="47"/>
      <c r="I25" s="52"/>
      <c r="J25" s="102" t="s">
        <v>142</v>
      </c>
      <c r="K25"/>
      <c r="L25"/>
      <c r="M25"/>
      <c r="N25"/>
      <c r="O25"/>
      <c r="P25"/>
      <c r="Q25"/>
      <c r="R25"/>
      <c r="S25"/>
      <c r="T25"/>
      <c r="U25"/>
      <c r="V25"/>
    </row>
    <row r="26" spans="1:22" s="180" customFormat="1" ht="23.25" customHeight="1">
      <c r="A26" s="101" t="s">
        <v>156</v>
      </c>
      <c r="B26" s="20">
        <v>921</v>
      </c>
      <c r="C26" s="20">
        <v>92195</v>
      </c>
      <c r="D26" s="174">
        <v>6050</v>
      </c>
      <c r="E26" s="57" t="s">
        <v>202</v>
      </c>
      <c r="F26" s="107">
        <f t="shared" ref="F26:F33" si="3">SUM(G26:I26)</f>
        <v>6000</v>
      </c>
      <c r="G26" s="109">
        <v>6000</v>
      </c>
      <c r="H26" s="47"/>
      <c r="I26" s="52"/>
      <c r="J26" s="102" t="s">
        <v>142</v>
      </c>
      <c r="K26"/>
      <c r="L26"/>
      <c r="M26"/>
      <c r="N26"/>
      <c r="O26"/>
      <c r="P26"/>
      <c r="Q26"/>
      <c r="R26"/>
      <c r="S26"/>
      <c r="T26"/>
      <c r="U26"/>
      <c r="V26"/>
    </row>
    <row r="27" spans="1:22" s="180" customFormat="1" ht="23.25" customHeight="1">
      <c r="A27" s="101" t="s">
        <v>157</v>
      </c>
      <c r="B27" s="20">
        <v>921</v>
      </c>
      <c r="C27" s="20">
        <v>92195</v>
      </c>
      <c r="D27" s="174">
        <v>6050</v>
      </c>
      <c r="E27" s="57" t="s">
        <v>203</v>
      </c>
      <c r="F27" s="107">
        <f t="shared" si="3"/>
        <v>6000</v>
      </c>
      <c r="G27" s="109">
        <v>6000</v>
      </c>
      <c r="H27" s="47"/>
      <c r="I27" s="52"/>
      <c r="J27" s="102" t="s">
        <v>142</v>
      </c>
      <c r="K27"/>
      <c r="L27"/>
      <c r="M27"/>
      <c r="N27"/>
      <c r="O27"/>
      <c r="P27"/>
      <c r="Q27"/>
      <c r="R27"/>
      <c r="S27"/>
      <c r="T27"/>
      <c r="U27"/>
      <c r="V27"/>
    </row>
    <row r="28" spans="1:22" s="196" customFormat="1" ht="23.25" customHeight="1">
      <c r="A28" s="101" t="s">
        <v>158</v>
      </c>
      <c r="B28" s="20">
        <v>921</v>
      </c>
      <c r="C28" s="20">
        <v>92195</v>
      </c>
      <c r="D28" s="271">
        <v>6050</v>
      </c>
      <c r="E28" s="57" t="s">
        <v>217</v>
      </c>
      <c r="F28" s="107">
        <f t="shared" si="3"/>
        <v>15228</v>
      </c>
      <c r="G28" s="109">
        <v>15228</v>
      </c>
      <c r="H28" s="47"/>
      <c r="I28" s="52"/>
      <c r="J28" s="102" t="s">
        <v>142</v>
      </c>
      <c r="K28"/>
      <c r="L28"/>
      <c r="M28"/>
      <c r="N28"/>
      <c r="O28"/>
      <c r="P28"/>
      <c r="Q28"/>
      <c r="R28"/>
      <c r="S28"/>
      <c r="T28"/>
      <c r="U28"/>
      <c r="V28"/>
    </row>
    <row r="29" spans="1:22" s="206" customFormat="1" ht="23.25" customHeight="1">
      <c r="A29" s="101" t="s">
        <v>159</v>
      </c>
      <c r="B29" s="20">
        <v>921</v>
      </c>
      <c r="C29" s="20">
        <v>92195</v>
      </c>
      <c r="D29" s="174">
        <v>6050</v>
      </c>
      <c r="E29" s="56" t="s">
        <v>222</v>
      </c>
      <c r="F29" s="107">
        <f t="shared" si="3"/>
        <v>13856</v>
      </c>
      <c r="G29" s="109">
        <v>13856</v>
      </c>
      <c r="H29" s="47"/>
      <c r="I29" s="52"/>
      <c r="J29" s="102" t="s">
        <v>142</v>
      </c>
      <c r="K29"/>
      <c r="L29"/>
      <c r="M29"/>
      <c r="N29"/>
      <c r="O29"/>
      <c r="P29"/>
      <c r="Q29"/>
      <c r="R29"/>
      <c r="S29"/>
      <c r="T29"/>
      <c r="U29"/>
      <c r="V29"/>
    </row>
    <row r="30" spans="1:22" s="206" customFormat="1" ht="23.25" customHeight="1">
      <c r="A30" s="101" t="s">
        <v>160</v>
      </c>
      <c r="B30" s="20">
        <v>921</v>
      </c>
      <c r="C30" s="20">
        <v>92195</v>
      </c>
      <c r="D30" s="174">
        <v>6050</v>
      </c>
      <c r="E30" s="56" t="s">
        <v>230</v>
      </c>
      <c r="F30" s="107">
        <f t="shared" si="3"/>
        <v>12296</v>
      </c>
      <c r="G30" s="109">
        <v>12296</v>
      </c>
      <c r="H30" s="47"/>
      <c r="I30" s="52"/>
      <c r="J30" s="102" t="s">
        <v>142</v>
      </c>
      <c r="K30"/>
      <c r="L30"/>
      <c r="M30"/>
      <c r="N30"/>
      <c r="O30"/>
      <c r="P30"/>
      <c r="Q30"/>
      <c r="R30"/>
      <c r="S30"/>
      <c r="T30"/>
      <c r="U30"/>
      <c r="V30"/>
    </row>
    <row r="31" spans="1:22" s="270" customFormat="1" ht="23.25" customHeight="1">
      <c r="A31" s="101" t="s">
        <v>161</v>
      </c>
      <c r="B31" s="20">
        <v>921</v>
      </c>
      <c r="C31" s="20">
        <v>92195</v>
      </c>
      <c r="D31" s="174">
        <v>6050</v>
      </c>
      <c r="E31" s="57" t="s">
        <v>218</v>
      </c>
      <c r="F31" s="107">
        <f t="shared" si="3"/>
        <v>17369</v>
      </c>
      <c r="G31" s="109">
        <v>17369</v>
      </c>
      <c r="H31" s="47"/>
      <c r="I31" s="52"/>
      <c r="J31" s="102" t="s">
        <v>142</v>
      </c>
      <c r="K31"/>
      <c r="L31"/>
      <c r="M31"/>
      <c r="N31"/>
      <c r="O31"/>
      <c r="P31"/>
      <c r="Q31"/>
      <c r="R31"/>
      <c r="S31"/>
      <c r="T31"/>
      <c r="U31"/>
      <c r="V31"/>
    </row>
    <row r="32" spans="1:22" s="206" customFormat="1" ht="23.25" customHeight="1">
      <c r="A32" s="101" t="s">
        <v>162</v>
      </c>
      <c r="B32" s="20">
        <v>926</v>
      </c>
      <c r="C32" s="20">
        <v>92695</v>
      </c>
      <c r="D32" s="174">
        <v>6050</v>
      </c>
      <c r="E32" s="56" t="s">
        <v>216</v>
      </c>
      <c r="F32" s="107">
        <f t="shared" ref="F32" si="4">SUM(G32:I32)</f>
        <v>11328</v>
      </c>
      <c r="G32" s="109">
        <v>11328</v>
      </c>
      <c r="H32" s="47"/>
      <c r="I32" s="52"/>
      <c r="J32" s="102" t="s">
        <v>142</v>
      </c>
      <c r="K32"/>
      <c r="L32"/>
      <c r="M32"/>
      <c r="N32"/>
      <c r="O32"/>
      <c r="P32"/>
      <c r="Q32"/>
      <c r="R32"/>
      <c r="S32"/>
      <c r="T32"/>
      <c r="U32"/>
      <c r="V32"/>
    </row>
    <row r="33" spans="1:22" s="190" customFormat="1" ht="23.25" customHeight="1" thickBot="1">
      <c r="A33" s="101" t="s">
        <v>191</v>
      </c>
      <c r="B33" s="20">
        <v>926</v>
      </c>
      <c r="C33" s="20">
        <v>92695</v>
      </c>
      <c r="D33" s="174">
        <v>6060</v>
      </c>
      <c r="E33" s="56" t="s">
        <v>215</v>
      </c>
      <c r="F33" s="107">
        <f t="shared" si="3"/>
        <v>5000</v>
      </c>
      <c r="G33" s="109">
        <v>5000</v>
      </c>
      <c r="H33" s="47"/>
      <c r="I33" s="52"/>
      <c r="J33" s="226" t="s">
        <v>142</v>
      </c>
      <c r="K33"/>
      <c r="L33"/>
      <c r="M33"/>
      <c r="N33"/>
      <c r="O33"/>
      <c r="P33"/>
      <c r="Q33"/>
      <c r="R33"/>
      <c r="S33"/>
      <c r="T33"/>
      <c r="U33"/>
      <c r="V33"/>
    </row>
    <row r="34" spans="1:22" ht="18.75" customHeight="1" thickBot="1">
      <c r="A34" s="288" t="s">
        <v>78</v>
      </c>
      <c r="B34" s="289"/>
      <c r="C34" s="289"/>
      <c r="D34" s="289"/>
      <c r="E34" s="289"/>
      <c r="F34" s="108">
        <f>SUM(F12:F33)</f>
        <v>4958447</v>
      </c>
      <c r="G34" s="108">
        <f>SUM(G12:G33)</f>
        <v>1824627</v>
      </c>
      <c r="H34" s="108">
        <f>SUM(H12:H33)</f>
        <v>2250000</v>
      </c>
      <c r="I34" s="108">
        <f>SUM(I12:I33)</f>
        <v>883820</v>
      </c>
      <c r="J34" s="104" t="s">
        <v>35</v>
      </c>
    </row>
    <row r="35" spans="1:22" ht="6.75" customHeight="1">
      <c r="A35" s="167"/>
      <c r="B35" s="167"/>
      <c r="C35" s="167"/>
      <c r="D35" s="167"/>
      <c r="E35" s="167"/>
      <c r="F35" s="167"/>
      <c r="G35" s="167"/>
      <c r="H35" s="167"/>
      <c r="I35" s="167"/>
      <c r="J35" s="167"/>
    </row>
  </sheetData>
  <mergeCells count="15">
    <mergeCell ref="H1:J2"/>
    <mergeCell ref="A4:J4"/>
    <mergeCell ref="A6:A10"/>
    <mergeCell ref="B6:B10"/>
    <mergeCell ref="C6:C10"/>
    <mergeCell ref="D6:D10"/>
    <mergeCell ref="F6:I6"/>
    <mergeCell ref="J6:J10"/>
    <mergeCell ref="E7:E10"/>
    <mergeCell ref="F7:F10"/>
    <mergeCell ref="G7:I7"/>
    <mergeCell ref="G8:G10"/>
    <mergeCell ref="H8:H10"/>
    <mergeCell ref="I8:I10"/>
    <mergeCell ref="A34:E3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3"/>
  <sheetViews>
    <sheetView workbookViewId="0">
      <selection activeCell="H82" sqref="H82"/>
    </sheetView>
  </sheetViews>
  <sheetFormatPr defaultColWidth="10.28515625" defaultRowHeight="11.25"/>
  <cols>
    <col min="1" max="1" width="3.5703125" style="7" bestFit="1" customWidth="1"/>
    <col min="2" max="2" width="19.85546875" style="7" customWidth="1"/>
    <col min="3" max="3" width="8.7109375" style="7" customWidth="1"/>
    <col min="4" max="4" width="10.42578125" style="7" customWidth="1"/>
    <col min="5" max="5" width="12" style="7" customWidth="1"/>
    <col min="6" max="6" width="9.140625" style="7" customWidth="1"/>
    <col min="7" max="7" width="9.7109375" style="7" customWidth="1"/>
    <col min="8" max="8" width="10.5703125" style="7" customWidth="1"/>
    <col min="9" max="9" width="8.7109375" style="7" customWidth="1"/>
    <col min="10" max="10" width="7.7109375" style="7" customWidth="1"/>
    <col min="11" max="11" width="10.42578125" style="7" customWidth="1"/>
    <col min="12" max="12" width="9.7109375" style="7" customWidth="1"/>
    <col min="13" max="13" width="11.7109375" style="7" customWidth="1"/>
    <col min="14" max="14" width="8.28515625" style="7" customWidth="1"/>
    <col min="15" max="15" width="7.85546875" style="7" customWidth="1"/>
    <col min="16" max="16" width="10.5703125" style="7" customWidth="1"/>
    <col min="17" max="16384" width="10.28515625" style="7"/>
  </cols>
  <sheetData>
    <row r="1" spans="1:16" ht="11.25" customHeight="1">
      <c r="M1" s="290" t="s">
        <v>237</v>
      </c>
      <c r="N1" s="358"/>
      <c r="O1" s="358"/>
      <c r="P1" s="358"/>
    </row>
    <row r="2" spans="1:16" ht="26.25" customHeight="1">
      <c r="M2" s="358"/>
      <c r="N2" s="358"/>
      <c r="O2" s="358"/>
      <c r="P2" s="358"/>
    </row>
    <row r="4" spans="1:16" ht="38.25" customHeight="1">
      <c r="A4" s="360" t="s">
        <v>141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</row>
    <row r="6" spans="1:16">
      <c r="A6" s="361" t="s">
        <v>47</v>
      </c>
      <c r="B6" s="361" t="s">
        <v>49</v>
      </c>
      <c r="C6" s="359" t="s">
        <v>50</v>
      </c>
      <c r="D6" s="359" t="s">
        <v>84</v>
      </c>
      <c r="E6" s="359" t="s">
        <v>77</v>
      </c>
      <c r="F6" s="361" t="s">
        <v>6</v>
      </c>
      <c r="G6" s="361"/>
      <c r="H6" s="361" t="s">
        <v>48</v>
      </c>
      <c r="I6" s="361"/>
      <c r="J6" s="361"/>
      <c r="K6" s="361"/>
      <c r="L6" s="361"/>
      <c r="M6" s="361"/>
      <c r="N6" s="361"/>
      <c r="O6" s="361"/>
      <c r="P6" s="361"/>
    </row>
    <row r="7" spans="1:16">
      <c r="A7" s="361"/>
      <c r="B7" s="361"/>
      <c r="C7" s="359"/>
      <c r="D7" s="359"/>
      <c r="E7" s="359"/>
      <c r="F7" s="359" t="s">
        <v>74</v>
      </c>
      <c r="G7" s="359" t="s">
        <v>75</v>
      </c>
      <c r="H7" s="361" t="s">
        <v>174</v>
      </c>
      <c r="I7" s="361"/>
      <c r="J7" s="361"/>
      <c r="K7" s="361"/>
      <c r="L7" s="361"/>
      <c r="M7" s="361"/>
      <c r="N7" s="361"/>
      <c r="O7" s="361"/>
      <c r="P7" s="361"/>
    </row>
    <row r="8" spans="1:16">
      <c r="A8" s="361"/>
      <c r="B8" s="361"/>
      <c r="C8" s="359"/>
      <c r="D8" s="359"/>
      <c r="E8" s="359"/>
      <c r="F8" s="359"/>
      <c r="G8" s="359"/>
      <c r="H8" s="359" t="s">
        <v>52</v>
      </c>
      <c r="I8" s="361" t="s">
        <v>53</v>
      </c>
      <c r="J8" s="361"/>
      <c r="K8" s="361"/>
      <c r="L8" s="361"/>
      <c r="M8" s="361"/>
      <c r="N8" s="361"/>
      <c r="O8" s="361"/>
      <c r="P8" s="361"/>
    </row>
    <row r="9" spans="1:16" ht="14.25" customHeight="1">
      <c r="A9" s="361"/>
      <c r="B9" s="361"/>
      <c r="C9" s="359"/>
      <c r="D9" s="359"/>
      <c r="E9" s="359"/>
      <c r="F9" s="359"/>
      <c r="G9" s="359"/>
      <c r="H9" s="359"/>
      <c r="I9" s="361" t="s">
        <v>54</v>
      </c>
      <c r="J9" s="361"/>
      <c r="K9" s="361"/>
      <c r="L9" s="361"/>
      <c r="M9" s="361" t="s">
        <v>51</v>
      </c>
      <c r="N9" s="361"/>
      <c r="O9" s="361"/>
      <c r="P9" s="361"/>
    </row>
    <row r="10" spans="1:16" ht="12.75" customHeight="1">
      <c r="A10" s="361"/>
      <c r="B10" s="361"/>
      <c r="C10" s="359"/>
      <c r="D10" s="359"/>
      <c r="E10" s="359"/>
      <c r="F10" s="359"/>
      <c r="G10" s="359"/>
      <c r="H10" s="359"/>
      <c r="I10" s="359" t="s">
        <v>55</v>
      </c>
      <c r="J10" s="361" t="s">
        <v>56</v>
      </c>
      <c r="K10" s="361"/>
      <c r="L10" s="361"/>
      <c r="M10" s="359" t="s">
        <v>136</v>
      </c>
      <c r="N10" s="359"/>
      <c r="O10" s="359"/>
      <c r="P10" s="359"/>
    </row>
    <row r="11" spans="1:16" ht="48" customHeight="1">
      <c r="A11" s="361"/>
      <c r="B11" s="361"/>
      <c r="C11" s="359"/>
      <c r="D11" s="359"/>
      <c r="E11" s="359"/>
      <c r="F11" s="359"/>
      <c r="G11" s="359"/>
      <c r="H11" s="359"/>
      <c r="I11" s="359"/>
      <c r="J11" s="13" t="s">
        <v>76</v>
      </c>
      <c r="K11" s="13" t="s">
        <v>57</v>
      </c>
      <c r="L11" s="13" t="s">
        <v>58</v>
      </c>
      <c r="M11" s="359"/>
      <c r="N11" s="13" t="s">
        <v>76</v>
      </c>
      <c r="O11" s="13" t="s">
        <v>57</v>
      </c>
      <c r="P11" s="13" t="s">
        <v>59</v>
      </c>
    </row>
    <row r="12" spans="1:16" ht="7.5" customHeight="1" thickBot="1">
      <c r="A12" s="91">
        <v>1</v>
      </c>
      <c r="B12" s="91">
        <v>2</v>
      </c>
      <c r="C12" s="91">
        <v>3</v>
      </c>
      <c r="D12" s="91">
        <v>4</v>
      </c>
      <c r="E12" s="91">
        <v>5</v>
      </c>
      <c r="F12" s="91">
        <v>6</v>
      </c>
      <c r="G12" s="91">
        <v>7</v>
      </c>
      <c r="H12" s="91">
        <v>8</v>
      </c>
      <c r="I12" s="91">
        <v>9</v>
      </c>
      <c r="J12" s="91">
        <v>10</v>
      </c>
      <c r="K12" s="91">
        <v>11</v>
      </c>
      <c r="L12" s="91">
        <v>12</v>
      </c>
      <c r="M12" s="91">
        <v>13</v>
      </c>
      <c r="N12" s="91">
        <v>14</v>
      </c>
      <c r="O12" s="91">
        <v>15</v>
      </c>
      <c r="P12" s="91">
        <v>16</v>
      </c>
    </row>
    <row r="13" spans="1:16" s="17" customFormat="1" ht="12" thickBot="1">
      <c r="A13" s="89">
        <v>1</v>
      </c>
      <c r="B13" s="90" t="s">
        <v>60</v>
      </c>
      <c r="C13" s="356" t="s">
        <v>35</v>
      </c>
      <c r="D13" s="357"/>
      <c r="E13" s="272">
        <f>SUM(E18)</f>
        <v>1402530</v>
      </c>
      <c r="F13" s="272">
        <f t="shared" ref="F13:P13" si="0">SUM(F18)</f>
        <v>518710</v>
      </c>
      <c r="G13" s="272">
        <f t="shared" si="0"/>
        <v>883820</v>
      </c>
      <c r="H13" s="272">
        <f t="shared" si="0"/>
        <v>1389000</v>
      </c>
      <c r="I13" s="272">
        <f t="shared" si="0"/>
        <v>505180</v>
      </c>
      <c r="J13" s="272">
        <f t="shared" si="0"/>
        <v>0</v>
      </c>
      <c r="K13" s="272">
        <f t="shared" si="0"/>
        <v>500000</v>
      </c>
      <c r="L13" s="272">
        <f t="shared" si="0"/>
        <v>5180</v>
      </c>
      <c r="M13" s="272">
        <f t="shared" si="0"/>
        <v>883820</v>
      </c>
      <c r="N13" s="272">
        <f t="shared" si="0"/>
        <v>0</v>
      </c>
      <c r="O13" s="272">
        <f t="shared" si="0"/>
        <v>0</v>
      </c>
      <c r="P13" s="272">
        <f t="shared" si="0"/>
        <v>883820</v>
      </c>
    </row>
    <row r="14" spans="1:16" ht="12" customHeight="1">
      <c r="A14" s="350" t="s">
        <v>61</v>
      </c>
      <c r="B14" s="105" t="s">
        <v>62</v>
      </c>
      <c r="C14" s="339" t="s">
        <v>168</v>
      </c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1"/>
    </row>
    <row r="15" spans="1:16" ht="12" customHeight="1">
      <c r="A15" s="312"/>
      <c r="B15" s="15" t="s">
        <v>63</v>
      </c>
      <c r="C15" s="316" t="s">
        <v>175</v>
      </c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3"/>
    </row>
    <row r="16" spans="1:16" ht="12" customHeight="1">
      <c r="A16" s="312"/>
      <c r="B16" s="15" t="s">
        <v>64</v>
      </c>
      <c r="C16" s="316" t="s">
        <v>177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2"/>
    </row>
    <row r="17" spans="1:16" ht="12" customHeight="1">
      <c r="A17" s="312"/>
      <c r="B17" s="15" t="s">
        <v>65</v>
      </c>
      <c r="C17" s="324" t="s">
        <v>227</v>
      </c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6"/>
    </row>
    <row r="18" spans="1:16" ht="12" customHeight="1">
      <c r="A18" s="312"/>
      <c r="B18" s="15" t="s">
        <v>66</v>
      </c>
      <c r="C18" s="15"/>
      <c r="D18" s="327" t="s">
        <v>190</v>
      </c>
      <c r="E18" s="203">
        <f>SUM(E19:E21)</f>
        <v>1402530</v>
      </c>
      <c r="F18" s="203">
        <f t="shared" ref="F18:P18" si="1">SUM(F19:F21)</f>
        <v>518710</v>
      </c>
      <c r="G18" s="203">
        <f t="shared" si="1"/>
        <v>883820</v>
      </c>
      <c r="H18" s="203">
        <f t="shared" si="1"/>
        <v>1389000</v>
      </c>
      <c r="I18" s="203">
        <f t="shared" si="1"/>
        <v>505180</v>
      </c>
      <c r="J18" s="203">
        <f t="shared" si="1"/>
        <v>0</v>
      </c>
      <c r="K18" s="203">
        <f t="shared" si="1"/>
        <v>500000</v>
      </c>
      <c r="L18" s="203">
        <f>SUM(L19:L21)</f>
        <v>5180</v>
      </c>
      <c r="M18" s="203">
        <f t="shared" si="1"/>
        <v>883820</v>
      </c>
      <c r="N18" s="203">
        <f t="shared" si="1"/>
        <v>0</v>
      </c>
      <c r="O18" s="203">
        <f t="shared" si="1"/>
        <v>0</v>
      </c>
      <c r="P18" s="203">
        <f t="shared" si="1"/>
        <v>883820</v>
      </c>
    </row>
    <row r="19" spans="1:16" ht="12" customHeight="1">
      <c r="A19" s="312"/>
      <c r="B19" s="15" t="s">
        <v>167</v>
      </c>
      <c r="C19" s="15"/>
      <c r="D19" s="353"/>
      <c r="E19" s="203">
        <f>SUM(F19:G19)</f>
        <v>13530</v>
      </c>
      <c r="F19" s="203">
        <v>13530</v>
      </c>
      <c r="G19" s="203">
        <v>0</v>
      </c>
      <c r="H19" s="203"/>
      <c r="I19" s="203"/>
      <c r="J19" s="203"/>
      <c r="K19" s="203"/>
      <c r="L19" s="203"/>
      <c r="M19" s="203"/>
      <c r="N19" s="203"/>
      <c r="O19" s="203"/>
      <c r="P19" s="203"/>
    </row>
    <row r="20" spans="1:16" ht="12" customHeight="1">
      <c r="A20" s="312"/>
      <c r="B20" s="15" t="s">
        <v>174</v>
      </c>
      <c r="C20" s="130"/>
      <c r="D20" s="354"/>
      <c r="E20" s="203">
        <f>SUM(F20:G20)</f>
        <v>1389000</v>
      </c>
      <c r="F20" s="203">
        <f>SUM(I20)</f>
        <v>505180</v>
      </c>
      <c r="G20" s="203">
        <f>SUM(M20)</f>
        <v>883820</v>
      </c>
      <c r="H20" s="203">
        <f>SUM(I20+M20)</f>
        <v>1389000</v>
      </c>
      <c r="I20" s="203">
        <f>SUM(J20:L20)</f>
        <v>505180</v>
      </c>
      <c r="J20" s="203"/>
      <c r="K20" s="203">
        <v>500000</v>
      </c>
      <c r="L20" s="203">
        <v>5180</v>
      </c>
      <c r="M20" s="203">
        <f>SUM(N20:P20)</f>
        <v>883820</v>
      </c>
      <c r="N20" s="203"/>
      <c r="O20" s="203">
        <v>0</v>
      </c>
      <c r="P20" s="203">
        <v>883820</v>
      </c>
    </row>
    <row r="21" spans="1:16" ht="12" customHeight="1" thickBot="1">
      <c r="A21" s="312"/>
      <c r="B21" s="179" t="s">
        <v>189</v>
      </c>
      <c r="C21" s="144"/>
      <c r="D21" s="355"/>
      <c r="E21" s="145">
        <f t="shared" ref="E21" si="2">SUM(F21+G21)</f>
        <v>0</v>
      </c>
      <c r="F21" s="145">
        <f>SUM(I21)</f>
        <v>0</v>
      </c>
      <c r="G21" s="145">
        <f>SUM(M21)</f>
        <v>0</v>
      </c>
      <c r="H21" s="145">
        <f t="shared" ref="H21" si="3">SUM(I21+M21)</f>
        <v>0</v>
      </c>
      <c r="I21" s="145">
        <f>SUM(J21:L21)</f>
        <v>0</v>
      </c>
      <c r="J21" s="145">
        <v>0</v>
      </c>
      <c r="K21" s="145"/>
      <c r="L21" s="145">
        <v>0</v>
      </c>
      <c r="M21" s="145">
        <f>SUM(N21:P21)</f>
        <v>0</v>
      </c>
      <c r="N21" s="145"/>
      <c r="O21" s="145"/>
      <c r="P21" s="145"/>
    </row>
    <row r="22" spans="1:16" ht="13.5" thickBot="1">
      <c r="A22" s="135" t="s">
        <v>9</v>
      </c>
      <c r="B22" s="134" t="s">
        <v>148</v>
      </c>
      <c r="C22" s="132"/>
      <c r="D22" s="136"/>
      <c r="E22" s="185">
        <f>SUM(E27+E35+E44+E53)</f>
        <v>1686126</v>
      </c>
      <c r="F22" s="185">
        <f t="shared" ref="F22:P22" si="4">SUM(F27+F35+F44+F53)</f>
        <v>61478</v>
      </c>
      <c r="G22" s="185">
        <f t="shared" si="4"/>
        <v>1624648</v>
      </c>
      <c r="H22" s="185">
        <f t="shared" si="4"/>
        <v>593031</v>
      </c>
      <c r="I22" s="185">
        <f t="shared" si="4"/>
        <v>13897</v>
      </c>
      <c r="J22" s="185">
        <f t="shared" si="4"/>
        <v>0</v>
      </c>
      <c r="K22" s="185">
        <f t="shared" si="4"/>
        <v>0</v>
      </c>
      <c r="L22" s="185">
        <f t="shared" si="4"/>
        <v>13897</v>
      </c>
      <c r="M22" s="185">
        <f t="shared" si="4"/>
        <v>579134</v>
      </c>
      <c r="N22" s="185">
        <f t="shared" si="4"/>
        <v>0</v>
      </c>
      <c r="O22" s="185">
        <f t="shared" si="4"/>
        <v>0</v>
      </c>
      <c r="P22" s="185">
        <f t="shared" si="4"/>
        <v>579134</v>
      </c>
    </row>
    <row r="23" spans="1:16" ht="12.75">
      <c r="A23" s="311" t="s">
        <v>179</v>
      </c>
      <c r="B23" s="152" t="s">
        <v>62</v>
      </c>
      <c r="C23" s="363" t="s">
        <v>169</v>
      </c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5"/>
    </row>
    <row r="24" spans="1:16" ht="12.75">
      <c r="A24" s="312"/>
      <c r="B24" s="15" t="s">
        <v>63</v>
      </c>
      <c r="C24" s="316" t="s">
        <v>170</v>
      </c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3"/>
    </row>
    <row r="25" spans="1:16" ht="12.75">
      <c r="A25" s="312"/>
      <c r="B25" s="15" t="s">
        <v>64</v>
      </c>
      <c r="C25" s="319" t="s">
        <v>171</v>
      </c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1"/>
    </row>
    <row r="26" spans="1:16" ht="12.75">
      <c r="A26" s="312"/>
      <c r="B26" s="106" t="s">
        <v>65</v>
      </c>
      <c r="C26" s="342" t="s">
        <v>172</v>
      </c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4"/>
    </row>
    <row r="27" spans="1:16">
      <c r="A27" s="312"/>
      <c r="B27" s="137" t="s">
        <v>66</v>
      </c>
      <c r="C27" s="137"/>
      <c r="D27" s="137"/>
      <c r="E27" s="273">
        <f>SUM(E28:E30)</f>
        <v>7040</v>
      </c>
      <c r="F27" s="273">
        <f t="shared" ref="F27:P27" si="5">SUM(F28:F30)</f>
        <v>7040</v>
      </c>
      <c r="G27" s="273">
        <f t="shared" si="5"/>
        <v>0</v>
      </c>
      <c r="H27" s="273">
        <f t="shared" si="5"/>
        <v>1980</v>
      </c>
      <c r="I27" s="273">
        <f t="shared" si="5"/>
        <v>1980</v>
      </c>
      <c r="J27" s="273">
        <f t="shared" si="5"/>
        <v>0</v>
      </c>
      <c r="K27" s="273">
        <f t="shared" si="5"/>
        <v>0</v>
      </c>
      <c r="L27" s="273">
        <f t="shared" si="5"/>
        <v>1980</v>
      </c>
      <c r="M27" s="273">
        <f t="shared" si="5"/>
        <v>0</v>
      </c>
      <c r="N27" s="273">
        <f t="shared" si="5"/>
        <v>0</v>
      </c>
      <c r="O27" s="273">
        <f t="shared" si="5"/>
        <v>0</v>
      </c>
      <c r="P27" s="273">
        <f t="shared" si="5"/>
        <v>0</v>
      </c>
    </row>
    <row r="28" spans="1:16" ht="11.25" customHeight="1">
      <c r="A28" s="312"/>
      <c r="B28" s="204" t="s">
        <v>163</v>
      </c>
      <c r="C28" s="205"/>
      <c r="D28" s="327" t="s">
        <v>173</v>
      </c>
      <c r="E28" s="273">
        <f>SUM(F28:G28)</f>
        <v>1980</v>
      </c>
      <c r="F28" s="273">
        <v>1980</v>
      </c>
      <c r="G28" s="273"/>
      <c r="H28" s="273">
        <f>SUM(I28+M28)</f>
        <v>0</v>
      </c>
      <c r="I28" s="273">
        <f>SUM(J28:L28)</f>
        <v>0</v>
      </c>
      <c r="J28" s="273"/>
      <c r="K28" s="273"/>
      <c r="L28" s="273"/>
      <c r="M28" s="273">
        <f>SUM(N28:P28)</f>
        <v>0</v>
      </c>
      <c r="N28" s="273"/>
      <c r="O28" s="273"/>
      <c r="P28" s="273"/>
    </row>
    <row r="29" spans="1:16">
      <c r="A29" s="312"/>
      <c r="B29" s="15" t="s">
        <v>167</v>
      </c>
      <c r="C29" s="149"/>
      <c r="D29" s="328"/>
      <c r="E29" s="273">
        <f t="shared" ref="E29:E30" si="6">SUM(F29:G29)</f>
        <v>3080</v>
      </c>
      <c r="F29" s="273">
        <v>3080</v>
      </c>
      <c r="G29" s="281"/>
      <c r="H29" s="273">
        <f t="shared" ref="H29" si="7">SUM(I29+M29)</f>
        <v>0</v>
      </c>
      <c r="I29" s="273">
        <f t="shared" ref="I29:I30" si="8">SUM(J29:L29)</f>
        <v>0</v>
      </c>
      <c r="J29" s="281"/>
      <c r="K29" s="281"/>
      <c r="L29" s="281">
        <v>0</v>
      </c>
      <c r="M29" s="273">
        <f t="shared" ref="M29:M30" si="9">SUM(N29:P29)</f>
        <v>0</v>
      </c>
      <c r="N29" s="281"/>
      <c r="O29" s="281"/>
      <c r="P29" s="281"/>
    </row>
    <row r="30" spans="1:16" ht="12.75" customHeight="1" thickBot="1">
      <c r="A30" s="362"/>
      <c r="B30" s="131" t="s">
        <v>174</v>
      </c>
      <c r="C30" s="153"/>
      <c r="D30" s="329"/>
      <c r="E30" s="273">
        <f t="shared" si="6"/>
        <v>1980</v>
      </c>
      <c r="F30" s="273">
        <v>1980</v>
      </c>
      <c r="G30" s="281"/>
      <c r="H30" s="273">
        <f>SUM(I30+M30)</f>
        <v>1980</v>
      </c>
      <c r="I30" s="273">
        <f t="shared" si="8"/>
        <v>1980</v>
      </c>
      <c r="J30" s="281"/>
      <c r="K30" s="281"/>
      <c r="L30" s="281">
        <v>1980</v>
      </c>
      <c r="M30" s="273">
        <f t="shared" si="9"/>
        <v>0</v>
      </c>
      <c r="N30" s="281"/>
      <c r="O30" s="281"/>
      <c r="P30" s="281"/>
    </row>
    <row r="31" spans="1:16" ht="12.75" customHeight="1">
      <c r="A31" s="335" t="s">
        <v>226</v>
      </c>
      <c r="B31" s="152" t="s">
        <v>62</v>
      </c>
      <c r="C31" s="339" t="s">
        <v>180</v>
      </c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1"/>
    </row>
    <row r="32" spans="1:16" ht="12.75" customHeight="1">
      <c r="A32" s="336"/>
      <c r="B32" s="15" t="s">
        <v>63</v>
      </c>
      <c r="C32" s="316" t="s">
        <v>224</v>
      </c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3"/>
    </row>
    <row r="33" spans="1:16" ht="12.75" customHeight="1">
      <c r="A33" s="336"/>
      <c r="B33" s="15" t="s">
        <v>64</v>
      </c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1"/>
    </row>
    <row r="34" spans="1:16" ht="12.75" customHeight="1">
      <c r="A34" s="336"/>
      <c r="B34" s="106" t="s">
        <v>65</v>
      </c>
      <c r="C34" s="342" t="s">
        <v>225</v>
      </c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4"/>
    </row>
    <row r="35" spans="1:16" ht="12.75" customHeight="1">
      <c r="A35" s="336"/>
      <c r="B35" s="137" t="s">
        <v>66</v>
      </c>
      <c r="C35" s="137"/>
      <c r="D35" s="137"/>
      <c r="E35" s="273">
        <f t="shared" ref="E35:P35" si="10">SUM(E36:E38)</f>
        <v>141690</v>
      </c>
      <c r="F35" s="273">
        <f t="shared" si="10"/>
        <v>0</v>
      </c>
      <c r="G35" s="273">
        <f t="shared" si="10"/>
        <v>141690</v>
      </c>
      <c r="H35" s="273">
        <f t="shared" si="10"/>
        <v>53042</v>
      </c>
      <c r="I35" s="273">
        <f t="shared" si="10"/>
        <v>0</v>
      </c>
      <c r="J35" s="273">
        <f t="shared" si="10"/>
        <v>0</v>
      </c>
      <c r="K35" s="273">
        <f t="shared" si="10"/>
        <v>0</v>
      </c>
      <c r="L35" s="273">
        <f t="shared" si="10"/>
        <v>0</v>
      </c>
      <c r="M35" s="273">
        <f t="shared" si="10"/>
        <v>53042</v>
      </c>
      <c r="N35" s="273">
        <f t="shared" si="10"/>
        <v>0</v>
      </c>
      <c r="O35" s="273">
        <f t="shared" si="10"/>
        <v>0</v>
      </c>
      <c r="P35" s="273">
        <f t="shared" si="10"/>
        <v>53042</v>
      </c>
    </row>
    <row r="36" spans="1:16" ht="12.75" customHeight="1">
      <c r="A36" s="336"/>
      <c r="B36" s="230" t="s">
        <v>181</v>
      </c>
      <c r="C36" s="345"/>
      <c r="D36" s="347">
        <v>80110</v>
      </c>
      <c r="E36" s="275">
        <f>SUM(G36)</f>
        <v>46873</v>
      </c>
      <c r="F36" s="275">
        <f>SUM(I36)</f>
        <v>0</v>
      </c>
      <c r="G36" s="275">
        <v>46873</v>
      </c>
      <c r="H36" s="276">
        <f>SUM(M36)</f>
        <v>0</v>
      </c>
      <c r="I36" s="276">
        <f>SUM(L36)</f>
        <v>0</v>
      </c>
      <c r="J36" s="276"/>
      <c r="K36" s="276"/>
      <c r="L36" s="276">
        <v>0</v>
      </c>
      <c r="M36" s="276">
        <f>SUM(P36)</f>
        <v>0</v>
      </c>
      <c r="N36" s="276"/>
      <c r="O36" s="276"/>
      <c r="P36" s="276">
        <v>0</v>
      </c>
    </row>
    <row r="37" spans="1:16" ht="12.75" customHeight="1">
      <c r="A37" s="337"/>
      <c r="B37" s="204" t="s">
        <v>174</v>
      </c>
      <c r="C37" s="345"/>
      <c r="D37" s="348"/>
      <c r="E37" s="275">
        <f>SUM(G37)</f>
        <v>53042</v>
      </c>
      <c r="F37" s="277"/>
      <c r="G37" s="275">
        <v>53042</v>
      </c>
      <c r="H37" s="276">
        <f>SUM(M37)</f>
        <v>53042</v>
      </c>
      <c r="I37" s="276">
        <f>SUM(L37)</f>
        <v>0</v>
      </c>
      <c r="J37" s="278"/>
      <c r="K37" s="278"/>
      <c r="L37" s="278">
        <v>0</v>
      </c>
      <c r="M37" s="276">
        <f>SUM(P37)</f>
        <v>53042</v>
      </c>
      <c r="N37" s="278"/>
      <c r="O37" s="278"/>
      <c r="P37" s="278">
        <v>53042</v>
      </c>
    </row>
    <row r="38" spans="1:16" ht="12.75" customHeight="1" thickBot="1">
      <c r="A38" s="338"/>
      <c r="B38" s="179" t="s">
        <v>204</v>
      </c>
      <c r="C38" s="346"/>
      <c r="D38" s="349"/>
      <c r="E38" s="275">
        <f>SUM(G38)</f>
        <v>41775</v>
      </c>
      <c r="F38" s="279"/>
      <c r="G38" s="279">
        <v>41775</v>
      </c>
      <c r="H38" s="280">
        <f>SUM(I38+M38)</f>
        <v>0</v>
      </c>
      <c r="I38" s="280">
        <v>0</v>
      </c>
      <c r="J38" s="280"/>
      <c r="K38" s="280"/>
      <c r="L38" s="280">
        <v>0</v>
      </c>
      <c r="M38" s="280">
        <f>SUM(N38:P38)</f>
        <v>0</v>
      </c>
      <c r="N38" s="280"/>
      <c r="O38" s="280"/>
      <c r="P38" s="280">
        <v>0</v>
      </c>
    </row>
    <row r="39" spans="1:16" ht="12.75" customHeight="1">
      <c r="A39" s="311" t="s">
        <v>182</v>
      </c>
      <c r="B39" s="152" t="s">
        <v>62</v>
      </c>
      <c r="C39" s="313" t="s">
        <v>183</v>
      </c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5"/>
    </row>
    <row r="40" spans="1:16" ht="12.75" customHeight="1">
      <c r="A40" s="312"/>
      <c r="B40" s="15" t="s">
        <v>63</v>
      </c>
      <c r="C40" s="316" t="s">
        <v>194</v>
      </c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8"/>
    </row>
    <row r="41" spans="1:16" ht="12.75" customHeight="1">
      <c r="A41" s="312"/>
      <c r="B41" s="15" t="s">
        <v>64</v>
      </c>
      <c r="C41" s="319" t="s">
        <v>185</v>
      </c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1"/>
    </row>
    <row r="42" spans="1:16" ht="12.75" customHeight="1">
      <c r="A42" s="312"/>
      <c r="B42" s="106" t="s">
        <v>184</v>
      </c>
      <c r="C42" s="316" t="s">
        <v>186</v>
      </c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3"/>
    </row>
    <row r="43" spans="1:16" ht="12.75" customHeight="1">
      <c r="A43" s="312"/>
      <c r="B43" s="106" t="s">
        <v>65</v>
      </c>
      <c r="C43" s="324" t="s">
        <v>187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6"/>
    </row>
    <row r="44" spans="1:16" ht="12.75" customHeight="1">
      <c r="A44" s="312"/>
      <c r="B44" s="137" t="s">
        <v>66</v>
      </c>
      <c r="C44" s="137"/>
      <c r="D44" s="137"/>
      <c r="E44" s="273">
        <f>SUM(E45:E47)</f>
        <v>777721</v>
      </c>
      <c r="F44" s="273">
        <f>SUM(F45:F47)</f>
        <v>54438</v>
      </c>
      <c r="G44" s="273">
        <f>SUM(G45:G47)</f>
        <v>723283</v>
      </c>
      <c r="H44" s="273">
        <f t="shared" ref="H44:P44" si="11">SUM(H45:H47)</f>
        <v>170250</v>
      </c>
      <c r="I44" s="273">
        <f t="shared" si="11"/>
        <v>11917</v>
      </c>
      <c r="J44" s="273">
        <f t="shared" si="11"/>
        <v>0</v>
      </c>
      <c r="K44" s="273">
        <f t="shared" si="11"/>
        <v>0</v>
      </c>
      <c r="L44" s="273">
        <f t="shared" si="11"/>
        <v>11917</v>
      </c>
      <c r="M44" s="273">
        <f t="shared" si="11"/>
        <v>158333</v>
      </c>
      <c r="N44" s="273">
        <f t="shared" si="11"/>
        <v>0</v>
      </c>
      <c r="O44" s="273">
        <f t="shared" si="11"/>
        <v>0</v>
      </c>
      <c r="P44" s="273">
        <f t="shared" si="11"/>
        <v>158333</v>
      </c>
    </row>
    <row r="45" spans="1:16" ht="12.75" customHeight="1">
      <c r="A45" s="312"/>
      <c r="B45" s="137" t="s">
        <v>167</v>
      </c>
      <c r="C45" s="137"/>
      <c r="D45" s="327" t="s">
        <v>188</v>
      </c>
      <c r="E45" s="273">
        <f>SUM(F45:G45)</f>
        <v>595836</v>
      </c>
      <c r="F45" s="273">
        <v>41707</v>
      </c>
      <c r="G45" s="273">
        <v>554129</v>
      </c>
      <c r="H45" s="273">
        <f>SUM(I45+M45)</f>
        <v>0</v>
      </c>
      <c r="I45" s="273">
        <f>SUM(J45:L45)</f>
        <v>0</v>
      </c>
      <c r="J45" s="273"/>
      <c r="K45" s="273"/>
      <c r="L45" s="273">
        <v>0</v>
      </c>
      <c r="M45" s="273">
        <f>SUM(N45:P45)</f>
        <v>0</v>
      </c>
      <c r="N45" s="273"/>
      <c r="O45" s="273"/>
      <c r="P45" s="273">
        <v>0</v>
      </c>
    </row>
    <row r="46" spans="1:16" ht="12.75" customHeight="1">
      <c r="A46" s="312"/>
      <c r="B46" s="239" t="s">
        <v>174</v>
      </c>
      <c r="C46" s="137"/>
      <c r="D46" s="328"/>
      <c r="E46" s="273">
        <f>SUM(F46:G46)</f>
        <v>170250</v>
      </c>
      <c r="F46" s="273">
        <v>11917</v>
      </c>
      <c r="G46" s="273">
        <v>158333</v>
      </c>
      <c r="H46" s="273">
        <f t="shared" ref="H46" si="12">SUM(I46+M46)</f>
        <v>170250</v>
      </c>
      <c r="I46" s="273">
        <f t="shared" ref="I46" si="13">SUM(J46:L46)</f>
        <v>11917</v>
      </c>
      <c r="J46" s="273"/>
      <c r="K46" s="273"/>
      <c r="L46" s="273">
        <v>11917</v>
      </c>
      <c r="M46" s="273">
        <f t="shared" ref="M46" si="14">SUM(N46:P46)</f>
        <v>158333</v>
      </c>
      <c r="N46" s="273"/>
      <c r="O46" s="273"/>
      <c r="P46" s="273">
        <v>158333</v>
      </c>
    </row>
    <row r="47" spans="1:16" ht="12.75" customHeight="1" thickBot="1">
      <c r="A47" s="312"/>
      <c r="B47" s="238" t="s">
        <v>189</v>
      </c>
      <c r="C47" s="137"/>
      <c r="D47" s="329"/>
      <c r="E47" s="273">
        <f>SUM(F47:G47)</f>
        <v>11635</v>
      </c>
      <c r="F47" s="273">
        <v>814</v>
      </c>
      <c r="G47" s="273">
        <v>10821</v>
      </c>
      <c r="H47" s="273">
        <f>SUM(I47+M47)</f>
        <v>0</v>
      </c>
      <c r="I47" s="273">
        <f>SUM(J47:L47)</f>
        <v>0</v>
      </c>
      <c r="J47" s="273"/>
      <c r="K47" s="273"/>
      <c r="L47" s="273"/>
      <c r="M47" s="273">
        <f>SUM(N47:P47)</f>
        <v>0</v>
      </c>
      <c r="N47" s="273"/>
      <c r="O47" s="273"/>
      <c r="P47" s="273"/>
    </row>
    <row r="48" spans="1:16" ht="12.75" customHeight="1">
      <c r="A48" s="311" t="s">
        <v>192</v>
      </c>
      <c r="B48" s="152" t="s">
        <v>62</v>
      </c>
      <c r="C48" s="313" t="s">
        <v>183</v>
      </c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5"/>
    </row>
    <row r="49" spans="1:16" ht="12.75" customHeight="1">
      <c r="A49" s="312"/>
      <c r="B49" s="15" t="s">
        <v>63</v>
      </c>
      <c r="C49" s="316" t="s">
        <v>194</v>
      </c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8"/>
    </row>
    <row r="50" spans="1:16" ht="12.75" customHeight="1">
      <c r="A50" s="312"/>
      <c r="B50" s="15" t="s">
        <v>64</v>
      </c>
      <c r="C50" s="319" t="s">
        <v>195</v>
      </c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1"/>
    </row>
    <row r="51" spans="1:16" ht="12.75" customHeight="1">
      <c r="A51" s="312"/>
      <c r="B51" s="106" t="s">
        <v>184</v>
      </c>
      <c r="C51" s="316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3"/>
    </row>
    <row r="52" spans="1:16" ht="12.75" customHeight="1">
      <c r="A52" s="312"/>
      <c r="B52" s="106" t="s">
        <v>65</v>
      </c>
      <c r="C52" s="324" t="s">
        <v>193</v>
      </c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6"/>
    </row>
    <row r="53" spans="1:16" ht="12.75" customHeight="1">
      <c r="A53" s="312"/>
      <c r="B53" s="137" t="s">
        <v>66</v>
      </c>
      <c r="C53" s="137"/>
      <c r="D53" s="137"/>
      <c r="E53" s="273">
        <f>SUM(E54:E56)</f>
        <v>759675</v>
      </c>
      <c r="F53" s="273">
        <f>SUM(F54:F56)</f>
        <v>0</v>
      </c>
      <c r="G53" s="273">
        <f>SUM(G54:G56)</f>
        <v>759675</v>
      </c>
      <c r="H53" s="273">
        <f t="shared" ref="H53:P53" si="15">SUM(H54:H56)</f>
        <v>367759</v>
      </c>
      <c r="I53" s="273">
        <f t="shared" si="15"/>
        <v>0</v>
      </c>
      <c r="J53" s="273">
        <f t="shared" si="15"/>
        <v>0</v>
      </c>
      <c r="K53" s="273">
        <f t="shared" si="15"/>
        <v>0</v>
      </c>
      <c r="L53" s="273">
        <f t="shared" si="15"/>
        <v>0</v>
      </c>
      <c r="M53" s="273">
        <f t="shared" si="15"/>
        <v>367759</v>
      </c>
      <c r="N53" s="273">
        <f t="shared" si="15"/>
        <v>0</v>
      </c>
      <c r="O53" s="273">
        <f t="shared" si="15"/>
        <v>0</v>
      </c>
      <c r="P53" s="273">
        <f t="shared" si="15"/>
        <v>367759</v>
      </c>
    </row>
    <row r="54" spans="1:16" ht="12.75" customHeight="1">
      <c r="A54" s="312"/>
      <c r="B54" s="137" t="s">
        <v>167</v>
      </c>
      <c r="C54" s="137"/>
      <c r="D54" s="327">
        <v>80104</v>
      </c>
      <c r="E54" s="273">
        <f>SUM(F54:G54)</f>
        <v>185960</v>
      </c>
      <c r="F54" s="273">
        <f>SUM(I54)</f>
        <v>0</v>
      </c>
      <c r="G54" s="273">
        <v>185960</v>
      </c>
      <c r="H54" s="273">
        <f>SUM(I54+M54)</f>
        <v>0</v>
      </c>
      <c r="I54" s="273">
        <f>SUM(J54:L54)</f>
        <v>0</v>
      </c>
      <c r="J54" s="273"/>
      <c r="K54" s="273"/>
      <c r="L54" s="273">
        <v>0</v>
      </c>
      <c r="M54" s="273">
        <f>SUM(N54:P54)</f>
        <v>0</v>
      </c>
      <c r="N54" s="273"/>
      <c r="O54" s="273"/>
      <c r="P54" s="273">
        <v>0</v>
      </c>
    </row>
    <row r="55" spans="1:16" ht="12.75" customHeight="1">
      <c r="A55" s="312"/>
      <c r="B55" s="239" t="s">
        <v>174</v>
      </c>
      <c r="C55" s="137"/>
      <c r="D55" s="328"/>
      <c r="E55" s="273">
        <f>SUM(F55:G55)</f>
        <v>367759</v>
      </c>
      <c r="F55" s="273"/>
      <c r="G55" s="273">
        <v>367759</v>
      </c>
      <c r="H55" s="273">
        <f t="shared" ref="H55" si="16">SUM(I55+M55)</f>
        <v>367759</v>
      </c>
      <c r="I55" s="273">
        <f t="shared" ref="I55" si="17">SUM(J55:L55)</f>
        <v>0</v>
      </c>
      <c r="J55" s="273"/>
      <c r="K55" s="273"/>
      <c r="L55" s="273"/>
      <c r="M55" s="273">
        <f t="shared" ref="M55" si="18">SUM(N55:P55)</f>
        <v>367759</v>
      </c>
      <c r="N55" s="273"/>
      <c r="O55" s="273"/>
      <c r="P55" s="273">
        <v>367759</v>
      </c>
    </row>
    <row r="56" spans="1:16" ht="12.75" customHeight="1" thickBot="1">
      <c r="A56" s="312"/>
      <c r="B56" s="238" t="s">
        <v>189</v>
      </c>
      <c r="C56" s="137"/>
      <c r="D56" s="329"/>
      <c r="E56" s="273">
        <f>SUM(F56:G56)</f>
        <v>205956</v>
      </c>
      <c r="F56" s="273"/>
      <c r="G56" s="273">
        <v>205956</v>
      </c>
      <c r="H56" s="273">
        <f>SUM(I56+M56)</f>
        <v>0</v>
      </c>
      <c r="I56" s="273">
        <f>SUM(J56:L56)</f>
        <v>0</v>
      </c>
      <c r="J56" s="273"/>
      <c r="K56" s="273"/>
      <c r="L56" s="273"/>
      <c r="M56" s="273">
        <f>SUM(N56:P56)</f>
        <v>0</v>
      </c>
      <c r="N56" s="273"/>
      <c r="O56" s="273"/>
      <c r="P56" s="273"/>
    </row>
    <row r="57" spans="1:16" s="17" customFormat="1" ht="15" customHeight="1" thickBot="1">
      <c r="A57" s="330" t="s">
        <v>67</v>
      </c>
      <c r="B57" s="331"/>
      <c r="C57" s="332" t="s">
        <v>35</v>
      </c>
      <c r="D57" s="333"/>
      <c r="E57" s="274">
        <f t="shared" ref="E57:P57" si="19">SUM(E13+E22)</f>
        <v>3088656</v>
      </c>
      <c r="F57" s="274">
        <f t="shared" si="19"/>
        <v>580188</v>
      </c>
      <c r="G57" s="274">
        <f t="shared" si="19"/>
        <v>2508468</v>
      </c>
      <c r="H57" s="274">
        <f t="shared" si="19"/>
        <v>1982031</v>
      </c>
      <c r="I57" s="274">
        <f t="shared" si="19"/>
        <v>519077</v>
      </c>
      <c r="J57" s="274">
        <f t="shared" si="19"/>
        <v>0</v>
      </c>
      <c r="K57" s="274">
        <f t="shared" si="19"/>
        <v>500000</v>
      </c>
      <c r="L57" s="274">
        <f t="shared" si="19"/>
        <v>19077</v>
      </c>
      <c r="M57" s="274">
        <f t="shared" si="19"/>
        <v>1462954</v>
      </c>
      <c r="N57" s="274">
        <f t="shared" si="19"/>
        <v>0</v>
      </c>
      <c r="O57" s="274">
        <f t="shared" si="19"/>
        <v>0</v>
      </c>
      <c r="P57" s="274">
        <f t="shared" si="19"/>
        <v>1462954</v>
      </c>
    </row>
    <row r="58" spans="1:16" s="17" customFormat="1" ht="15" customHeight="1">
      <c r="A58" s="181"/>
      <c r="B58" s="181"/>
      <c r="C58" s="181"/>
      <c r="D58" s="181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</row>
    <row r="59" spans="1:16" s="17" customFormat="1" ht="15" customHeight="1">
      <c r="A59" s="181"/>
      <c r="B59" s="181"/>
      <c r="C59" s="181"/>
      <c r="D59" s="181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</row>
    <row r="60" spans="1:16" s="17" customFormat="1" ht="15" customHeight="1">
      <c r="A60" s="181"/>
      <c r="B60" s="181"/>
      <c r="C60" s="181"/>
      <c r="D60" s="181"/>
      <c r="E60" s="182"/>
      <c r="F60" s="182"/>
      <c r="G60" s="182"/>
      <c r="H60" s="182"/>
      <c r="I60" s="182"/>
      <c r="J60" s="182"/>
      <c r="K60" s="182"/>
      <c r="L60" s="182"/>
      <c r="M60" s="334"/>
      <c r="N60" s="334"/>
      <c r="O60" s="334"/>
      <c r="P60" s="182"/>
    </row>
    <row r="61" spans="1:16" s="17" customFormat="1" ht="15" customHeight="1">
      <c r="A61" s="181"/>
      <c r="B61" s="181"/>
      <c r="C61" s="181"/>
      <c r="D61" s="181"/>
      <c r="E61" s="182"/>
      <c r="F61" s="182"/>
      <c r="G61" s="182"/>
      <c r="H61" s="182"/>
      <c r="I61" s="182"/>
      <c r="J61" s="182"/>
      <c r="K61" s="182"/>
      <c r="L61" s="182"/>
      <c r="M61" s="7"/>
      <c r="N61" s="7"/>
      <c r="O61" s="7"/>
      <c r="P61" s="182"/>
    </row>
    <row r="62" spans="1:16" s="17" customFormat="1" ht="15" customHeight="1">
      <c r="A62" s="181"/>
      <c r="B62" s="181"/>
      <c r="C62" s="181"/>
      <c r="D62" s="181"/>
      <c r="E62" s="182"/>
      <c r="F62" s="182"/>
      <c r="G62" s="182"/>
      <c r="H62" s="182"/>
      <c r="I62" s="182"/>
      <c r="J62" s="182"/>
      <c r="K62" s="182"/>
      <c r="L62" s="182"/>
      <c r="M62" s="334"/>
      <c r="N62" s="334"/>
      <c r="O62" s="334"/>
      <c r="P62" s="182"/>
    </row>
    <row r="63" spans="1:16" s="17" customFormat="1" ht="15" customHeight="1">
      <c r="A63" s="181"/>
      <c r="B63" s="181"/>
      <c r="C63" s="181"/>
      <c r="D63" s="181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</row>
    <row r="64" spans="1:16" s="17" customFormat="1" ht="15" customHeight="1">
      <c r="A64" s="181"/>
      <c r="B64" s="181"/>
      <c r="C64" s="181"/>
      <c r="D64" s="181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</row>
    <row r="65" spans="1:16" s="17" customFormat="1" ht="15" customHeight="1">
      <c r="A65" s="181"/>
      <c r="B65" s="181"/>
      <c r="C65" s="181"/>
      <c r="D65" s="181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</row>
    <row r="66" spans="1:16" s="17" customFormat="1" ht="15" customHeight="1">
      <c r="A66" s="181"/>
      <c r="B66" s="181"/>
      <c r="C66" s="181"/>
      <c r="D66" s="181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</row>
    <row r="67" spans="1:16" s="17" customFormat="1" ht="15" customHeight="1">
      <c r="A67" s="181"/>
      <c r="B67" s="181"/>
      <c r="C67" s="181"/>
      <c r="D67" s="181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</row>
    <row r="68" spans="1:16" s="17" customFormat="1" ht="15" customHeight="1">
      <c r="A68" s="181"/>
      <c r="B68" s="181"/>
      <c r="C68" s="181"/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</row>
    <row r="69" spans="1:16" s="17" customFormat="1" ht="15" customHeight="1">
      <c r="A69" s="181"/>
      <c r="B69" s="181"/>
      <c r="C69" s="181"/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</row>
    <row r="70" spans="1:16" s="17" customFormat="1" ht="15" customHeight="1">
      <c r="A70" s="181"/>
      <c r="B70" s="181"/>
      <c r="C70" s="181"/>
      <c r="D70" s="181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</row>
    <row r="71" spans="1:16" s="17" customFormat="1" ht="15" customHeight="1">
      <c r="A71" s="181"/>
      <c r="B71" s="181"/>
      <c r="C71" s="181"/>
      <c r="D71" s="181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</row>
    <row r="72" spans="1:16" s="17" customFormat="1" ht="15" customHeight="1">
      <c r="A72" s="181"/>
      <c r="B72" s="181"/>
      <c r="C72" s="181"/>
      <c r="D72" s="181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</row>
    <row r="73" spans="1:16" s="17" customFormat="1" ht="15" customHeight="1">
      <c r="A73" s="181"/>
      <c r="B73" s="181"/>
      <c r="C73" s="181"/>
      <c r="D73" s="181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</row>
  </sheetData>
  <mergeCells count="58">
    <mergeCell ref="M62:O62"/>
    <mergeCell ref="D45:D47"/>
    <mergeCell ref="C26:P26"/>
    <mergeCell ref="D28:D30"/>
    <mergeCell ref="A23:A30"/>
    <mergeCell ref="C23:P23"/>
    <mergeCell ref="C24:P24"/>
    <mergeCell ref="C25:P25"/>
    <mergeCell ref="C6:C11"/>
    <mergeCell ref="D6:D11"/>
    <mergeCell ref="E6:E11"/>
    <mergeCell ref="F6:G6"/>
    <mergeCell ref="H6:P6"/>
    <mergeCell ref="C13:D13"/>
    <mergeCell ref="M1:P2"/>
    <mergeCell ref="I10:I11"/>
    <mergeCell ref="A4:P4"/>
    <mergeCell ref="A6:A11"/>
    <mergeCell ref="F7:F11"/>
    <mergeCell ref="G7:G11"/>
    <mergeCell ref="H7:P7"/>
    <mergeCell ref="H8:H11"/>
    <mergeCell ref="I8:P8"/>
    <mergeCell ref="I9:L9"/>
    <mergeCell ref="M9:P9"/>
    <mergeCell ref="N10:P10"/>
    <mergeCell ref="J10:L10"/>
    <mergeCell ref="M10:M11"/>
    <mergeCell ref="B6:B11"/>
    <mergeCell ref="A14:A21"/>
    <mergeCell ref="C14:P14"/>
    <mergeCell ref="C15:P15"/>
    <mergeCell ref="C16:P16"/>
    <mergeCell ref="C17:P17"/>
    <mergeCell ref="D18:D21"/>
    <mergeCell ref="A57:B57"/>
    <mergeCell ref="C57:D57"/>
    <mergeCell ref="M60:O60"/>
    <mergeCell ref="A31:A38"/>
    <mergeCell ref="C31:P31"/>
    <mergeCell ref="C32:P32"/>
    <mergeCell ref="C33:P33"/>
    <mergeCell ref="C34:P34"/>
    <mergeCell ref="C36:C38"/>
    <mergeCell ref="D36:D38"/>
    <mergeCell ref="A39:A47"/>
    <mergeCell ref="C39:P39"/>
    <mergeCell ref="C40:P40"/>
    <mergeCell ref="C41:P41"/>
    <mergeCell ref="C43:P43"/>
    <mergeCell ref="C42:P42"/>
    <mergeCell ref="A48:A56"/>
    <mergeCell ref="C48:P48"/>
    <mergeCell ref="C49:P49"/>
    <mergeCell ref="C50:P50"/>
    <mergeCell ref="C51:P51"/>
    <mergeCell ref="C52:P52"/>
    <mergeCell ref="D54:D56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defaultGridColor="0" colorId="8" workbookViewId="0">
      <selection activeCell="A54" sqref="A54:XFD173"/>
    </sheetView>
  </sheetViews>
  <sheetFormatPr defaultRowHeight="12.75"/>
  <cols>
    <col min="1" max="1" width="5.5703125" style="1" bestFit="1" customWidth="1"/>
    <col min="2" max="2" width="8.85546875" style="1" bestFit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11" max="11" width="11.28515625" bestFit="1" customWidth="1"/>
  </cols>
  <sheetData>
    <row r="1" spans="1:10">
      <c r="I1" s="290" t="s">
        <v>233</v>
      </c>
      <c r="J1" s="370"/>
    </row>
    <row r="2" spans="1:10" ht="29.25" customHeight="1">
      <c r="I2" s="370"/>
      <c r="J2" s="370"/>
    </row>
    <row r="3" spans="1:10" ht="36" customHeight="1">
      <c r="A3" s="291" t="s">
        <v>228</v>
      </c>
      <c r="B3" s="291"/>
      <c r="C3" s="291"/>
      <c r="D3" s="291"/>
      <c r="E3" s="291"/>
      <c r="F3" s="291"/>
      <c r="G3" s="291"/>
      <c r="H3" s="291"/>
      <c r="I3" s="291"/>
      <c r="J3" s="291"/>
    </row>
    <row r="4" spans="1:10" ht="9.75" customHeight="1" thickBot="1">
      <c r="J4" s="21" t="s">
        <v>33</v>
      </c>
    </row>
    <row r="5" spans="1:10" s="2" customFormat="1" ht="20.25" customHeight="1">
      <c r="A5" s="292" t="s">
        <v>2</v>
      </c>
      <c r="B5" s="298" t="s">
        <v>3</v>
      </c>
      <c r="C5" s="298" t="s">
        <v>79</v>
      </c>
      <c r="D5" s="302" t="s">
        <v>98</v>
      </c>
      <c r="E5" s="302" t="s">
        <v>96</v>
      </c>
      <c r="F5" s="302" t="s">
        <v>53</v>
      </c>
      <c r="G5" s="302"/>
      <c r="H5" s="302"/>
      <c r="I5" s="302"/>
      <c r="J5" s="303"/>
    </row>
    <row r="6" spans="1:10" s="2" customFormat="1" ht="20.25" customHeight="1">
      <c r="A6" s="293"/>
      <c r="B6" s="299"/>
      <c r="C6" s="299"/>
      <c r="D6" s="296"/>
      <c r="E6" s="284"/>
      <c r="F6" s="284" t="s">
        <v>71</v>
      </c>
      <c r="G6" s="284" t="s">
        <v>6</v>
      </c>
      <c r="H6" s="284"/>
      <c r="I6" s="284"/>
      <c r="J6" s="285" t="s">
        <v>72</v>
      </c>
    </row>
    <row r="7" spans="1:10" s="2" customFormat="1" ht="61.5" customHeight="1">
      <c r="A7" s="293"/>
      <c r="B7" s="369"/>
      <c r="C7" s="369"/>
      <c r="D7" s="296"/>
      <c r="E7" s="284"/>
      <c r="F7" s="284"/>
      <c r="G7" s="247" t="s">
        <v>68</v>
      </c>
      <c r="H7" s="247" t="s">
        <v>69</v>
      </c>
      <c r="I7" s="247" t="s">
        <v>97</v>
      </c>
      <c r="J7" s="285"/>
    </row>
    <row r="8" spans="1:10" ht="9" customHeight="1" thickBot="1">
      <c r="A8" s="169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8">
        <v>9</v>
      </c>
      <c r="J8" s="231">
        <v>10</v>
      </c>
    </row>
    <row r="9" spans="1:10" ht="15.75" customHeight="1" thickBot="1">
      <c r="A9" s="220">
        <v>750</v>
      </c>
      <c r="B9" s="51"/>
      <c r="C9" s="221"/>
      <c r="D9" s="222">
        <f>SUM(D10)</f>
        <v>15138</v>
      </c>
      <c r="E9" s="222">
        <f t="shared" ref="E9:J9" si="0">SUM(E10)</f>
        <v>15138</v>
      </c>
      <c r="F9" s="222">
        <f t="shared" si="0"/>
        <v>15138</v>
      </c>
      <c r="G9" s="222">
        <f t="shared" si="0"/>
        <v>12663</v>
      </c>
      <c r="H9" s="222">
        <f t="shared" si="0"/>
        <v>2475</v>
      </c>
      <c r="I9" s="222">
        <f t="shared" si="0"/>
        <v>0</v>
      </c>
      <c r="J9" s="232">
        <f t="shared" si="0"/>
        <v>0</v>
      </c>
    </row>
    <row r="10" spans="1:10" ht="16.5" customHeight="1">
      <c r="A10" s="223"/>
      <c r="B10" s="211">
        <v>75011</v>
      </c>
      <c r="C10" s="224"/>
      <c r="D10" s="225">
        <f t="shared" ref="D10:J10" si="1">SUM(D11:D14)</f>
        <v>15138</v>
      </c>
      <c r="E10" s="225">
        <f t="shared" si="1"/>
        <v>15138</v>
      </c>
      <c r="F10" s="225">
        <f t="shared" si="1"/>
        <v>15138</v>
      </c>
      <c r="G10" s="225">
        <f t="shared" si="1"/>
        <v>12663</v>
      </c>
      <c r="H10" s="225">
        <f t="shared" si="1"/>
        <v>2475</v>
      </c>
      <c r="I10" s="225">
        <f t="shared" si="1"/>
        <v>0</v>
      </c>
      <c r="J10" s="233">
        <f t="shared" si="1"/>
        <v>0</v>
      </c>
    </row>
    <row r="11" spans="1:10" ht="15.75" customHeight="1">
      <c r="A11" s="170"/>
      <c r="B11" s="10"/>
      <c r="C11" s="67">
        <v>2010</v>
      </c>
      <c r="D11" s="68">
        <v>15138</v>
      </c>
      <c r="E11" s="68"/>
      <c r="F11" s="68"/>
      <c r="G11" s="68"/>
      <c r="H11" s="68"/>
      <c r="I11" s="68"/>
      <c r="J11" s="234"/>
    </row>
    <row r="12" spans="1:10">
      <c r="A12" s="170"/>
      <c r="B12" s="10"/>
      <c r="C12" s="49">
        <v>4010</v>
      </c>
      <c r="D12" s="68"/>
      <c r="E12" s="47">
        <v>12663</v>
      </c>
      <c r="F12" s="68">
        <f>SUM(E12)</f>
        <v>12663</v>
      </c>
      <c r="G12" s="68">
        <f>SUM(F12)</f>
        <v>12663</v>
      </c>
      <c r="H12" s="68"/>
      <c r="I12" s="68"/>
      <c r="J12" s="234"/>
    </row>
    <row r="13" spans="1:10">
      <c r="A13" s="170"/>
      <c r="B13" s="10"/>
      <c r="C13" s="49">
        <v>4110</v>
      </c>
      <c r="D13" s="68"/>
      <c r="E13" s="47">
        <v>2165</v>
      </c>
      <c r="F13" s="68">
        <f>SUM(E13)</f>
        <v>2165</v>
      </c>
      <c r="G13" s="68"/>
      <c r="H13" s="68">
        <f>SUM(F13)</f>
        <v>2165</v>
      </c>
      <c r="I13" s="68"/>
      <c r="J13" s="234"/>
    </row>
    <row r="14" spans="1:10" ht="13.5" thickBot="1">
      <c r="A14" s="171"/>
      <c r="B14" s="70"/>
      <c r="C14" s="71">
        <v>4120</v>
      </c>
      <c r="D14" s="72"/>
      <c r="E14" s="47">
        <v>310</v>
      </c>
      <c r="F14" s="72">
        <f>SUM(E14)</f>
        <v>310</v>
      </c>
      <c r="G14" s="72"/>
      <c r="H14" s="72">
        <f>SUM(F14)</f>
        <v>310</v>
      </c>
      <c r="I14" s="72"/>
      <c r="J14" s="235"/>
    </row>
    <row r="15" spans="1:10" ht="13.5" thickBot="1">
      <c r="A15" s="218">
        <v>751</v>
      </c>
      <c r="B15" s="213"/>
      <c r="C15" s="58"/>
      <c r="D15" s="183">
        <f>SUM(D16)</f>
        <v>686</v>
      </c>
      <c r="E15" s="183">
        <f t="shared" ref="E15:J15" si="2">SUM(E16)</f>
        <v>686</v>
      </c>
      <c r="F15" s="183">
        <f t="shared" si="2"/>
        <v>686</v>
      </c>
      <c r="G15" s="183">
        <f t="shared" si="2"/>
        <v>574</v>
      </c>
      <c r="H15" s="183">
        <f t="shared" si="2"/>
        <v>112</v>
      </c>
      <c r="I15" s="183">
        <f t="shared" si="2"/>
        <v>0</v>
      </c>
      <c r="J15" s="201">
        <f t="shared" si="2"/>
        <v>0</v>
      </c>
    </row>
    <row r="16" spans="1:10">
      <c r="A16" s="219"/>
      <c r="B16" s="211">
        <v>75101</v>
      </c>
      <c r="C16" s="59"/>
      <c r="D16" s="184">
        <f t="shared" ref="D16:J16" si="3">SUM(D17:D20)</f>
        <v>686</v>
      </c>
      <c r="E16" s="184">
        <f t="shared" si="3"/>
        <v>686</v>
      </c>
      <c r="F16" s="184">
        <f t="shared" si="3"/>
        <v>686</v>
      </c>
      <c r="G16" s="184">
        <f t="shared" si="3"/>
        <v>574</v>
      </c>
      <c r="H16" s="184">
        <f t="shared" si="3"/>
        <v>112</v>
      </c>
      <c r="I16" s="184">
        <f t="shared" si="3"/>
        <v>0</v>
      </c>
      <c r="J16" s="236">
        <f t="shared" si="3"/>
        <v>0</v>
      </c>
    </row>
    <row r="17" spans="1:10" ht="14.25">
      <c r="A17" s="172"/>
      <c r="B17" s="60"/>
      <c r="C17" s="49">
        <v>2010</v>
      </c>
      <c r="D17" s="68">
        <v>686</v>
      </c>
      <c r="E17" s="68"/>
      <c r="F17" s="68"/>
      <c r="G17" s="68"/>
      <c r="H17" s="68"/>
      <c r="I17" s="68"/>
      <c r="J17" s="234"/>
    </row>
    <row r="18" spans="1:10" ht="14.25">
      <c r="A18" s="172"/>
      <c r="B18" s="60"/>
      <c r="C18" s="48">
        <v>4010</v>
      </c>
      <c r="D18" s="68"/>
      <c r="E18" s="73">
        <v>574</v>
      </c>
      <c r="F18" s="69">
        <f>SUM(E18)</f>
        <v>574</v>
      </c>
      <c r="G18" s="68">
        <f>SUM(F18)</f>
        <v>574</v>
      </c>
      <c r="H18" s="68"/>
      <c r="I18" s="68"/>
      <c r="J18" s="234"/>
    </row>
    <row r="19" spans="1:10">
      <c r="A19" s="170"/>
      <c r="B19" s="10"/>
      <c r="C19" s="48">
        <v>4110</v>
      </c>
      <c r="D19" s="68"/>
      <c r="E19" s="74">
        <v>98</v>
      </c>
      <c r="F19" s="69">
        <f>SUM(E19)</f>
        <v>98</v>
      </c>
      <c r="G19" s="68"/>
      <c r="H19" s="68">
        <f>SUM(F19)</f>
        <v>98</v>
      </c>
      <c r="I19" s="68"/>
      <c r="J19" s="234"/>
    </row>
    <row r="20" spans="1:10" ht="13.5" thickBot="1">
      <c r="A20" s="252"/>
      <c r="B20" s="248"/>
      <c r="C20" s="262">
        <v>4120</v>
      </c>
      <c r="D20" s="189"/>
      <c r="E20" s="263">
        <v>14</v>
      </c>
      <c r="F20" s="261">
        <f>SUM(E20)</f>
        <v>14</v>
      </c>
      <c r="G20" s="189"/>
      <c r="H20" s="189">
        <f>SUM(F20)</f>
        <v>14</v>
      </c>
      <c r="I20" s="189"/>
      <c r="J20" s="253"/>
    </row>
    <row r="21" spans="1:10" ht="13.5" thickBot="1">
      <c r="A21" s="254">
        <v>852</v>
      </c>
      <c r="B21" s="255"/>
      <c r="C21" s="256"/>
      <c r="D21" s="257">
        <f>SUM(D22)</f>
        <v>15664</v>
      </c>
      <c r="E21" s="257">
        <f t="shared" ref="E21:J21" si="4">SUM(E22)</f>
        <v>15664</v>
      </c>
      <c r="F21" s="257">
        <f t="shared" si="4"/>
        <v>15664</v>
      </c>
      <c r="G21" s="257">
        <f t="shared" si="4"/>
        <v>0</v>
      </c>
      <c r="H21" s="257">
        <f t="shared" si="4"/>
        <v>0</v>
      </c>
      <c r="I21" s="257">
        <f t="shared" si="4"/>
        <v>15664</v>
      </c>
      <c r="J21" s="258">
        <f t="shared" si="4"/>
        <v>0</v>
      </c>
    </row>
    <row r="22" spans="1:10">
      <c r="A22" s="217"/>
      <c r="B22" s="211">
        <v>85213</v>
      </c>
      <c r="C22" s="59"/>
      <c r="D22" s="184">
        <f>SUM(D23:D24)</f>
        <v>15664</v>
      </c>
      <c r="E22" s="184">
        <f t="shared" ref="E22:J22" si="5">SUM(E23:E24)</f>
        <v>15664</v>
      </c>
      <c r="F22" s="184">
        <f t="shared" si="5"/>
        <v>15664</v>
      </c>
      <c r="G22" s="184">
        <f t="shared" si="5"/>
        <v>0</v>
      </c>
      <c r="H22" s="184">
        <f t="shared" si="5"/>
        <v>0</v>
      </c>
      <c r="I22" s="184">
        <f t="shared" si="5"/>
        <v>15664</v>
      </c>
      <c r="J22" s="236">
        <f t="shared" si="5"/>
        <v>0</v>
      </c>
    </row>
    <row r="23" spans="1:10" ht="14.25">
      <c r="A23" s="173"/>
      <c r="B23" s="61"/>
      <c r="C23" s="50">
        <v>2010</v>
      </c>
      <c r="D23" s="123">
        <v>15664</v>
      </c>
      <c r="E23" s="68"/>
      <c r="F23" s="68"/>
      <c r="G23" s="68"/>
      <c r="H23" s="68"/>
      <c r="I23" s="68"/>
      <c r="J23" s="234"/>
    </row>
    <row r="24" spans="1:10" ht="13.5" thickBot="1">
      <c r="A24" s="170"/>
      <c r="B24" s="10"/>
      <c r="C24" s="114">
        <v>4130</v>
      </c>
      <c r="D24" s="68"/>
      <c r="E24" s="150">
        <v>15664</v>
      </c>
      <c r="F24" s="75">
        <f t="shared" ref="F24" si="6">SUM(E24)</f>
        <v>15664</v>
      </c>
      <c r="G24" s="76"/>
      <c r="H24" s="76"/>
      <c r="I24" s="68">
        <f>SUM(F24)</f>
        <v>15664</v>
      </c>
      <c r="J24" s="234"/>
    </row>
    <row r="25" spans="1:10" ht="13.5" thickBot="1">
      <c r="A25" s="212">
        <v>855</v>
      </c>
      <c r="B25" s="213"/>
      <c r="C25" s="58"/>
      <c r="D25" s="183">
        <f>SUM(D26+D39)</f>
        <v>4335802</v>
      </c>
      <c r="E25" s="183">
        <f t="shared" ref="E25:J25" si="7">SUM(E26+E39)</f>
        <v>4335802</v>
      </c>
      <c r="F25" s="183">
        <f t="shared" si="7"/>
        <v>4335802</v>
      </c>
      <c r="G25" s="183">
        <f t="shared" si="7"/>
        <v>63732</v>
      </c>
      <c r="H25" s="183">
        <f t="shared" si="7"/>
        <v>12560</v>
      </c>
      <c r="I25" s="183">
        <f t="shared" si="7"/>
        <v>4236498</v>
      </c>
      <c r="J25" s="183">
        <f t="shared" si="7"/>
        <v>0</v>
      </c>
    </row>
    <row r="26" spans="1:10">
      <c r="A26" s="214"/>
      <c r="B26" s="215">
        <v>85501</v>
      </c>
      <c r="C26" s="207"/>
      <c r="D26" s="216">
        <f>SUM(D27:D38)</f>
        <v>2634784</v>
      </c>
      <c r="E26" s="216">
        <f t="shared" ref="E26:J26" si="8">SUM(E27:E38)</f>
        <v>2634784</v>
      </c>
      <c r="F26" s="216">
        <f t="shared" si="8"/>
        <v>2634784</v>
      </c>
      <c r="G26" s="216">
        <f t="shared" si="8"/>
        <v>27860</v>
      </c>
      <c r="H26" s="216">
        <f t="shared" si="8"/>
        <v>5500</v>
      </c>
      <c r="I26" s="216">
        <f t="shared" si="8"/>
        <v>2589738</v>
      </c>
      <c r="J26" s="237">
        <f t="shared" si="8"/>
        <v>0</v>
      </c>
    </row>
    <row r="27" spans="1:10" ht="15">
      <c r="A27" s="208"/>
      <c r="B27" s="143"/>
      <c r="C27" s="49">
        <v>2060</v>
      </c>
      <c r="D27" s="68">
        <v>2634784</v>
      </c>
      <c r="E27" s="65"/>
      <c r="F27" s="68"/>
      <c r="G27" s="68"/>
      <c r="H27" s="68"/>
      <c r="I27" s="72"/>
      <c r="J27" s="235"/>
    </row>
    <row r="28" spans="1:10" ht="15">
      <c r="A28" s="208"/>
      <c r="B28" s="143"/>
      <c r="C28" s="49">
        <v>3110</v>
      </c>
      <c r="D28" s="68"/>
      <c r="E28" s="65">
        <v>2589738</v>
      </c>
      <c r="F28" s="68">
        <f>SUM(E28)</f>
        <v>2589738</v>
      </c>
      <c r="G28" s="68"/>
      <c r="H28" s="68"/>
      <c r="I28" s="72">
        <f>SUM(F28)</f>
        <v>2589738</v>
      </c>
      <c r="J28" s="235"/>
    </row>
    <row r="29" spans="1:10" ht="15">
      <c r="A29" s="208"/>
      <c r="B29" s="143"/>
      <c r="C29" s="49">
        <v>4010</v>
      </c>
      <c r="D29" s="68"/>
      <c r="E29" s="65">
        <v>25440</v>
      </c>
      <c r="F29" s="68">
        <f t="shared" ref="F29:F38" si="9">SUM(E29)</f>
        <v>25440</v>
      </c>
      <c r="G29" s="68">
        <f>SUM(F29)</f>
        <v>25440</v>
      </c>
      <c r="H29" s="68"/>
      <c r="I29" s="72"/>
      <c r="J29" s="235"/>
    </row>
    <row r="30" spans="1:10" ht="15">
      <c r="A30" s="208"/>
      <c r="B30" s="143"/>
      <c r="C30" s="49">
        <v>4040</v>
      </c>
      <c r="D30" s="68"/>
      <c r="E30" s="65">
        <v>2420</v>
      </c>
      <c r="F30" s="68">
        <f t="shared" si="9"/>
        <v>2420</v>
      </c>
      <c r="G30" s="68">
        <f>SUM(F30)</f>
        <v>2420</v>
      </c>
      <c r="H30" s="68"/>
      <c r="I30" s="72"/>
      <c r="J30" s="235"/>
    </row>
    <row r="31" spans="1:10" ht="15">
      <c r="A31" s="208"/>
      <c r="B31" s="143"/>
      <c r="C31" s="49">
        <v>4110</v>
      </c>
      <c r="D31" s="68"/>
      <c r="E31" s="65">
        <v>4800</v>
      </c>
      <c r="F31" s="68">
        <f t="shared" si="9"/>
        <v>4800</v>
      </c>
      <c r="G31" s="68"/>
      <c r="H31" s="68">
        <f>SUM(F31)</f>
        <v>4800</v>
      </c>
      <c r="I31" s="72"/>
      <c r="J31" s="235"/>
    </row>
    <row r="32" spans="1:10" ht="15">
      <c r="A32" s="208"/>
      <c r="B32" s="143"/>
      <c r="C32" s="49">
        <v>4120</v>
      </c>
      <c r="D32" s="68"/>
      <c r="E32" s="65">
        <v>700</v>
      </c>
      <c r="F32" s="68">
        <f t="shared" si="9"/>
        <v>700</v>
      </c>
      <c r="G32" s="68"/>
      <c r="H32" s="68">
        <f>SUM(F32)</f>
        <v>700</v>
      </c>
      <c r="I32" s="72"/>
      <c r="J32" s="235"/>
    </row>
    <row r="33" spans="1:10" ht="15">
      <c r="A33" s="208"/>
      <c r="B33" s="143"/>
      <c r="C33" s="49">
        <v>4210</v>
      </c>
      <c r="D33" s="68"/>
      <c r="E33" s="65">
        <v>1500</v>
      </c>
      <c r="F33" s="68">
        <f t="shared" si="9"/>
        <v>1500</v>
      </c>
      <c r="G33" s="68"/>
      <c r="H33" s="68"/>
      <c r="I33" s="72"/>
      <c r="J33" s="235"/>
    </row>
    <row r="34" spans="1:10" ht="15">
      <c r="A34" s="208"/>
      <c r="B34" s="143"/>
      <c r="C34" s="49">
        <v>4280</v>
      </c>
      <c r="D34" s="68"/>
      <c r="E34" s="65">
        <v>0</v>
      </c>
      <c r="F34" s="68">
        <f t="shared" si="9"/>
        <v>0</v>
      </c>
      <c r="G34" s="68"/>
      <c r="H34" s="68"/>
      <c r="I34" s="72"/>
      <c r="J34" s="235"/>
    </row>
    <row r="35" spans="1:10" ht="15">
      <c r="A35" s="208"/>
      <c r="B35" s="143"/>
      <c r="C35" s="49">
        <v>4300</v>
      </c>
      <c r="D35" s="68"/>
      <c r="E35" s="65">
        <v>8000</v>
      </c>
      <c r="F35" s="68">
        <f t="shared" si="9"/>
        <v>8000</v>
      </c>
      <c r="G35" s="68"/>
      <c r="H35" s="68"/>
      <c r="I35" s="72"/>
      <c r="J35" s="235"/>
    </row>
    <row r="36" spans="1:10" ht="15">
      <c r="A36" s="208"/>
      <c r="B36" s="143"/>
      <c r="C36" s="49">
        <v>4410</v>
      </c>
      <c r="D36" s="68"/>
      <c r="E36" s="65">
        <v>100</v>
      </c>
      <c r="F36" s="68">
        <f t="shared" si="9"/>
        <v>100</v>
      </c>
      <c r="G36" s="68"/>
      <c r="H36" s="68"/>
      <c r="I36" s="72"/>
      <c r="J36" s="235"/>
    </row>
    <row r="37" spans="1:10" ht="15">
      <c r="A37" s="208"/>
      <c r="B37" s="143"/>
      <c r="C37" s="49">
        <v>4440</v>
      </c>
      <c r="D37" s="68"/>
      <c r="E37" s="65">
        <v>1186</v>
      </c>
      <c r="F37" s="68">
        <f t="shared" si="9"/>
        <v>1186</v>
      </c>
      <c r="G37" s="68"/>
      <c r="H37" s="68"/>
      <c r="I37" s="72"/>
      <c r="J37" s="235"/>
    </row>
    <row r="38" spans="1:10" ht="15">
      <c r="A38" s="208"/>
      <c r="B38" s="143"/>
      <c r="C38" s="49">
        <v>4700</v>
      </c>
      <c r="D38" s="68"/>
      <c r="E38" s="65">
        <v>900</v>
      </c>
      <c r="F38" s="68">
        <f t="shared" si="9"/>
        <v>900</v>
      </c>
      <c r="G38" s="68"/>
      <c r="H38" s="68"/>
      <c r="I38" s="68"/>
      <c r="J38" s="234"/>
    </row>
    <row r="39" spans="1:10" ht="14.25">
      <c r="A39" s="209"/>
      <c r="B39" s="211">
        <v>85502</v>
      </c>
      <c r="C39" s="59"/>
      <c r="D39" s="184">
        <f t="shared" ref="D39:J39" si="10">SUM(D40:D51)</f>
        <v>1701018</v>
      </c>
      <c r="E39" s="184">
        <f t="shared" si="10"/>
        <v>1701018</v>
      </c>
      <c r="F39" s="184">
        <f t="shared" si="10"/>
        <v>1701018</v>
      </c>
      <c r="G39" s="184">
        <f t="shared" si="10"/>
        <v>35872</v>
      </c>
      <c r="H39" s="184">
        <f t="shared" si="10"/>
        <v>7060</v>
      </c>
      <c r="I39" s="184">
        <f t="shared" si="10"/>
        <v>1646760</v>
      </c>
      <c r="J39" s="236">
        <f t="shared" si="10"/>
        <v>0</v>
      </c>
    </row>
    <row r="40" spans="1:10" ht="14.25">
      <c r="A40" s="209"/>
      <c r="B40" s="210"/>
      <c r="C40" s="50">
        <v>2010</v>
      </c>
      <c r="D40" s="123">
        <v>1701018</v>
      </c>
      <c r="E40" s="68"/>
      <c r="F40" s="68"/>
      <c r="G40" s="68"/>
      <c r="H40" s="68"/>
      <c r="I40" s="68"/>
      <c r="J40" s="234"/>
    </row>
    <row r="41" spans="1:10">
      <c r="A41" s="170"/>
      <c r="B41" s="10"/>
      <c r="C41" s="114">
        <v>3110</v>
      </c>
      <c r="D41" s="68"/>
      <c r="E41" s="150">
        <v>1646760</v>
      </c>
      <c r="F41" s="75">
        <f t="shared" ref="F41:F51" si="11">SUM(E41)</f>
        <v>1646760</v>
      </c>
      <c r="G41" s="76"/>
      <c r="H41" s="76"/>
      <c r="I41" s="68">
        <f>SUM(F41)</f>
        <v>1646760</v>
      </c>
      <c r="J41" s="234"/>
    </row>
    <row r="42" spans="1:10">
      <c r="A42" s="170"/>
      <c r="B42" s="10"/>
      <c r="C42" s="115">
        <v>4010</v>
      </c>
      <c r="D42" s="68"/>
      <c r="E42" s="151">
        <v>33072</v>
      </c>
      <c r="F42" s="75">
        <f t="shared" si="11"/>
        <v>33072</v>
      </c>
      <c r="G42" s="69">
        <f>SUM(F42)</f>
        <v>33072</v>
      </c>
      <c r="H42" s="76"/>
      <c r="I42" s="68"/>
      <c r="J42" s="234"/>
    </row>
    <row r="43" spans="1:10">
      <c r="A43" s="170"/>
      <c r="B43" s="10"/>
      <c r="C43" s="115">
        <v>4040</v>
      </c>
      <c r="D43" s="68"/>
      <c r="E43" s="151">
        <v>2800</v>
      </c>
      <c r="F43" s="75">
        <f t="shared" si="11"/>
        <v>2800</v>
      </c>
      <c r="G43" s="69">
        <f>SUM(F43)</f>
        <v>2800</v>
      </c>
      <c r="H43" s="76"/>
      <c r="I43" s="68"/>
      <c r="J43" s="234"/>
    </row>
    <row r="44" spans="1:10">
      <c r="A44" s="170"/>
      <c r="B44" s="10"/>
      <c r="C44" s="115">
        <v>4110</v>
      </c>
      <c r="D44" s="68"/>
      <c r="E44" s="151">
        <v>6180</v>
      </c>
      <c r="F44" s="75">
        <f t="shared" si="11"/>
        <v>6180</v>
      </c>
      <c r="G44" s="76"/>
      <c r="H44" s="77">
        <f>SUM(F44)</f>
        <v>6180</v>
      </c>
      <c r="I44" s="68"/>
      <c r="J44" s="234"/>
    </row>
    <row r="45" spans="1:10">
      <c r="A45" s="170"/>
      <c r="B45" s="10"/>
      <c r="C45" s="115">
        <v>4120</v>
      </c>
      <c r="D45" s="68"/>
      <c r="E45" s="151">
        <v>880</v>
      </c>
      <c r="F45" s="75">
        <f t="shared" si="11"/>
        <v>880</v>
      </c>
      <c r="G45" s="76"/>
      <c r="H45" s="77">
        <f>SUM(F45)</f>
        <v>880</v>
      </c>
      <c r="I45" s="68"/>
      <c r="J45" s="234"/>
    </row>
    <row r="46" spans="1:10">
      <c r="A46" s="170"/>
      <c r="B46" s="10"/>
      <c r="C46" s="115">
        <v>4210</v>
      </c>
      <c r="D46" s="68"/>
      <c r="E46" s="151">
        <v>2000</v>
      </c>
      <c r="F46" s="75">
        <f t="shared" si="11"/>
        <v>2000</v>
      </c>
      <c r="G46" s="76"/>
      <c r="H46" s="77"/>
      <c r="I46" s="68"/>
      <c r="J46" s="234"/>
    </row>
    <row r="47" spans="1:10">
      <c r="A47" s="170"/>
      <c r="B47" s="10"/>
      <c r="C47" s="115">
        <v>4280</v>
      </c>
      <c r="D47" s="68"/>
      <c r="E47" s="151">
        <v>40</v>
      </c>
      <c r="F47" s="75">
        <f t="shared" si="11"/>
        <v>40</v>
      </c>
      <c r="G47" s="76"/>
      <c r="H47" s="77"/>
      <c r="I47" s="68"/>
      <c r="J47" s="234"/>
    </row>
    <row r="48" spans="1:10">
      <c r="A48" s="170"/>
      <c r="B48" s="10"/>
      <c r="C48" s="115">
        <v>4300</v>
      </c>
      <c r="D48" s="68"/>
      <c r="E48" s="151">
        <v>7000</v>
      </c>
      <c r="F48" s="75">
        <f t="shared" si="11"/>
        <v>7000</v>
      </c>
      <c r="G48" s="76"/>
      <c r="H48" s="77"/>
      <c r="I48" s="68"/>
      <c r="J48" s="234"/>
    </row>
    <row r="49" spans="1:10">
      <c r="A49" s="170"/>
      <c r="B49" s="10"/>
      <c r="C49" s="115">
        <v>4410</v>
      </c>
      <c r="D49" s="68"/>
      <c r="E49" s="151">
        <v>100</v>
      </c>
      <c r="F49" s="75">
        <f t="shared" si="11"/>
        <v>100</v>
      </c>
      <c r="G49" s="76"/>
      <c r="H49" s="77"/>
      <c r="I49" s="68"/>
      <c r="J49" s="234"/>
    </row>
    <row r="50" spans="1:10">
      <c r="A50" s="170"/>
      <c r="B50" s="10"/>
      <c r="C50" s="115">
        <v>4440</v>
      </c>
      <c r="D50" s="68"/>
      <c r="E50" s="151">
        <v>1186</v>
      </c>
      <c r="F50" s="75">
        <f t="shared" si="11"/>
        <v>1186</v>
      </c>
      <c r="G50" s="76"/>
      <c r="H50" s="77"/>
      <c r="I50" s="68"/>
      <c r="J50" s="234"/>
    </row>
    <row r="51" spans="1:10" ht="13.5" thickBot="1">
      <c r="A51" s="252"/>
      <c r="B51" s="248"/>
      <c r="C51" s="249">
        <v>4700</v>
      </c>
      <c r="D51" s="189"/>
      <c r="E51" s="250">
        <v>1000</v>
      </c>
      <c r="F51" s="124">
        <f t="shared" si="11"/>
        <v>1000</v>
      </c>
      <c r="G51" s="251"/>
      <c r="H51" s="251"/>
      <c r="I51" s="189"/>
      <c r="J51" s="253"/>
    </row>
    <row r="52" spans="1:10" ht="15.75" thickBot="1">
      <c r="A52" s="366" t="s">
        <v>78</v>
      </c>
      <c r="B52" s="367"/>
      <c r="C52" s="368"/>
      <c r="D52" s="283">
        <f t="shared" ref="D52:J52" si="12">SUM(D9+D15+D21+D25)</f>
        <v>4367290</v>
      </c>
      <c r="E52" s="283">
        <f t="shared" si="12"/>
        <v>4367290</v>
      </c>
      <c r="F52" s="283">
        <f t="shared" si="12"/>
        <v>4367290</v>
      </c>
      <c r="G52" s="283">
        <f t="shared" si="12"/>
        <v>76969</v>
      </c>
      <c r="H52" s="283">
        <f t="shared" si="12"/>
        <v>15147</v>
      </c>
      <c r="I52" s="283">
        <f t="shared" si="12"/>
        <v>4252162</v>
      </c>
      <c r="J52" s="283">
        <f t="shared" si="12"/>
        <v>0</v>
      </c>
    </row>
  </sheetData>
  <mergeCells count="12">
    <mergeCell ref="I1:J2"/>
    <mergeCell ref="A3:J3"/>
    <mergeCell ref="A52:C52"/>
    <mergeCell ref="D5:D7"/>
    <mergeCell ref="E5:E7"/>
    <mergeCell ref="G6:I6"/>
    <mergeCell ref="J6:J7"/>
    <mergeCell ref="F5:J5"/>
    <mergeCell ref="F6:F7"/>
    <mergeCell ref="A5:A7"/>
    <mergeCell ref="B5:B7"/>
    <mergeCell ref="C5:C7"/>
  </mergeCells>
  <phoneticPr fontId="13" type="noConversion"/>
  <printOptions horizontalCentered="1"/>
  <pageMargins left="0.55118110236220474" right="0.55118110236220474" top="0.19685039370078741" bottom="0.19685039370078741" header="0.51181102362204722" footer="0.51181102362204722"/>
  <pageSetup paperSize="9" scale="90" orientation="landscape" horizontalDpi="300" verticalDpi="300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Z23"/>
  <sheetViews>
    <sheetView showRuler="0" workbookViewId="0">
      <selection activeCell="G19" sqref="G19:I19"/>
    </sheetView>
  </sheetViews>
  <sheetFormatPr defaultRowHeight="12.75"/>
  <cols>
    <col min="1" max="1" width="7.28515625" style="1" customWidth="1"/>
    <col min="2" max="2" width="9" style="1" customWidth="1"/>
    <col min="3" max="3" width="7.7109375" style="1" customWidth="1"/>
    <col min="4" max="4" width="13.140625" style="1" customWidth="1"/>
    <col min="5" max="5" width="14.140625" style="1" customWidth="1"/>
    <col min="6" max="6" width="14.42578125" style="1" customWidth="1"/>
    <col min="7" max="7" width="21.42578125" customWidth="1"/>
    <col min="8" max="8" width="12.7109375" customWidth="1"/>
    <col min="9" max="9" width="14.5703125" customWidth="1"/>
    <col min="79" max="16384" width="9.140625" style="1"/>
  </cols>
  <sheetData>
    <row r="1" spans="1:78">
      <c r="A1" s="155"/>
      <c r="B1" s="155"/>
      <c r="C1" s="155"/>
      <c r="D1" s="155"/>
      <c r="E1" s="155"/>
      <c r="F1" s="155"/>
      <c r="G1" s="154"/>
      <c r="H1" s="377" t="s">
        <v>231</v>
      </c>
      <c r="I1" s="378"/>
    </row>
    <row r="2" spans="1:78" ht="25.5" customHeight="1">
      <c r="A2" s="155"/>
      <c r="B2" s="155"/>
      <c r="C2" s="155"/>
      <c r="D2" s="155"/>
      <c r="E2" s="155"/>
      <c r="F2" s="155"/>
      <c r="G2" s="154"/>
      <c r="H2" s="378"/>
      <c r="I2" s="378"/>
    </row>
    <row r="3" spans="1:78" s="155" customFormat="1" ht="45" customHeight="1">
      <c r="A3" s="372" t="s">
        <v>229</v>
      </c>
      <c r="B3" s="372"/>
      <c r="C3" s="372"/>
      <c r="D3" s="372"/>
      <c r="E3" s="372"/>
      <c r="F3" s="372"/>
      <c r="G3" s="372"/>
      <c r="H3" s="372"/>
      <c r="I3" s="372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</row>
    <row r="4" spans="1:78" s="155" customFormat="1">
      <c r="G4" s="154"/>
      <c r="H4" s="154"/>
      <c r="I4" s="22" t="s">
        <v>33</v>
      </c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</row>
    <row r="5" spans="1:78" s="155" customFormat="1" ht="20.25" customHeight="1">
      <c r="A5" s="296" t="s">
        <v>2</v>
      </c>
      <c r="B5" s="373" t="s">
        <v>3</v>
      </c>
      <c r="C5" s="373" t="s">
        <v>79</v>
      </c>
      <c r="D5" s="284" t="s">
        <v>99</v>
      </c>
      <c r="E5" s="284" t="s">
        <v>96</v>
      </c>
      <c r="F5" s="284" t="s">
        <v>53</v>
      </c>
      <c r="G5" s="284"/>
      <c r="H5" s="284"/>
      <c r="I5" s="28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</row>
    <row r="6" spans="1:78" s="155" customFormat="1" ht="18" customHeight="1">
      <c r="A6" s="296"/>
      <c r="B6" s="299"/>
      <c r="C6" s="299"/>
      <c r="D6" s="296"/>
      <c r="E6" s="284"/>
      <c r="F6" s="284" t="s">
        <v>71</v>
      </c>
      <c r="G6" s="284"/>
      <c r="H6" s="284"/>
      <c r="I6" s="284" t="s">
        <v>72</v>
      </c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</row>
    <row r="7" spans="1:78" s="155" customFormat="1" ht="69" customHeight="1">
      <c r="A7" s="296"/>
      <c r="B7" s="369"/>
      <c r="C7" s="369"/>
      <c r="D7" s="296"/>
      <c r="E7" s="284"/>
      <c r="F7" s="284"/>
      <c r="G7" s="186" t="s">
        <v>164</v>
      </c>
      <c r="H7" s="186" t="s">
        <v>70</v>
      </c>
      <c r="I7" s="28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</row>
    <row r="8" spans="1:78" s="155" customFormat="1" ht="8.25" customHeight="1" thickBot="1">
      <c r="A8" s="197"/>
      <c r="B8" s="197"/>
      <c r="C8" s="197"/>
      <c r="D8" s="197"/>
      <c r="E8" s="197"/>
      <c r="F8" s="197"/>
      <c r="G8" s="197"/>
      <c r="H8" s="197"/>
      <c r="I8" s="197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</row>
    <row r="9" spans="1:78" s="155" customFormat="1" ht="15.75" customHeight="1" thickBot="1">
      <c r="A9" s="187">
        <v>600</v>
      </c>
      <c r="B9" s="187"/>
      <c r="C9" s="187"/>
      <c r="D9" s="192">
        <f>SUM(D10)</f>
        <v>757631</v>
      </c>
      <c r="E9" s="192">
        <f t="shared" ref="E9:I9" si="0">SUM(E10)</f>
        <v>0</v>
      </c>
      <c r="F9" s="192">
        <f t="shared" si="0"/>
        <v>0</v>
      </c>
      <c r="G9" s="192">
        <f t="shared" si="0"/>
        <v>0</v>
      </c>
      <c r="H9" s="192">
        <f t="shared" si="0"/>
        <v>0</v>
      </c>
      <c r="I9" s="192">
        <f t="shared" si="0"/>
        <v>0</v>
      </c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</row>
    <row r="10" spans="1:78" s="155" customFormat="1" ht="15.75" customHeight="1">
      <c r="A10" s="188"/>
      <c r="B10" s="188">
        <v>60016</v>
      </c>
      <c r="C10" s="188"/>
      <c r="D10" s="193">
        <f>SUM(D11)</f>
        <v>757631</v>
      </c>
      <c r="E10" s="193">
        <f t="shared" ref="E10:I10" si="1">SUM(E11)</f>
        <v>0</v>
      </c>
      <c r="F10" s="193">
        <f t="shared" si="1"/>
        <v>0</v>
      </c>
      <c r="G10" s="193">
        <f t="shared" si="1"/>
        <v>0</v>
      </c>
      <c r="H10" s="193">
        <f t="shared" si="1"/>
        <v>0</v>
      </c>
      <c r="I10" s="193">
        <f t="shared" si="1"/>
        <v>0</v>
      </c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</row>
    <row r="11" spans="1:78" s="155" customFormat="1" ht="15.75" customHeight="1" thickBot="1">
      <c r="A11" s="128"/>
      <c r="B11" s="128"/>
      <c r="C11" s="127">
        <v>6300</v>
      </c>
      <c r="D11" s="194">
        <v>757631</v>
      </c>
      <c r="E11" s="194">
        <v>0</v>
      </c>
      <c r="F11" s="194">
        <v>0</v>
      </c>
      <c r="G11" s="194"/>
      <c r="H11" s="194">
        <v>0</v>
      </c>
      <c r="I11" s="194">
        <f>SUM(E11)</f>
        <v>0</v>
      </c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</row>
    <row r="12" spans="1:78" s="155" customFormat="1" ht="15.75" customHeight="1" thickBot="1">
      <c r="A12" s="229">
        <v>851</v>
      </c>
      <c r="B12" s="228"/>
      <c r="C12" s="228"/>
      <c r="D12" s="64">
        <v>0</v>
      </c>
      <c r="E12" s="64">
        <f>SUM(E13)</f>
        <v>6267</v>
      </c>
      <c r="F12" s="64">
        <f t="shared" ref="F12:I12" si="2">SUM(F13)</f>
        <v>6267</v>
      </c>
      <c r="G12" s="64">
        <f t="shared" si="2"/>
        <v>0</v>
      </c>
      <c r="H12" s="64">
        <f t="shared" si="2"/>
        <v>6267</v>
      </c>
      <c r="I12" s="64">
        <f t="shared" si="2"/>
        <v>0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</row>
    <row r="13" spans="1:78" s="155" customFormat="1" ht="15.75" customHeight="1">
      <c r="A13" s="128"/>
      <c r="B13" s="128">
        <v>85195</v>
      </c>
      <c r="C13" s="126"/>
      <c r="D13" s="66">
        <v>0</v>
      </c>
      <c r="E13" s="66">
        <f>SUM(E14)</f>
        <v>6267</v>
      </c>
      <c r="F13" s="66">
        <f t="shared" ref="F13:I13" si="3">SUM(F14)</f>
        <v>6267</v>
      </c>
      <c r="G13" s="66">
        <f t="shared" si="3"/>
        <v>0</v>
      </c>
      <c r="H13" s="66">
        <f t="shared" si="3"/>
        <v>6267</v>
      </c>
      <c r="I13" s="66">
        <f t="shared" si="3"/>
        <v>0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</row>
    <row r="14" spans="1:78" s="155" customFormat="1" ht="15.75" customHeight="1" thickBot="1">
      <c r="A14" s="128"/>
      <c r="B14" s="128"/>
      <c r="C14" s="126">
        <v>2710</v>
      </c>
      <c r="D14" s="195">
        <v>0</v>
      </c>
      <c r="E14" s="195">
        <v>6267</v>
      </c>
      <c r="F14" s="195">
        <f>SUM(E14)</f>
        <v>6267</v>
      </c>
      <c r="G14" s="195"/>
      <c r="H14" s="195">
        <f>SUM(F14)</f>
        <v>6267</v>
      </c>
      <c r="I14" s="195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</row>
    <row r="15" spans="1:78" s="155" customFormat="1" ht="24.75" customHeight="1" thickBot="1">
      <c r="A15" s="374" t="s">
        <v>78</v>
      </c>
      <c r="B15" s="375"/>
      <c r="C15" s="376"/>
      <c r="D15" s="198">
        <f>SUM(D9+D12)</f>
        <v>757631</v>
      </c>
      <c r="E15" s="198">
        <f t="shared" ref="E15:I15" si="4">SUM(E9+E12)</f>
        <v>6267</v>
      </c>
      <c r="F15" s="198">
        <f t="shared" si="4"/>
        <v>6267</v>
      </c>
      <c r="G15" s="198">
        <f t="shared" si="4"/>
        <v>0</v>
      </c>
      <c r="H15" s="198">
        <f t="shared" si="4"/>
        <v>6267</v>
      </c>
      <c r="I15" s="198">
        <f t="shared" si="4"/>
        <v>0</v>
      </c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</row>
    <row r="16" spans="1:78" s="155" customFormat="1">
      <c r="A16" s="146"/>
      <c r="B16" s="146"/>
      <c r="C16" s="146"/>
      <c r="D16" s="146"/>
      <c r="E16" s="146"/>
      <c r="F16" s="146"/>
      <c r="G16" s="147"/>
      <c r="H16" s="147"/>
      <c r="I16" s="147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</row>
    <row r="17" spans="1:78" s="155" customFormat="1">
      <c r="A17" s="146"/>
      <c r="B17" s="146"/>
      <c r="C17" s="146"/>
      <c r="D17" s="146"/>
      <c r="E17" s="146"/>
      <c r="F17" s="146"/>
      <c r="G17" s="371"/>
      <c r="H17" s="371"/>
      <c r="I17" s="371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</row>
    <row r="18" spans="1:78">
      <c r="A18" s="148"/>
      <c r="B18" s="146"/>
      <c r="C18" s="146"/>
      <c r="D18" s="146"/>
      <c r="E18" s="146"/>
      <c r="F18" s="146"/>
      <c r="G18" s="154"/>
      <c r="H18" s="154"/>
      <c r="I18" s="154"/>
    </row>
    <row r="19" spans="1:78">
      <c r="A19" s="146"/>
      <c r="B19" s="146"/>
      <c r="C19" s="146"/>
      <c r="D19" s="146"/>
      <c r="E19" s="146"/>
      <c r="F19" s="146"/>
      <c r="G19" s="371"/>
      <c r="H19" s="371"/>
      <c r="I19" s="371"/>
    </row>
    <row r="21" spans="1:78">
      <c r="G21" s="371"/>
      <c r="H21" s="371"/>
      <c r="I21" s="371"/>
    </row>
    <row r="22" spans="1:78">
      <c r="G22" s="154"/>
      <c r="H22" s="154"/>
      <c r="I22" s="154"/>
    </row>
    <row r="23" spans="1:78">
      <c r="G23" s="371"/>
      <c r="H23" s="371"/>
      <c r="I23" s="371"/>
    </row>
  </sheetData>
  <mergeCells count="16">
    <mergeCell ref="H1:I2"/>
    <mergeCell ref="F5:I5"/>
    <mergeCell ref="F6:F7"/>
    <mergeCell ref="G6:H6"/>
    <mergeCell ref="I6:I7"/>
    <mergeCell ref="G21:I21"/>
    <mergeCell ref="G23:I23"/>
    <mergeCell ref="G17:I17"/>
    <mergeCell ref="G19:I19"/>
    <mergeCell ref="A3:I3"/>
    <mergeCell ref="A5:A7"/>
    <mergeCell ref="B5:B7"/>
    <mergeCell ref="C5:C7"/>
    <mergeCell ref="D5:D7"/>
    <mergeCell ref="E5:E7"/>
    <mergeCell ref="A15:C15"/>
  </mergeCells>
  <phoneticPr fontId="13" type="noConversion"/>
  <printOptions horizontalCentered="1"/>
  <pageMargins left="0.59055118110236227" right="0.59055118110236227" top="0.19685039370078741" bottom="0.19685039370078741" header="0.51181102362204722" footer="0.51181102362204722"/>
  <pageSetup paperSize="9" scale="90" orientation="landscape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D13" sqref="D13"/>
    </sheetView>
  </sheetViews>
  <sheetFormatPr defaultRowHeight="12.75"/>
  <cols>
    <col min="1" max="1" width="4.7109375" style="1" bestFit="1" customWidth="1"/>
    <col min="2" max="2" width="40.140625" style="1" bestFit="1" customWidth="1"/>
    <col min="3" max="3" width="14" style="1" bestFit="1" customWidth="1"/>
    <col min="4" max="4" width="13.7109375" style="1" customWidth="1"/>
    <col min="5" max="5" width="11" style="1" customWidth="1"/>
    <col min="6" max="6" width="11.140625" style="1" customWidth="1"/>
    <col min="7" max="7" width="12.7109375" style="1" bestFit="1" customWidth="1"/>
    <col min="8" max="8" width="9.140625" style="1"/>
    <col min="9" max="10" width="11.7109375" style="1" bestFit="1" customWidth="1"/>
    <col min="11" max="11" width="3.28515625" style="1" customWidth="1"/>
    <col min="12" max="12" width="14.85546875" style="1" customWidth="1"/>
    <col min="13" max="16384" width="9.140625" style="1"/>
  </cols>
  <sheetData>
    <row r="1" spans="1:10" ht="21" customHeight="1">
      <c r="D1" s="290" t="s">
        <v>234</v>
      </c>
      <c r="E1" s="370"/>
      <c r="F1" s="290"/>
      <c r="G1" s="370"/>
    </row>
    <row r="2" spans="1:10" ht="33" customHeight="1">
      <c r="D2" s="370"/>
      <c r="E2" s="370"/>
      <c r="F2" s="370"/>
      <c r="G2" s="370"/>
    </row>
    <row r="3" spans="1:10" ht="15" customHeight="1">
      <c r="A3" s="380"/>
      <c r="B3" s="380"/>
      <c r="C3" s="380"/>
      <c r="D3" s="380"/>
    </row>
    <row r="4" spans="1:10" ht="15" customHeight="1">
      <c r="A4" s="383" t="s">
        <v>223</v>
      </c>
      <c r="B4" s="383"/>
      <c r="C4" s="383"/>
      <c r="D4" s="383"/>
      <c r="H4" s="139"/>
      <c r="J4" s="140"/>
    </row>
    <row r="5" spans="1:10">
      <c r="H5" s="139"/>
      <c r="J5"/>
    </row>
    <row r="6" spans="1:10" ht="13.5" thickBot="1">
      <c r="D6" s="43" t="s">
        <v>33</v>
      </c>
      <c r="J6"/>
    </row>
    <row r="7" spans="1:10" ht="13.5" thickBot="1">
      <c r="A7" s="23" t="s">
        <v>85</v>
      </c>
      <c r="B7" s="23" t="s">
        <v>5</v>
      </c>
      <c r="C7" s="23" t="s">
        <v>86</v>
      </c>
      <c r="D7" s="92" t="s">
        <v>149</v>
      </c>
    </row>
    <row r="8" spans="1:10">
      <c r="A8" s="24"/>
      <c r="B8" s="24"/>
      <c r="C8" s="24" t="s">
        <v>4</v>
      </c>
      <c r="D8" s="133" t="s">
        <v>150</v>
      </c>
    </row>
    <row r="9" spans="1:10" ht="13.5" thickBot="1">
      <c r="A9" s="24"/>
      <c r="B9" s="24"/>
      <c r="C9" s="24"/>
      <c r="D9" s="138" t="s">
        <v>174</v>
      </c>
    </row>
    <row r="10" spans="1:10" ht="9" customHeight="1" thickBot="1">
      <c r="A10" s="25">
        <v>1</v>
      </c>
      <c r="B10" s="25">
        <v>2</v>
      </c>
      <c r="C10" s="25">
        <v>3</v>
      </c>
      <c r="D10" s="25">
        <v>4</v>
      </c>
    </row>
    <row r="11" spans="1:10" ht="20.100000000000001" customHeight="1">
      <c r="A11" s="26" t="s">
        <v>8</v>
      </c>
      <c r="B11" s="27" t="s">
        <v>87</v>
      </c>
      <c r="C11" s="26"/>
      <c r="D11" s="156">
        <v>19448978</v>
      </c>
      <c r="F11"/>
      <c r="G11"/>
      <c r="H11"/>
    </row>
    <row r="12" spans="1:10" ht="20.100000000000001" customHeight="1">
      <c r="A12" s="28" t="s">
        <v>9</v>
      </c>
      <c r="B12" s="29" t="s">
        <v>48</v>
      </c>
      <c r="C12" s="28"/>
      <c r="D12" s="157">
        <v>20314898</v>
      </c>
      <c r="F12"/>
      <c r="G12"/>
      <c r="H12"/>
    </row>
    <row r="13" spans="1:10" ht="20.100000000000001" customHeight="1">
      <c r="A13" s="28"/>
      <c r="B13" s="29" t="s">
        <v>88</v>
      </c>
      <c r="C13" s="28"/>
      <c r="D13" s="157"/>
      <c r="F13"/>
      <c r="G13"/>
      <c r="H13"/>
    </row>
    <row r="14" spans="1:10" ht="20.100000000000001" customHeight="1" thickBot="1">
      <c r="A14" s="30"/>
      <c r="B14" s="31" t="s">
        <v>89</v>
      </c>
      <c r="C14" s="30"/>
      <c r="D14" s="158">
        <f>SUM(D11-D12)</f>
        <v>-865920</v>
      </c>
      <c r="E14"/>
      <c r="F14"/>
      <c r="G14"/>
      <c r="H14"/>
    </row>
    <row r="15" spans="1:10" ht="20.100000000000001" customHeight="1" thickBot="1">
      <c r="A15" s="23"/>
      <c r="B15" s="32" t="s">
        <v>90</v>
      </c>
      <c r="C15" s="33"/>
      <c r="D15" s="159">
        <f>SUM(D16-D26)</f>
        <v>865920</v>
      </c>
      <c r="E15"/>
      <c r="F15"/>
      <c r="G15"/>
      <c r="H15"/>
    </row>
    <row r="16" spans="1:10" ht="20.100000000000001" customHeight="1" thickBot="1">
      <c r="A16" s="381" t="s">
        <v>19</v>
      </c>
      <c r="B16" s="382"/>
      <c r="C16" s="25"/>
      <c r="D16" s="160">
        <f>SUM(D17:D25)</f>
        <v>1468652</v>
      </c>
      <c r="E16"/>
      <c r="F16"/>
      <c r="G16"/>
      <c r="H16"/>
    </row>
    <row r="17" spans="1:12" ht="20.100000000000001" customHeight="1">
      <c r="A17" s="34" t="s">
        <v>8</v>
      </c>
      <c r="B17" s="35" t="s">
        <v>13</v>
      </c>
      <c r="C17" s="34" t="s">
        <v>20</v>
      </c>
      <c r="D17" s="157">
        <v>0</v>
      </c>
      <c r="E17" s="93"/>
      <c r="F17"/>
      <c r="G17"/>
      <c r="H17"/>
    </row>
    <row r="18" spans="1:12" ht="20.100000000000001" customHeight="1">
      <c r="A18" s="28" t="s">
        <v>9</v>
      </c>
      <c r="B18" s="29" t="s">
        <v>14</v>
      </c>
      <c r="C18" s="28" t="s">
        <v>20</v>
      </c>
      <c r="D18" s="157"/>
      <c r="E18" s="113"/>
      <c r="F18"/>
      <c r="G18"/>
      <c r="H18"/>
    </row>
    <row r="19" spans="1:12" ht="36.75" customHeight="1">
      <c r="A19" s="28" t="s">
        <v>10</v>
      </c>
      <c r="B19" s="36" t="s">
        <v>91</v>
      </c>
      <c r="C19" s="28" t="s">
        <v>39</v>
      </c>
      <c r="D19" s="157">
        <v>0</v>
      </c>
      <c r="F19"/>
      <c r="G19"/>
      <c r="H19"/>
      <c r="I19" s="140"/>
    </row>
    <row r="20" spans="1:12" ht="20.100000000000001" customHeight="1">
      <c r="A20" s="28" t="s">
        <v>1</v>
      </c>
      <c r="B20" s="29" t="s">
        <v>22</v>
      </c>
      <c r="C20" s="28" t="s">
        <v>40</v>
      </c>
      <c r="D20" s="157"/>
      <c r="F20"/>
      <c r="G20"/>
      <c r="H20"/>
    </row>
    <row r="21" spans="1:12" ht="20.100000000000001" customHeight="1">
      <c r="A21" s="28" t="s">
        <v>12</v>
      </c>
      <c r="B21" s="29" t="s">
        <v>92</v>
      </c>
      <c r="C21" s="28" t="s">
        <v>41</v>
      </c>
      <c r="D21" s="157"/>
      <c r="F21"/>
      <c r="G21"/>
      <c r="H21"/>
    </row>
    <row r="22" spans="1:12" ht="20.100000000000001" customHeight="1">
      <c r="A22" s="28" t="s">
        <v>15</v>
      </c>
      <c r="B22" s="29" t="s">
        <v>16</v>
      </c>
      <c r="C22" s="28" t="s">
        <v>21</v>
      </c>
      <c r="D22" s="157">
        <v>0</v>
      </c>
      <c r="F22"/>
      <c r="G22" s="282"/>
      <c r="H22"/>
    </row>
    <row r="23" spans="1:12" ht="20.100000000000001" customHeight="1">
      <c r="A23" s="28" t="s">
        <v>18</v>
      </c>
      <c r="B23" s="29" t="s">
        <v>93</v>
      </c>
      <c r="C23" s="28" t="s">
        <v>24</v>
      </c>
      <c r="D23" s="157"/>
      <c r="F23"/>
      <c r="G23"/>
      <c r="H23"/>
    </row>
    <row r="24" spans="1:12" ht="20.100000000000001" customHeight="1">
      <c r="A24" s="28" t="s">
        <v>23</v>
      </c>
      <c r="B24" s="29" t="s">
        <v>38</v>
      </c>
      <c r="C24" s="28" t="s">
        <v>94</v>
      </c>
      <c r="D24" s="157">
        <v>500000</v>
      </c>
      <c r="F24"/>
      <c r="G24"/>
      <c r="H24"/>
    </row>
    <row r="25" spans="1:12" ht="20.100000000000001" customHeight="1" thickBot="1">
      <c r="A25" s="26" t="s">
        <v>36</v>
      </c>
      <c r="B25" s="27" t="s">
        <v>37</v>
      </c>
      <c r="C25" s="26" t="s">
        <v>146</v>
      </c>
      <c r="D25" s="161">
        <v>968652</v>
      </c>
      <c r="F25"/>
      <c r="G25" s="282"/>
      <c r="H25"/>
      <c r="J25" s="240"/>
      <c r="L25" s="246"/>
    </row>
    <row r="26" spans="1:12" ht="20.100000000000001" customHeight="1" thickBot="1">
      <c r="A26" s="381" t="s">
        <v>95</v>
      </c>
      <c r="B26" s="382"/>
      <c r="C26" s="25"/>
      <c r="D26" s="160">
        <f>SUM(D27:D34)</f>
        <v>602732</v>
      </c>
      <c r="E26"/>
      <c r="F26"/>
      <c r="G26"/>
      <c r="H26"/>
    </row>
    <row r="27" spans="1:12" ht="20.100000000000001" customHeight="1">
      <c r="A27" s="37" t="s">
        <v>8</v>
      </c>
      <c r="B27" s="38" t="s">
        <v>42</v>
      </c>
      <c r="C27" s="37" t="s">
        <v>26</v>
      </c>
      <c r="D27" s="162">
        <v>365660</v>
      </c>
      <c r="F27" s="140"/>
      <c r="G27" s="140"/>
      <c r="H27"/>
    </row>
    <row r="28" spans="1:12" ht="20.100000000000001" customHeight="1">
      <c r="A28" s="28" t="s">
        <v>9</v>
      </c>
      <c r="B28" s="29" t="s">
        <v>25</v>
      </c>
      <c r="C28" s="28" t="s">
        <v>26</v>
      </c>
      <c r="D28" s="163">
        <v>0</v>
      </c>
      <c r="F28" s="140"/>
      <c r="G28" s="140"/>
    </row>
    <row r="29" spans="1:12" ht="41.25" customHeight="1">
      <c r="A29" s="28" t="s">
        <v>10</v>
      </c>
      <c r="B29" s="36" t="s">
        <v>145</v>
      </c>
      <c r="C29" s="28" t="s">
        <v>46</v>
      </c>
      <c r="D29" s="157">
        <v>237072</v>
      </c>
      <c r="F29" s="140"/>
      <c r="G29" s="140"/>
    </row>
    <row r="30" spans="1:12" ht="20.100000000000001" customHeight="1">
      <c r="A30" s="28" t="s">
        <v>1</v>
      </c>
      <c r="B30" s="29" t="s">
        <v>43</v>
      </c>
      <c r="C30" s="28" t="s">
        <v>34</v>
      </c>
      <c r="D30" s="157"/>
      <c r="F30" s="140"/>
      <c r="G30" s="140"/>
    </row>
    <row r="31" spans="1:12" ht="20.100000000000001" customHeight="1">
      <c r="A31" s="28" t="s">
        <v>12</v>
      </c>
      <c r="B31" s="29" t="s">
        <v>44</v>
      </c>
      <c r="C31" s="28" t="s">
        <v>28</v>
      </c>
      <c r="D31" s="157"/>
      <c r="F31" s="140"/>
      <c r="G31" s="140"/>
    </row>
    <row r="32" spans="1:12" ht="20.100000000000001" customHeight="1">
      <c r="A32" s="28" t="s">
        <v>15</v>
      </c>
      <c r="B32" s="29" t="s">
        <v>17</v>
      </c>
      <c r="C32" s="28" t="s">
        <v>29</v>
      </c>
      <c r="D32" s="157"/>
      <c r="F32" s="140"/>
      <c r="G32" s="140"/>
    </row>
    <row r="33" spans="1:7" ht="20.100000000000001" customHeight="1">
      <c r="A33" s="28" t="s">
        <v>18</v>
      </c>
      <c r="B33" s="39" t="s">
        <v>45</v>
      </c>
      <c r="C33" s="40" t="s">
        <v>30</v>
      </c>
      <c r="D33" s="164"/>
      <c r="F33" s="140"/>
      <c r="G33" s="140"/>
    </row>
    <row r="34" spans="1:7" ht="20.100000000000001" customHeight="1" thickBot="1">
      <c r="A34" s="41" t="s">
        <v>23</v>
      </c>
      <c r="B34" s="42" t="s">
        <v>31</v>
      </c>
      <c r="C34" s="41" t="s">
        <v>27</v>
      </c>
      <c r="D34" s="165"/>
      <c r="F34" s="140"/>
      <c r="G34" s="140"/>
    </row>
    <row r="35" spans="1:7" ht="20.100000000000001" customHeight="1">
      <c r="A35" s="3"/>
      <c r="B35" s="4"/>
      <c r="C35" s="4"/>
      <c r="D35" s="4"/>
    </row>
    <row r="36" spans="1:7">
      <c r="A36" s="2"/>
    </row>
    <row r="37" spans="1:7">
      <c r="A37" s="2"/>
    </row>
    <row r="38" spans="1:7">
      <c r="A38" s="2"/>
    </row>
    <row r="39" spans="1:7">
      <c r="A39" s="2"/>
      <c r="C39" s="379"/>
      <c r="D39" s="379"/>
    </row>
    <row r="40" spans="1:7">
      <c r="A40" s="2"/>
    </row>
    <row r="41" spans="1:7">
      <c r="A41" s="2"/>
      <c r="C41" s="379"/>
      <c r="D41" s="379"/>
    </row>
    <row r="42" spans="1:7">
      <c r="A42" s="2"/>
      <c r="C42" s="141"/>
      <c r="D42" s="141"/>
    </row>
    <row r="43" spans="1:7">
      <c r="A43" s="2"/>
      <c r="C43" s="379"/>
      <c r="D43" s="379"/>
    </row>
    <row r="44" spans="1:7">
      <c r="A44" s="2"/>
    </row>
    <row r="45" spans="1:7">
      <c r="A45" s="2"/>
    </row>
    <row r="46" spans="1:7">
      <c r="A46" s="2"/>
    </row>
    <row r="47" spans="1:7">
      <c r="A47" s="2"/>
    </row>
    <row r="48" spans="1:7">
      <c r="A48" s="2"/>
    </row>
    <row r="49" spans="1:1">
      <c r="A49" s="2"/>
    </row>
  </sheetData>
  <mergeCells count="9">
    <mergeCell ref="C43:D43"/>
    <mergeCell ref="F1:G2"/>
    <mergeCell ref="C39:D39"/>
    <mergeCell ref="C41:D41"/>
    <mergeCell ref="D1:E2"/>
    <mergeCell ref="A3:D3"/>
    <mergeCell ref="A16:B16"/>
    <mergeCell ref="A26:B26"/>
    <mergeCell ref="A4:D4"/>
  </mergeCells>
  <phoneticPr fontId="13" type="noConversion"/>
  <printOptions horizontalCentered="1"/>
  <pageMargins left="0.39370078740157483" right="0.39370078740157483" top="0.59055118110236227" bottom="0.59055118110236227" header="0.39370078740157483" footer="0.51181102362204722"/>
  <pageSetup paperSize="9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5"/>
  <sheetViews>
    <sheetView topLeftCell="A22" workbookViewId="0">
      <selection activeCell="A38" sqref="A38:XFD47"/>
    </sheetView>
  </sheetViews>
  <sheetFormatPr defaultRowHeight="12.75"/>
  <cols>
    <col min="1" max="1" width="5.7109375" customWidth="1"/>
    <col min="5" max="5" width="14.5703125" customWidth="1"/>
    <col min="6" max="6" width="12.28515625" customWidth="1"/>
    <col min="7" max="7" width="15.42578125" customWidth="1"/>
  </cols>
  <sheetData>
    <row r="1" spans="1:7" ht="21.75" customHeight="1">
      <c r="F1" s="358" t="s">
        <v>235</v>
      </c>
      <c r="G1" s="358"/>
    </row>
    <row r="2" spans="1:7" ht="21" customHeight="1">
      <c r="F2" s="358"/>
      <c r="G2" s="358"/>
    </row>
    <row r="3" spans="1:7" ht="12" customHeight="1">
      <c r="F3" s="45"/>
      <c r="G3" s="45"/>
    </row>
    <row r="5" spans="1:7" ht="18">
      <c r="A5" s="388" t="s">
        <v>201</v>
      </c>
      <c r="B5" s="388"/>
      <c r="C5" s="388"/>
      <c r="D5" s="388"/>
      <c r="E5" s="388"/>
      <c r="F5" s="388"/>
      <c r="G5" s="388"/>
    </row>
    <row r="8" spans="1:7" ht="13.5" thickBot="1">
      <c r="F8" t="s">
        <v>33</v>
      </c>
    </row>
    <row r="9" spans="1:7" ht="23.25" customHeight="1" thickBot="1">
      <c r="A9" s="83" t="s">
        <v>47</v>
      </c>
      <c r="B9" s="84" t="s">
        <v>106</v>
      </c>
      <c r="C9" s="85"/>
      <c r="D9" s="85"/>
      <c r="E9" s="86"/>
      <c r="F9" s="87" t="s">
        <v>107</v>
      </c>
    </row>
    <row r="10" spans="1:7" ht="13.5" thickBot="1">
      <c r="A10" s="389" t="s">
        <v>108</v>
      </c>
      <c r="B10" s="390"/>
      <c r="C10" s="390"/>
      <c r="D10" s="390"/>
      <c r="E10" s="390"/>
      <c r="F10" s="391"/>
    </row>
    <row r="11" spans="1:7">
      <c r="A11" s="175" t="s">
        <v>8</v>
      </c>
      <c r="B11" s="393" t="s">
        <v>114</v>
      </c>
      <c r="C11" s="393"/>
      <c r="D11" s="393"/>
      <c r="E11" s="393"/>
      <c r="F11" s="176">
        <v>28658</v>
      </c>
    </row>
    <row r="12" spans="1:7">
      <c r="A12" s="175" t="s">
        <v>9</v>
      </c>
      <c r="B12" s="384" t="s">
        <v>115</v>
      </c>
      <c r="C12" s="384"/>
      <c r="D12" s="384"/>
      <c r="E12" s="384"/>
      <c r="F12" s="177">
        <v>15417</v>
      </c>
    </row>
    <row r="13" spans="1:7">
      <c r="A13" s="175" t="s">
        <v>10</v>
      </c>
      <c r="B13" s="384" t="s">
        <v>116</v>
      </c>
      <c r="C13" s="384"/>
      <c r="D13" s="384"/>
      <c r="E13" s="384"/>
      <c r="F13" s="177">
        <v>16079</v>
      </c>
    </row>
    <row r="14" spans="1:7">
      <c r="A14" s="175" t="s">
        <v>1</v>
      </c>
      <c r="B14" s="384" t="s">
        <v>117</v>
      </c>
      <c r="C14" s="384"/>
      <c r="D14" s="384"/>
      <c r="E14" s="384"/>
      <c r="F14" s="177">
        <v>10877</v>
      </c>
    </row>
    <row r="15" spans="1:7">
      <c r="A15" s="175" t="s">
        <v>12</v>
      </c>
      <c r="B15" s="384" t="s">
        <v>118</v>
      </c>
      <c r="C15" s="384"/>
      <c r="D15" s="384"/>
      <c r="E15" s="384"/>
      <c r="F15" s="177">
        <v>11539</v>
      </c>
    </row>
    <row r="16" spans="1:7">
      <c r="A16" s="175" t="s">
        <v>15</v>
      </c>
      <c r="B16" s="384" t="s">
        <v>119</v>
      </c>
      <c r="C16" s="384"/>
      <c r="D16" s="384"/>
      <c r="E16" s="384"/>
      <c r="F16" s="177">
        <v>10877</v>
      </c>
    </row>
    <row r="17" spans="1:6">
      <c r="A17" s="175" t="s">
        <v>18</v>
      </c>
      <c r="B17" s="384" t="s">
        <v>120</v>
      </c>
      <c r="C17" s="384"/>
      <c r="D17" s="384"/>
      <c r="E17" s="384"/>
      <c r="F17" s="177">
        <v>15228</v>
      </c>
    </row>
    <row r="18" spans="1:6">
      <c r="A18" s="175" t="s">
        <v>23</v>
      </c>
      <c r="B18" s="384" t="s">
        <v>121</v>
      </c>
      <c r="C18" s="384"/>
      <c r="D18" s="384"/>
      <c r="E18" s="384"/>
      <c r="F18" s="177">
        <v>17450</v>
      </c>
    </row>
    <row r="19" spans="1:6">
      <c r="A19" s="175" t="s">
        <v>36</v>
      </c>
      <c r="B19" s="384" t="s">
        <v>122</v>
      </c>
      <c r="C19" s="384"/>
      <c r="D19" s="384"/>
      <c r="E19" s="384"/>
      <c r="F19" s="177">
        <v>23740</v>
      </c>
    </row>
    <row r="20" spans="1:6">
      <c r="A20" s="175" t="s">
        <v>151</v>
      </c>
      <c r="B20" s="384" t="s">
        <v>123</v>
      </c>
      <c r="C20" s="384"/>
      <c r="D20" s="384"/>
      <c r="E20" s="384"/>
      <c r="F20" s="177">
        <v>17356</v>
      </c>
    </row>
    <row r="21" spans="1:6">
      <c r="A21" s="175" t="s">
        <v>152</v>
      </c>
      <c r="B21" s="384" t="s">
        <v>125</v>
      </c>
      <c r="C21" s="384"/>
      <c r="D21" s="384"/>
      <c r="E21" s="384"/>
      <c r="F21" s="177">
        <v>22510</v>
      </c>
    </row>
    <row r="22" spans="1:6">
      <c r="A22" s="175" t="s">
        <v>153</v>
      </c>
      <c r="B22" s="384" t="s">
        <v>126</v>
      </c>
      <c r="C22" s="384"/>
      <c r="D22" s="384"/>
      <c r="E22" s="384"/>
      <c r="F22" s="177">
        <v>21328</v>
      </c>
    </row>
    <row r="23" spans="1:6">
      <c r="A23" s="175" t="s">
        <v>154</v>
      </c>
      <c r="B23" s="384" t="s">
        <v>127</v>
      </c>
      <c r="C23" s="384"/>
      <c r="D23" s="384"/>
      <c r="E23" s="384"/>
      <c r="F23" s="177">
        <v>11113</v>
      </c>
    </row>
    <row r="24" spans="1:6">
      <c r="A24" s="175" t="s">
        <v>155</v>
      </c>
      <c r="B24" s="384" t="s">
        <v>128</v>
      </c>
      <c r="C24" s="384"/>
      <c r="D24" s="384"/>
      <c r="E24" s="384"/>
      <c r="F24" s="177">
        <v>12296</v>
      </c>
    </row>
    <row r="25" spans="1:6">
      <c r="A25" s="175" t="s">
        <v>156</v>
      </c>
      <c r="B25" s="384" t="s">
        <v>129</v>
      </c>
      <c r="C25" s="384"/>
      <c r="D25" s="384"/>
      <c r="E25" s="384"/>
      <c r="F25" s="177">
        <v>11019</v>
      </c>
    </row>
    <row r="26" spans="1:6">
      <c r="A26" s="175" t="s">
        <v>157</v>
      </c>
      <c r="B26" s="384" t="s">
        <v>130</v>
      </c>
      <c r="C26" s="384"/>
      <c r="D26" s="384"/>
      <c r="E26" s="384"/>
      <c r="F26" s="177">
        <v>16977</v>
      </c>
    </row>
    <row r="27" spans="1:6">
      <c r="A27" s="175" t="s">
        <v>158</v>
      </c>
      <c r="B27" s="384" t="s">
        <v>131</v>
      </c>
      <c r="C27" s="384"/>
      <c r="D27" s="384"/>
      <c r="E27" s="384"/>
      <c r="F27" s="177">
        <v>15559</v>
      </c>
    </row>
    <row r="28" spans="1:6">
      <c r="A28" s="175" t="s">
        <v>159</v>
      </c>
      <c r="B28" s="384" t="s">
        <v>132</v>
      </c>
      <c r="C28" s="384"/>
      <c r="D28" s="384"/>
      <c r="E28" s="384"/>
      <c r="F28" s="177">
        <v>10688</v>
      </c>
    </row>
    <row r="29" spans="1:6">
      <c r="A29" s="175" t="s">
        <v>160</v>
      </c>
      <c r="B29" s="384" t="s">
        <v>133</v>
      </c>
      <c r="C29" s="384"/>
      <c r="D29" s="384"/>
      <c r="E29" s="384"/>
      <c r="F29" s="177">
        <v>42278</v>
      </c>
    </row>
    <row r="30" spans="1:6">
      <c r="A30" s="175" t="s">
        <v>161</v>
      </c>
      <c r="B30" s="384" t="s">
        <v>134</v>
      </c>
      <c r="C30" s="384"/>
      <c r="D30" s="384"/>
      <c r="E30" s="384"/>
      <c r="F30" s="177">
        <v>18869</v>
      </c>
    </row>
    <row r="31" spans="1:6" ht="12.75" customHeight="1" thickBot="1">
      <c r="A31" s="175" t="s">
        <v>162</v>
      </c>
      <c r="B31" s="394" t="s">
        <v>135</v>
      </c>
      <c r="C31" s="395"/>
      <c r="D31" s="395"/>
      <c r="E31" s="396"/>
      <c r="F31" s="178">
        <v>12816</v>
      </c>
    </row>
    <row r="32" spans="1:6" ht="13.5" thickBot="1">
      <c r="A32" s="389" t="s">
        <v>109</v>
      </c>
      <c r="B32" s="390"/>
      <c r="C32" s="390"/>
      <c r="D32" s="390"/>
      <c r="E32" s="390"/>
      <c r="F32" s="392"/>
    </row>
    <row r="33" spans="1:6" ht="13.5" customHeight="1">
      <c r="A33" s="79"/>
      <c r="B33" s="80"/>
      <c r="C33" s="80"/>
      <c r="D33" s="80"/>
      <c r="E33" s="80"/>
      <c r="F33" s="79"/>
    </row>
    <row r="34" spans="1:6" ht="13.5" thickBot="1">
      <c r="A34" s="44"/>
      <c r="B34" s="81"/>
      <c r="C34" s="81"/>
      <c r="D34" s="81"/>
      <c r="E34" s="81"/>
      <c r="F34" s="44"/>
    </row>
    <row r="35" spans="1:6" ht="13.5" thickBot="1">
      <c r="A35" s="385" t="s">
        <v>78</v>
      </c>
      <c r="B35" s="386"/>
      <c r="C35" s="386"/>
      <c r="D35" s="386"/>
      <c r="E35" s="387"/>
      <c r="F35" s="82">
        <f>SUM(F11:F31)</f>
        <v>362674</v>
      </c>
    </row>
  </sheetData>
  <mergeCells count="26">
    <mergeCell ref="B22:E22"/>
    <mergeCell ref="B29:E29"/>
    <mergeCell ref="B30:E30"/>
    <mergeCell ref="B31:E31"/>
    <mergeCell ref="B23:E23"/>
    <mergeCell ref="B24:E24"/>
    <mergeCell ref="B25:E25"/>
    <mergeCell ref="B26:E26"/>
    <mergeCell ref="B27:E27"/>
    <mergeCell ref="B28:E28"/>
    <mergeCell ref="B21:E21"/>
    <mergeCell ref="F1:G2"/>
    <mergeCell ref="A35:E35"/>
    <mergeCell ref="A5:G5"/>
    <mergeCell ref="A10:F10"/>
    <mergeCell ref="A32:F32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</mergeCells>
  <phoneticPr fontId="1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A19" sqref="A19:XFD83"/>
    </sheetView>
  </sheetViews>
  <sheetFormatPr defaultRowHeight="12.75"/>
  <cols>
    <col min="1" max="1" width="5.28515625" customWidth="1"/>
    <col min="3" max="4" width="11" customWidth="1"/>
    <col min="5" max="5" width="60.85546875" customWidth="1"/>
    <col min="6" max="6" width="16.140625" customWidth="1"/>
    <col min="7" max="7" width="15.140625" customWidth="1"/>
    <col min="8" max="8" width="15.42578125" customWidth="1"/>
  </cols>
  <sheetData>
    <row r="1" spans="1:11">
      <c r="G1" s="358" t="s">
        <v>236</v>
      </c>
      <c r="H1" s="358"/>
    </row>
    <row r="2" spans="1:11" ht="5.25" customHeight="1">
      <c r="G2" s="358"/>
      <c r="H2" s="358"/>
    </row>
    <row r="3" spans="1:11" ht="21.75" customHeight="1">
      <c r="G3" s="397"/>
      <c r="H3" s="397"/>
    </row>
    <row r="4" spans="1:11" ht="6.75" customHeight="1"/>
    <row r="5" spans="1:11" ht="36" customHeight="1">
      <c r="A5" s="291" t="s">
        <v>208</v>
      </c>
      <c r="B5" s="291"/>
      <c r="C5" s="291"/>
      <c r="D5" s="291"/>
      <c r="E5" s="291"/>
      <c r="F5" s="291"/>
      <c r="G5" s="358"/>
      <c r="H5" s="358"/>
    </row>
    <row r="6" spans="1:11" ht="11.25" customHeight="1">
      <c r="E6" s="1"/>
      <c r="H6" s="21" t="s">
        <v>33</v>
      </c>
    </row>
    <row r="7" spans="1:11" ht="18.75" customHeight="1">
      <c r="A7" s="401" t="s">
        <v>47</v>
      </c>
      <c r="B7" s="401" t="s">
        <v>2</v>
      </c>
      <c r="C7" s="401" t="s">
        <v>3</v>
      </c>
      <c r="D7" s="401" t="s">
        <v>79</v>
      </c>
      <c r="E7" s="401" t="s">
        <v>110</v>
      </c>
      <c r="F7" s="409" t="s">
        <v>101</v>
      </c>
      <c r="G7" s="410"/>
      <c r="H7" s="411"/>
    </row>
    <row r="8" spans="1:11" ht="18.75" customHeight="1">
      <c r="A8" s="402"/>
      <c r="B8" s="402"/>
      <c r="C8" s="402"/>
      <c r="D8" s="402"/>
      <c r="E8" s="412"/>
      <c r="F8" s="8" t="s">
        <v>102</v>
      </c>
      <c r="G8" s="8" t="s">
        <v>103</v>
      </c>
      <c r="H8" s="8" t="s">
        <v>104</v>
      </c>
    </row>
    <row r="9" spans="1:11" s="18" customFormat="1" ht="8.1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</row>
    <row r="10" spans="1:11" ht="21" customHeight="1">
      <c r="A10" s="403" t="s">
        <v>100</v>
      </c>
      <c r="B10" s="404"/>
      <c r="C10" s="404"/>
      <c r="D10" s="404"/>
      <c r="E10" s="404"/>
      <c r="F10" s="404"/>
      <c r="G10" s="404"/>
      <c r="H10" s="405"/>
    </row>
    <row r="11" spans="1:11" ht="32.25" customHeight="1">
      <c r="A11" s="191" t="s">
        <v>8</v>
      </c>
      <c r="B11" s="202">
        <v>851</v>
      </c>
      <c r="C11" s="46" t="s">
        <v>176</v>
      </c>
      <c r="D11" s="53" t="s">
        <v>166</v>
      </c>
      <c r="E11" s="100" t="s">
        <v>178</v>
      </c>
      <c r="F11" s="78">
        <v>0</v>
      </c>
      <c r="G11" s="122">
        <v>0</v>
      </c>
      <c r="H11" s="122">
        <v>6627</v>
      </c>
    </row>
    <row r="12" spans="1:11" ht="24.75" customHeight="1">
      <c r="A12" s="191" t="s">
        <v>9</v>
      </c>
      <c r="B12" s="129">
        <v>921</v>
      </c>
      <c r="C12" s="46" t="s">
        <v>111</v>
      </c>
      <c r="D12" s="53" t="s">
        <v>112</v>
      </c>
      <c r="E12" s="100" t="s">
        <v>124</v>
      </c>
      <c r="F12" s="55">
        <v>0</v>
      </c>
      <c r="G12" s="122">
        <v>230000</v>
      </c>
      <c r="H12" s="122">
        <v>0</v>
      </c>
    </row>
    <row r="13" spans="1:11" ht="24.75" customHeight="1">
      <c r="A13" s="191" t="s">
        <v>10</v>
      </c>
      <c r="B13" s="191">
        <v>921</v>
      </c>
      <c r="C13" s="46" t="s">
        <v>113</v>
      </c>
      <c r="D13" s="53" t="s">
        <v>112</v>
      </c>
      <c r="E13" s="100" t="s">
        <v>137</v>
      </c>
      <c r="F13" s="78">
        <v>0</v>
      </c>
      <c r="G13" s="122">
        <v>120000</v>
      </c>
      <c r="H13" s="122">
        <v>0</v>
      </c>
    </row>
    <row r="14" spans="1:11" ht="21" customHeight="1">
      <c r="A14" s="406" t="s">
        <v>105</v>
      </c>
      <c r="B14" s="407"/>
      <c r="C14" s="407"/>
      <c r="D14" s="407"/>
      <c r="E14" s="407"/>
      <c r="F14" s="407"/>
      <c r="G14" s="407"/>
      <c r="H14" s="408"/>
      <c r="J14" s="81"/>
      <c r="K14" s="125"/>
    </row>
    <row r="15" spans="1:11" ht="48.75" customHeight="1">
      <c r="A15" s="129" t="s">
        <v>8</v>
      </c>
      <c r="B15" s="129">
        <v>921</v>
      </c>
      <c r="C15" s="129">
        <v>92195</v>
      </c>
      <c r="D15" s="268">
        <v>2360</v>
      </c>
      <c r="E15" s="265" t="s">
        <v>209</v>
      </c>
      <c r="F15" s="142"/>
      <c r="G15" s="199"/>
      <c r="H15" s="200">
        <v>2000</v>
      </c>
      <c r="J15" s="81"/>
    </row>
    <row r="16" spans="1:11" ht="48.75" customHeight="1" thickBot="1">
      <c r="A16" s="269" t="s">
        <v>9</v>
      </c>
      <c r="B16" s="111">
        <v>926</v>
      </c>
      <c r="C16" s="111">
        <v>92695</v>
      </c>
      <c r="D16" s="268">
        <v>2360</v>
      </c>
      <c r="E16" s="265" t="s">
        <v>165</v>
      </c>
      <c r="F16" s="266"/>
      <c r="G16" s="267"/>
      <c r="H16" s="200">
        <v>1500</v>
      </c>
      <c r="J16" s="81"/>
    </row>
    <row r="17" spans="1:8" ht="18.75" customHeight="1" thickBot="1">
      <c r="A17" s="398" t="s">
        <v>78</v>
      </c>
      <c r="B17" s="399"/>
      <c r="C17" s="399"/>
      <c r="D17" s="399"/>
      <c r="E17" s="400"/>
      <c r="F17" s="54">
        <f>SUM(F11:F14)</f>
        <v>0</v>
      </c>
      <c r="G17" s="183">
        <f>SUM(G11:G16)</f>
        <v>350000</v>
      </c>
      <c r="H17" s="201">
        <f>SUM(H11:H16)</f>
        <v>10127</v>
      </c>
    </row>
  </sheetData>
  <mergeCells count="11">
    <mergeCell ref="G1:H3"/>
    <mergeCell ref="A17:E17"/>
    <mergeCell ref="B7:B8"/>
    <mergeCell ref="A5:H5"/>
    <mergeCell ref="A7:A8"/>
    <mergeCell ref="A10:H10"/>
    <mergeCell ref="A14:H14"/>
    <mergeCell ref="F7:H7"/>
    <mergeCell ref="E7:E8"/>
    <mergeCell ref="D7:D8"/>
    <mergeCell ref="C7:C8"/>
  </mergeCells>
  <phoneticPr fontId="13" type="noConversion"/>
  <printOptions horizontalCentered="1"/>
  <pageMargins left="0.39370078740157483" right="0.39370078740157483" top="0.19685039370078741" bottom="0.19685039370078741" header="0.51181102362204722" footer="0.51181102362204722"/>
  <pageSetup paperSize="9" scale="95" orientation="landscape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1" sqref="B1"/>
    </sheetView>
  </sheetViews>
  <sheetFormatPr defaultRowHeight="12.75"/>
  <cols>
    <col min="1" max="1" width="6.85546875" customWidth="1"/>
    <col min="2" max="2" width="71.140625" customWidth="1"/>
    <col min="3" max="3" width="26.7109375" customWidth="1"/>
    <col min="4" max="4" width="28.42578125" customWidth="1"/>
  </cols>
  <sheetData>
    <row r="1" spans="1:4" ht="17.25" customHeight="1">
      <c r="D1" s="358" t="s">
        <v>238</v>
      </c>
    </row>
    <row r="2" spans="1:4" ht="22.5" customHeight="1">
      <c r="D2" s="358"/>
    </row>
    <row r="4" spans="1:4" ht="16.5" customHeight="1">
      <c r="A4" s="414" t="s">
        <v>138</v>
      </c>
      <c r="B4" s="414"/>
      <c r="C4" s="414"/>
      <c r="D4" s="414"/>
    </row>
    <row r="5" spans="1:4" ht="28.5" customHeight="1">
      <c r="A5" s="414"/>
      <c r="B5" s="414"/>
      <c r="C5" s="414"/>
      <c r="D5" s="414"/>
    </row>
    <row r="6" spans="1:4" ht="13.5" customHeight="1">
      <c r="A6" s="5"/>
      <c r="B6" s="5"/>
      <c r="C6" s="5"/>
      <c r="D6" s="5"/>
    </row>
    <row r="7" spans="1:4" ht="15" customHeight="1">
      <c r="A7" s="1"/>
      <c r="B7" s="1"/>
      <c r="C7" s="1"/>
      <c r="D7" s="94" t="s">
        <v>33</v>
      </c>
    </row>
    <row r="8" spans="1:4" ht="15" customHeight="1">
      <c r="A8" s="415" t="s">
        <v>47</v>
      </c>
      <c r="B8" s="415" t="s">
        <v>0</v>
      </c>
      <c r="C8" s="416" t="s">
        <v>139</v>
      </c>
      <c r="D8" s="417" t="s">
        <v>140</v>
      </c>
    </row>
    <row r="9" spans="1:4" ht="15" customHeight="1">
      <c r="A9" s="415"/>
      <c r="B9" s="415"/>
      <c r="C9" s="416"/>
      <c r="D9" s="418"/>
    </row>
    <row r="10" spans="1:4" ht="15" customHeight="1">
      <c r="A10" s="415"/>
      <c r="B10" s="415"/>
      <c r="C10" s="416"/>
      <c r="D10" s="418"/>
    </row>
    <row r="11" spans="1:4" ht="20.25" customHeight="1">
      <c r="A11" s="415"/>
      <c r="B11" s="415"/>
      <c r="C11" s="416"/>
      <c r="D11" s="419"/>
    </row>
    <row r="12" spans="1:4" ht="14.25" customHeight="1">
      <c r="A12" s="9">
        <v>1</v>
      </c>
      <c r="B12" s="9">
        <v>2</v>
      </c>
      <c r="C12" s="9">
        <v>3</v>
      </c>
      <c r="D12" s="9">
        <v>4</v>
      </c>
    </row>
    <row r="13" spans="1:4" ht="21.95" customHeight="1">
      <c r="A13" s="11" t="s">
        <v>7</v>
      </c>
      <c r="B13" s="95" t="s">
        <v>143</v>
      </c>
      <c r="C13" s="98">
        <f>SUM(C14:C14)</f>
        <v>1000</v>
      </c>
      <c r="D13" s="98">
        <f>SUM(D14:D14)</f>
        <v>1000</v>
      </c>
    </row>
    <row r="14" spans="1:4" ht="21.95" customHeight="1">
      <c r="A14" s="12"/>
      <c r="B14" s="96" t="s">
        <v>144</v>
      </c>
      <c r="C14" s="99">
        <v>1000</v>
      </c>
      <c r="D14" s="99">
        <v>1000</v>
      </c>
    </row>
    <row r="15" spans="1:4" s="16" customFormat="1" ht="21.95" customHeight="1">
      <c r="A15" s="413" t="s">
        <v>78</v>
      </c>
      <c r="B15" s="413"/>
      <c r="C15" s="55">
        <f>SUM(C13)</f>
        <v>1000</v>
      </c>
      <c r="D15" s="55">
        <f>SUM(D13)</f>
        <v>1000</v>
      </c>
    </row>
    <row r="16" spans="1:4" ht="14.25" customHeight="1"/>
    <row r="17" spans="1:1">
      <c r="A17" s="19"/>
    </row>
  </sheetData>
  <mergeCells count="7">
    <mergeCell ref="A15:B15"/>
    <mergeCell ref="D1:D2"/>
    <mergeCell ref="A4:D5"/>
    <mergeCell ref="A8:A11"/>
    <mergeCell ref="B8:B11"/>
    <mergeCell ref="C8:C11"/>
    <mergeCell ref="D8:D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>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Admin</cp:lastModifiedBy>
  <cp:lastPrinted>2017-11-10T07:42:49Z</cp:lastPrinted>
  <dcterms:created xsi:type="dcterms:W3CDTF">1998-12-09T13:02:10Z</dcterms:created>
  <dcterms:modified xsi:type="dcterms:W3CDTF">2017-12-12T08:55:04Z</dcterms:modified>
</cp:coreProperties>
</file>