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User\OneDrive\Pulpit\BIP\rozkłady jazdy\"/>
    </mc:Choice>
  </mc:AlternateContent>
  <xr:revisionPtr revIDLastSave="0" documentId="8_{A0B5D1C7-926E-4ABF-8F8A-33E2EDF1989F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20 PS" sheetId="1" r:id="rId1"/>
    <sheet name="20 PFW" sheetId="2" r:id="rId2"/>
    <sheet name="21 PS" sheetId="3" r:id="rId3"/>
    <sheet name="22 PS" sheetId="4" r:id="rId4"/>
    <sheet name="23 PS" sheetId="5" r:id="rId5"/>
    <sheet name="S2 Ps (kopia)" sheetId="7" state="hidden" r:id="rId6"/>
    <sheet name="24 PS" sheetId="6" r:id="rId7"/>
    <sheet name="24A" sheetId="11" r:id="rId8"/>
  </sheets>
  <definedNames>
    <definedName name="__xlnm.Print_Area" localSheetId="1">'20 PFW'!$A$1:$U$51</definedName>
    <definedName name="__xlnm.Print_Area" localSheetId="0">'20 PS'!$A$1:$W$53</definedName>
    <definedName name="__xlnm.Print_Area" localSheetId="2">'21 PS'!$A$1:$H$38</definedName>
    <definedName name="__xlnm.Print_Area" localSheetId="3">'22 PS'!$A$1:$I$25</definedName>
    <definedName name="__xlnm.Print_Area" localSheetId="4">'23 PS'!$A$1:$H$59</definedName>
    <definedName name="__xlnm.Print_Area" localSheetId="6">'24 PS'!$A$1:$K$25</definedName>
    <definedName name="__xlnm.Print_Area" localSheetId="7">'24A'!$A$1:$I$33</definedName>
    <definedName name="_xlnm.Print_Area" localSheetId="1">'20 PFW'!$A$1:$U$51</definedName>
    <definedName name="_xlnm.Print_Area" localSheetId="0">'20 PS'!$A$1:$W$53</definedName>
    <definedName name="_xlnm.Print_Area" localSheetId="2">'21 PS'!$A$1:$H$38</definedName>
    <definedName name="_xlnm.Print_Area" localSheetId="3">'22 PS'!$A$1:$I$25</definedName>
    <definedName name="_xlnm.Print_Area" localSheetId="4">'23 PS'!$A$1:$H$59</definedName>
    <definedName name="_xlnm.Print_Area" localSheetId="6">'24 PS'!$A$1:$K$25</definedName>
    <definedName name="_xlnm.Print_Area" localSheetId="7">'24A'!$A$1:$I$33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3" i="11" l="1"/>
  <c r="I24" i="11" s="1"/>
  <c r="I25" i="11" s="1"/>
  <c r="I26" i="11" s="1"/>
  <c r="I27" i="11" s="1"/>
  <c r="I28" i="11" s="1"/>
  <c r="I29" i="11" s="1"/>
  <c r="I30" i="11" s="1"/>
  <c r="I31" i="11" s="1"/>
  <c r="I32" i="11" s="1"/>
  <c r="H23" i="11"/>
  <c r="H24" i="11" s="1"/>
  <c r="H25" i="11" s="1"/>
  <c r="H26" i="11" s="1"/>
  <c r="H27" i="11" s="1"/>
  <c r="H28" i="11" s="1"/>
  <c r="H29" i="11" s="1"/>
  <c r="H30" i="11" s="1"/>
  <c r="H31" i="11" s="1"/>
  <c r="H32" i="11" s="1"/>
  <c r="I9" i="11"/>
  <c r="I10" i="11" s="1"/>
  <c r="I11" i="11" s="1"/>
  <c r="I12" i="11" s="1"/>
  <c r="I13" i="11" s="1"/>
  <c r="I14" i="11" s="1"/>
  <c r="I15" i="11" s="1"/>
  <c r="I16" i="11" s="1"/>
  <c r="I17" i="11" s="1"/>
  <c r="I18" i="11" s="1"/>
  <c r="H9" i="11" l="1"/>
  <c r="H10" i="11" s="1"/>
  <c r="H11" i="11" s="1"/>
  <c r="H12" i="11" s="1"/>
  <c r="H13" i="11" s="1"/>
  <c r="H14" i="11" s="1"/>
  <c r="H15" i="11" s="1"/>
  <c r="H16" i="11" s="1"/>
  <c r="H17" i="11" s="1"/>
  <c r="H18" i="11" s="1"/>
  <c r="A34" i="11"/>
  <c r="H26" i="3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9" i="3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A35" i="11" l="1"/>
  <c r="G73" i="7"/>
  <c r="F73" i="7"/>
  <c r="E73" i="7"/>
  <c r="D73" i="7"/>
  <c r="H38" i="7"/>
  <c r="F38" i="7"/>
  <c r="E38" i="7"/>
  <c r="D38" i="7"/>
  <c r="A26" i="6"/>
  <c r="K18" i="6"/>
  <c r="K19" i="6" s="1"/>
  <c r="K20" i="6" s="1"/>
  <c r="K22" i="6" s="1"/>
  <c r="K23" i="6" s="1"/>
  <c r="K24" i="6" s="1"/>
  <c r="J18" i="6"/>
  <c r="J19" i="6" s="1"/>
  <c r="J20" i="6" s="1"/>
  <c r="J21" i="6" s="1"/>
  <c r="J22" i="6" s="1"/>
  <c r="J23" i="6" s="1"/>
  <c r="J24" i="6" s="1"/>
  <c r="K7" i="6"/>
  <c r="K8" i="6" s="1"/>
  <c r="K9" i="6" s="1"/>
  <c r="K10" i="6" s="1"/>
  <c r="J7" i="6"/>
  <c r="J8" i="6" s="1"/>
  <c r="J10" i="6" s="1"/>
  <c r="J11" i="6" s="1"/>
  <c r="J12" i="6" s="1"/>
  <c r="J13" i="6" s="1"/>
  <c r="A60" i="5"/>
  <c r="H34" i="5"/>
  <c r="H35" i="5" s="1"/>
  <c r="H36" i="5" s="1"/>
  <c r="H37" i="5" s="1"/>
  <c r="H38" i="5" s="1"/>
  <c r="H39" i="5" s="1"/>
  <c r="H40" i="5" s="1"/>
  <c r="H41" i="5" s="1"/>
  <c r="H42" i="5" s="1"/>
  <c r="H43" i="5" s="1"/>
  <c r="H44" i="5" s="1"/>
  <c r="H45" i="5" s="1"/>
  <c r="H46" i="5" s="1"/>
  <c r="H47" i="5" s="1"/>
  <c r="H48" i="5" s="1"/>
  <c r="H49" i="5" s="1"/>
  <c r="H50" i="5" s="1"/>
  <c r="H51" i="5" s="1"/>
  <c r="H52" i="5" s="1"/>
  <c r="H53" i="5" s="1"/>
  <c r="H54" i="5" s="1"/>
  <c r="H55" i="5" s="1"/>
  <c r="H56" i="5" s="1"/>
  <c r="H57" i="5" s="1"/>
  <c r="H7" i="5"/>
  <c r="H8" i="5" s="1"/>
  <c r="H9" i="5" s="1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A26" i="4"/>
  <c r="I18" i="4"/>
  <c r="I19" i="4" s="1"/>
  <c r="I20" i="4" s="1"/>
  <c r="I21" i="4" s="1"/>
  <c r="I22" i="4" s="1"/>
  <c r="I23" i="4" s="1"/>
  <c r="I24" i="4" s="1"/>
  <c r="H18" i="4"/>
  <c r="H19" i="4" s="1"/>
  <c r="H20" i="4" s="1"/>
  <c r="H21" i="4" s="1"/>
  <c r="H22" i="4" s="1"/>
  <c r="H23" i="4" s="1"/>
  <c r="H24" i="4" s="1"/>
  <c r="I7" i="4"/>
  <c r="I8" i="4" s="1"/>
  <c r="I9" i="4" s="1"/>
  <c r="I10" i="4" s="1"/>
  <c r="I11" i="4" s="1"/>
  <c r="I12" i="4" s="1"/>
  <c r="I13" i="4" s="1"/>
  <c r="H7" i="4"/>
  <c r="H8" i="4" s="1"/>
  <c r="H9" i="4" s="1"/>
  <c r="H10" i="4" s="1"/>
  <c r="H11" i="4" s="1"/>
  <c r="H12" i="4" s="1"/>
  <c r="H13" i="4" s="1"/>
  <c r="B53" i="2"/>
  <c r="Q31" i="2"/>
  <c r="Q32" i="2" s="1"/>
  <c r="Q33" i="2" s="1"/>
  <c r="Q34" i="2" s="1"/>
  <c r="Q35" i="2" s="1"/>
  <c r="Q36" i="2" s="1"/>
  <c r="Q37" i="2" s="1"/>
  <c r="Q38" i="2" s="1"/>
  <c r="Q39" i="2" s="1"/>
  <c r="Q40" i="2" s="1"/>
  <c r="Q41" i="2" s="1"/>
  <c r="Q42" i="2" s="1"/>
  <c r="Q43" i="2" s="1"/>
  <c r="Q44" i="2" s="1"/>
  <c r="Q45" i="2" s="1"/>
  <c r="Q46" i="2" s="1"/>
  <c r="Q47" i="2" s="1"/>
  <c r="Q48" i="2" s="1"/>
  <c r="Q49" i="2" s="1"/>
  <c r="P31" i="2"/>
  <c r="P32" i="2" s="1"/>
  <c r="P33" i="2" s="1"/>
  <c r="P34" i="2" s="1"/>
  <c r="P35" i="2" s="1"/>
  <c r="P36" i="2" s="1"/>
  <c r="P37" i="2" s="1"/>
  <c r="P38" i="2" s="1"/>
  <c r="P41" i="2" s="1"/>
  <c r="P42" i="2" s="1"/>
  <c r="P43" i="2" s="1"/>
  <c r="P44" i="2" s="1"/>
  <c r="P45" i="2" s="1"/>
  <c r="P46" i="2" s="1"/>
  <c r="P47" i="2" s="1"/>
  <c r="P48" i="2" s="1"/>
  <c r="P49" i="2" s="1"/>
  <c r="P50" i="2" s="1"/>
  <c r="O31" i="2"/>
  <c r="O32" i="2" s="1"/>
  <c r="O33" i="2" s="1"/>
  <c r="O34" i="2" s="1"/>
  <c r="O35" i="2" s="1"/>
  <c r="O36" i="2" s="1"/>
  <c r="O37" i="2" s="1"/>
  <c r="O38" i="2" s="1"/>
  <c r="O41" i="2" s="1"/>
  <c r="O42" i="2" s="1"/>
  <c r="O43" i="2" s="1"/>
  <c r="O44" i="2" s="1"/>
  <c r="O45" i="2" s="1"/>
  <c r="O46" i="2" s="1"/>
  <c r="O47" i="2" s="1"/>
  <c r="O48" i="2" s="1"/>
  <c r="O49" i="2" s="1"/>
  <c r="N31" i="2"/>
  <c r="N32" i="2" s="1"/>
  <c r="N33" i="2" s="1"/>
  <c r="N34" i="2" s="1"/>
  <c r="N35" i="2" s="1"/>
  <c r="N36" i="2" s="1"/>
  <c r="N37" i="2" s="1"/>
  <c r="N38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Q8" i="2"/>
  <c r="Q9" i="2" s="1"/>
  <c r="Q10" i="2" s="1"/>
  <c r="Q11" i="2" s="1"/>
  <c r="Q12" i="2" s="1"/>
  <c r="Q13" i="2" s="1"/>
  <c r="Q14" i="2" s="1"/>
  <c r="Q15" i="2" s="1"/>
  <c r="Q16" i="2" s="1"/>
  <c r="Q19" i="2" s="1"/>
  <c r="Q21" i="2" s="1"/>
  <c r="Q22" i="2" s="1"/>
  <c r="O8" i="2"/>
  <c r="O9" i="2" s="1"/>
  <c r="O10" i="2" s="1"/>
  <c r="O11" i="2" s="1"/>
  <c r="O12" i="2" s="1"/>
  <c r="O13" i="2" s="1"/>
  <c r="O14" i="2" s="1"/>
  <c r="O15" i="2" s="1"/>
  <c r="O16" i="2" s="1"/>
  <c r="O19" i="2" s="1"/>
  <c r="O20" i="2" s="1"/>
  <c r="O23" i="2" s="1"/>
  <c r="O24" i="2" s="1"/>
  <c r="O25" i="2" s="1"/>
  <c r="O26" i="2" s="1"/>
  <c r="P7" i="2"/>
  <c r="P8" i="2" s="1"/>
  <c r="P9" i="2" s="1"/>
  <c r="P10" i="2" s="1"/>
  <c r="P11" i="2" s="1"/>
  <c r="P12" i="2" s="1"/>
  <c r="P13" i="2" s="1"/>
  <c r="P14" i="2" s="1"/>
  <c r="P15" i="2" s="1"/>
  <c r="P16" i="2" s="1"/>
  <c r="P19" i="2" s="1"/>
  <c r="P20" i="2" s="1"/>
  <c r="P23" i="2" s="1"/>
  <c r="P24" i="2" s="1"/>
  <c r="P25" i="2" s="1"/>
  <c r="P26" i="2" s="1"/>
  <c r="N7" i="2"/>
  <c r="N8" i="2" s="1"/>
  <c r="N9" i="2" s="1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3" i="2" s="1"/>
  <c r="N24" i="2" s="1"/>
  <c r="N25" i="2" s="1"/>
  <c r="N26" i="2" s="1"/>
  <c r="B55" i="1"/>
  <c r="U31" i="1"/>
  <c r="U32" i="1" s="1"/>
  <c r="U33" i="1" s="1"/>
  <c r="U34" i="1" s="1"/>
  <c r="U35" i="1" s="1"/>
  <c r="U36" i="1" s="1"/>
  <c r="U37" i="1" s="1"/>
  <c r="U38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T31" i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7" i="1" s="1"/>
  <c r="T48" i="1" s="1"/>
  <c r="T49" i="1" s="1"/>
  <c r="T50" i="1" s="1"/>
  <c r="S31" i="1"/>
  <c r="S32" i="1" s="1"/>
  <c r="S33" i="1" s="1"/>
  <c r="S34" i="1" s="1"/>
  <c r="S35" i="1" s="1"/>
  <c r="S36" i="1" s="1"/>
  <c r="S37" i="1" s="1"/>
  <c r="S38" i="1" s="1"/>
  <c r="S41" i="1" s="1"/>
  <c r="S43" i="1" s="1"/>
  <c r="S44" i="1" s="1"/>
  <c r="S45" i="1" s="1"/>
  <c r="S47" i="1" s="1"/>
  <c r="S48" i="1" s="1"/>
  <c r="S49" i="1" s="1"/>
  <c r="S50" i="1" s="1"/>
  <c r="S51" i="1" s="1"/>
  <c r="R31" i="1"/>
  <c r="R32" i="1" s="1"/>
  <c r="R33" i="1" s="1"/>
  <c r="R34" i="1" s="1"/>
  <c r="R35" i="1" s="1"/>
  <c r="R36" i="1" s="1"/>
  <c r="R37" i="1" s="1"/>
  <c r="R38" i="1" s="1"/>
  <c r="R41" i="1" s="1"/>
  <c r="R42" i="1" s="1"/>
  <c r="R43" i="1" s="1"/>
  <c r="R44" i="1" s="1"/>
  <c r="R45" i="1" s="1"/>
  <c r="R47" i="1" s="1"/>
  <c r="R48" i="1" s="1"/>
  <c r="R49" i="1" s="1"/>
  <c r="R50" i="1" s="1"/>
  <c r="Q31" i="1"/>
  <c r="Q32" i="1" s="1"/>
  <c r="Q33" i="1" s="1"/>
  <c r="Q34" i="1" s="1"/>
  <c r="Q35" i="1" s="1"/>
  <c r="Q36" i="1" s="1"/>
  <c r="Q37" i="1" s="1"/>
  <c r="Q38" i="1" s="1"/>
  <c r="Q41" i="1" s="1"/>
  <c r="Q42" i="1" s="1"/>
  <c r="Q43" i="1" s="1"/>
  <c r="Q44" i="1" s="1"/>
  <c r="P31" i="1"/>
  <c r="P32" i="1" s="1"/>
  <c r="P33" i="1" s="1"/>
  <c r="P34" i="1" s="1"/>
  <c r="P35" i="1" s="1"/>
  <c r="P36" i="1" s="1"/>
  <c r="P37" i="1" s="1"/>
  <c r="P38" i="1" s="1"/>
  <c r="P41" i="1" s="1"/>
  <c r="P42" i="1" s="1"/>
  <c r="P43" i="1" s="1"/>
  <c r="P44" i="1" s="1"/>
  <c r="P45" i="1" s="1"/>
  <c r="P47" i="1" s="1"/>
  <c r="P48" i="1" s="1"/>
  <c r="P49" i="1" s="1"/>
  <c r="P50" i="1" s="1"/>
  <c r="P51" i="1" s="1"/>
  <c r="S15" i="1"/>
  <c r="S16" i="1" s="1"/>
  <c r="S19" i="1" s="1"/>
  <c r="S20" i="1" s="1"/>
  <c r="S23" i="1" s="1"/>
  <c r="S24" i="1" s="1"/>
  <c r="S25" i="1" s="1"/>
  <c r="S26" i="1" s="1"/>
  <c r="R13" i="1"/>
  <c r="R15" i="1" s="1"/>
  <c r="R16" i="1" s="1"/>
  <c r="R17" i="1" s="1"/>
  <c r="R18" i="1" s="1"/>
  <c r="R19" i="1" s="1"/>
  <c r="R20" i="1" s="1"/>
  <c r="R23" i="1" s="1"/>
  <c r="R24" i="1" s="1"/>
  <c r="R25" i="1" s="1"/>
  <c r="R26" i="1" s="1"/>
  <c r="W8" i="1"/>
  <c r="W9" i="1" s="1"/>
  <c r="W10" i="1" s="1"/>
  <c r="W11" i="1" s="1"/>
  <c r="W12" i="1" s="1"/>
  <c r="W13" i="1" s="1"/>
  <c r="W14" i="1" s="1"/>
  <c r="W15" i="1" s="1"/>
  <c r="W16" i="1" s="1"/>
  <c r="W19" i="1" s="1"/>
  <c r="W21" i="1" s="1"/>
  <c r="W22" i="1" s="1"/>
  <c r="V8" i="1"/>
  <c r="V9" i="1" s="1"/>
  <c r="V10" i="1" s="1"/>
  <c r="V11" i="1" s="1"/>
  <c r="V12" i="1" s="1"/>
  <c r="V13" i="1" s="1"/>
  <c r="V14" i="1" s="1"/>
  <c r="V15" i="1" s="1"/>
  <c r="V16" i="1" s="1"/>
  <c r="V19" i="1" s="1"/>
  <c r="V20" i="1" s="1"/>
  <c r="V23" i="1" s="1"/>
  <c r="V24" i="1" s="1"/>
  <c r="V25" i="1" s="1"/>
  <c r="V26" i="1" s="1"/>
  <c r="T8" i="1"/>
  <c r="T9" i="1" s="1"/>
  <c r="T10" i="1" s="1"/>
  <c r="T11" i="1" s="1"/>
  <c r="T12" i="1" s="1"/>
  <c r="T13" i="1" s="1"/>
  <c r="T14" i="1" s="1"/>
  <c r="T15" i="1" s="1"/>
  <c r="T16" i="1" s="1"/>
  <c r="T19" i="1" s="1"/>
  <c r="T20" i="1" s="1"/>
  <c r="T23" i="1" s="1"/>
  <c r="T24" i="1" s="1"/>
  <c r="T25" i="1" s="1"/>
  <c r="T26" i="1" s="1"/>
  <c r="U7" i="1"/>
  <c r="U8" i="1" s="1"/>
  <c r="U9" i="1" s="1"/>
  <c r="U10" i="1" s="1"/>
  <c r="U11" i="1" s="1"/>
  <c r="U12" i="1" s="1"/>
  <c r="U13" i="1" s="1"/>
  <c r="U14" i="1" s="1"/>
  <c r="U16" i="1" s="1"/>
  <c r="U19" i="1" s="1"/>
  <c r="U20" i="1" s="1"/>
  <c r="U23" i="1" s="1"/>
  <c r="U24" i="1" s="1"/>
  <c r="U25" i="1" s="1"/>
  <c r="U26" i="1" s="1"/>
  <c r="Q7" i="1"/>
  <c r="Q8" i="1" s="1"/>
  <c r="Q9" i="1" s="1"/>
  <c r="Q10" i="1" s="1"/>
  <c r="Q11" i="1" s="1"/>
  <c r="Q12" i="1" s="1"/>
  <c r="Q13" i="1" s="1"/>
  <c r="Q14" i="1" s="1"/>
  <c r="Q16" i="1" s="1"/>
  <c r="Q19" i="1" s="1"/>
  <c r="Q20" i="1" s="1"/>
  <c r="Q23" i="1" s="1"/>
  <c r="Q24" i="1" s="1"/>
  <c r="Q25" i="1" s="1"/>
  <c r="Q26" i="1" s="1"/>
  <c r="A27" i="6" l="1"/>
  <c r="K11" i="6"/>
  <c r="K12" i="6" s="1"/>
  <c r="K13" i="6" s="1"/>
  <c r="A54" i="1"/>
  <c r="A52" i="2"/>
  <c r="H73" i="7"/>
  <c r="G75" i="7" s="1"/>
</calcChain>
</file>

<file path=xl/sharedStrings.xml><?xml version="1.0" encoding="utf-8"?>
<sst xmlns="http://schemas.openxmlformats.org/spreadsheetml/2006/main" count="1093" uniqueCount="153">
  <si>
    <t>ROZKŁAD JAZDY DLA GMINY WIELICZKI - WAŻNY OD 1.01.2023 R.</t>
  </si>
  <si>
    <t>LINIA 20</t>
  </si>
  <si>
    <t>DZIEŃ POWSZEDNI SZKOLNY</t>
  </si>
  <si>
    <t>przystanki</t>
  </si>
  <si>
    <t>km</t>
  </si>
  <si>
    <t>czas</t>
  </si>
  <si>
    <t>nazwa</t>
  </si>
  <si>
    <t>nr</t>
  </si>
  <si>
    <t>uw.</t>
  </si>
  <si>
    <t>droga</t>
  </si>
  <si>
    <t>S</t>
  </si>
  <si>
    <t>Cimochy, ul. Kolonie</t>
  </si>
  <si>
    <t>wew.</t>
  </si>
  <si>
    <t>o</t>
  </si>
  <si>
    <t>-</t>
  </si>
  <si>
    <t>Cimochy (centrum) - obok stacji paliw</t>
  </si>
  <si>
    <t>gm.</t>
  </si>
  <si>
    <t>Cimochy</t>
  </si>
  <si>
    <t>03</t>
  </si>
  <si>
    <t>DW655</t>
  </si>
  <si>
    <t>Sobole II</t>
  </si>
  <si>
    <t>05</t>
  </si>
  <si>
    <t>Sobole Wybudowanie</t>
  </si>
  <si>
    <t>P1830N</t>
  </si>
  <si>
    <t>Wilkasy</t>
  </si>
  <si>
    <t>Niedźwiedzkie Świetlica</t>
  </si>
  <si>
    <t>Wieliczki Centrum</t>
  </si>
  <si>
    <t>Wieliczki Szkoła</t>
  </si>
  <si>
    <t>&lt;</t>
  </si>
  <si>
    <t>Wieliczki</t>
  </si>
  <si>
    <t>G142004N</t>
  </si>
  <si>
    <t>Lipkowo n/ż</t>
  </si>
  <si>
    <t>Lipkowo</t>
  </si>
  <si>
    <t>Skowronki n/ż</t>
  </si>
  <si>
    <t>Olecko Al. Zwycięstwa</t>
  </si>
  <si>
    <t>Olecko Kościuszki SP1</t>
  </si>
  <si>
    <t>Olecko Dworzec</t>
  </si>
  <si>
    <t>Olecko Plac Wolności - plac</t>
  </si>
  <si>
    <t>G141547N</t>
  </si>
  <si>
    <t>Olecko ul. 11 Listopada</t>
  </si>
  <si>
    <t>P4913N</t>
  </si>
  <si>
    <t>Olecko Gołdapska Szpital</t>
  </si>
  <si>
    <t>P4979N</t>
  </si>
  <si>
    <t>LICZBA</t>
  </si>
  <si>
    <t>Olecko ul. Gołdapska</t>
  </si>
  <si>
    <t>p</t>
  </si>
  <si>
    <t>KM</t>
  </si>
  <si>
    <t>liczba wozokilometrów</t>
  </si>
  <si>
    <t>Olecko Plac Wolności - urząd</t>
  </si>
  <si>
    <t>Olecko Kolejowa (SP3)</t>
  </si>
  <si>
    <t>P4926N</t>
  </si>
  <si>
    <t>Szeszki</t>
  </si>
  <si>
    <t>zatrzymania</t>
  </si>
  <si>
    <t>DZIEŃ POWSZEDNI W FERIE I WAKACJE</t>
  </si>
  <si>
    <t>Wieliczki Dworzec Kolejowy</t>
  </si>
  <si>
    <t>Wilkasy Kolonia I</t>
  </si>
  <si>
    <t>G142011N</t>
  </si>
  <si>
    <t>Wilkasy Kolonia II</t>
  </si>
  <si>
    <t>Wojnasy Kolonia</t>
  </si>
  <si>
    <t>Wojnasy</t>
  </si>
  <si>
    <t>P1382N</t>
  </si>
  <si>
    <t>Wojnasy Wybudowanie</t>
  </si>
  <si>
    <t>Markowskie - Wojnasy (kolonie)</t>
  </si>
  <si>
    <t>Markowskie (wieś)</t>
  </si>
  <si>
    <t>Krupin</t>
  </si>
  <si>
    <t>P1899N</t>
  </si>
  <si>
    <t>LINIA 22</t>
  </si>
  <si>
    <t>P1380N</t>
  </si>
  <si>
    <t>Wilkasy Wybudowanie</t>
  </si>
  <si>
    <t>Wilkasy Dworzec Kolejowy</t>
  </si>
  <si>
    <t>G142013N</t>
  </si>
  <si>
    <t>LINIA 23</t>
  </si>
  <si>
    <t>Niedźwiedzkie n/ż</t>
  </si>
  <si>
    <t>Niedźwiedzkie Kolonia</t>
  </si>
  <si>
    <t>Szeszki Kolonia</t>
  </si>
  <si>
    <t>P1911N</t>
  </si>
  <si>
    <t>Szeszki III</t>
  </si>
  <si>
    <t>Szeszki II</t>
  </si>
  <si>
    <t>P1913N</t>
  </si>
  <si>
    <t>Szeszki I</t>
  </si>
  <si>
    <t>Cimochy Szkoła</t>
  </si>
  <si>
    <t>Cimoszki Wybudowanie</t>
  </si>
  <si>
    <t>Cimoszki Skrzyżowanie</t>
  </si>
  <si>
    <t>Sobole Altanka</t>
  </si>
  <si>
    <t>Sobole</t>
  </si>
  <si>
    <t>07</t>
  </si>
  <si>
    <t>09</t>
  </si>
  <si>
    <t>LINIA 24</t>
  </si>
  <si>
    <t>P1909N</t>
  </si>
  <si>
    <t>Nowy Młyn</t>
  </si>
  <si>
    <t>Starosty</t>
  </si>
  <si>
    <t>P1828N</t>
  </si>
  <si>
    <t>Norki</t>
  </si>
  <si>
    <t>Nory</t>
  </si>
  <si>
    <t>Kleszczewo</t>
  </si>
  <si>
    <t>P1840N</t>
  </si>
  <si>
    <t>Puchówka</t>
  </si>
  <si>
    <t>ROZKŁAD JAZDY DLA GMINY ELBLĄG - WERSJA Z DNIA 11.10.2020 R.</t>
  </si>
  <si>
    <t>LINIA S2</t>
  </si>
  <si>
    <t>P07</t>
  </si>
  <si>
    <t>Gronowo Górne Osiedle</t>
  </si>
  <si>
    <t>Gronowo Górne Czechowo</t>
  </si>
  <si>
    <t>Nowina</t>
  </si>
  <si>
    <t>Przezmark</t>
  </si>
  <si>
    <t>Przezmark Osiedle</t>
  </si>
  <si>
    <t>Sierpin (wieś)</t>
  </si>
  <si>
    <t>Przezmark (osiedle)</t>
  </si>
  <si>
    <t>Komorowo Żuławskie</t>
  </si>
  <si>
    <t>Pilona</t>
  </si>
  <si>
    <t>Komorowo Osiedle</t>
  </si>
  <si>
    <t>Pilona Szkoła</t>
  </si>
  <si>
    <t>Myślęcin</t>
  </si>
  <si>
    <t>Nowa Pilona</t>
  </si>
  <si>
    <t>Bogaczewo</t>
  </si>
  <si>
    <t>Weklice</t>
  </si>
  <si>
    <t>Janów</t>
  </si>
  <si>
    <t>Gronowo Górne</t>
  </si>
  <si>
    <t>Gronowo Górne (Szafirowa)</t>
  </si>
  <si>
    <t>Gronowo Górne (skrzyż.)</t>
  </si>
  <si>
    <t>Gronowo Górne (szkoła)</t>
  </si>
  <si>
    <t>Gronowo Górne (sklep)</t>
  </si>
  <si>
    <t>udział dni w tygodniu</t>
  </si>
  <si>
    <t>P13</t>
  </si>
  <si>
    <t>1-4</t>
  </si>
  <si>
    <t>5</t>
  </si>
  <si>
    <r>
      <rPr>
        <sz val="10"/>
        <color rgb="FF000000"/>
        <rFont val="Arial Narrow"/>
        <family val="2"/>
        <charset val="238"/>
      </rPr>
      <t xml:space="preserve">Komorowo </t>
    </r>
    <r>
      <rPr>
        <b/>
        <sz val="10"/>
        <color rgb="FF000000"/>
        <rFont val="Arial Narrow"/>
        <family val="2"/>
        <charset val="238"/>
      </rPr>
      <t>Osiedle</t>
    </r>
  </si>
  <si>
    <t>Nowina Sklep</t>
  </si>
  <si>
    <t>Czechowo</t>
  </si>
  <si>
    <t>Gronowo Górne (Opalowa)</t>
  </si>
  <si>
    <t>obydwa kierunki</t>
  </si>
  <si>
    <t>o - odjazd</t>
  </si>
  <si>
    <t>1 - poniedziałki</t>
  </si>
  <si>
    <t>3 - środy</t>
  </si>
  <si>
    <t>5 - piątki</t>
  </si>
  <si>
    <t>p - przyjazd</t>
  </si>
  <si>
    <t>2 - wtorki</t>
  </si>
  <si>
    <t>4 - czwartki</t>
  </si>
  <si>
    <t>1-4 - od poniedziałku do czwartku</t>
  </si>
  <si>
    <t>ROZKŁAD JAZDY DLA GMINY WIELICZKI - WAŻNY OD 16.09.2024 R.</t>
  </si>
  <si>
    <t>G4925N</t>
  </si>
  <si>
    <t>Jelitki I</t>
  </si>
  <si>
    <t>Jelitki II</t>
  </si>
  <si>
    <t>Gąsiorówko</t>
  </si>
  <si>
    <t>P1838N</t>
  </si>
  <si>
    <t>LINIA 24A</t>
  </si>
  <si>
    <t>DH</t>
  </si>
  <si>
    <t>2S</t>
  </si>
  <si>
    <t xml:space="preserve">DZIEŃ SZKOLNY WTOREK </t>
  </si>
  <si>
    <t>Komunikacja: zwykła</t>
  </si>
  <si>
    <t>Oznaczenie linii: "U"</t>
  </si>
  <si>
    <t>Numer linii komunikacyjnej:…………………..</t>
  </si>
  <si>
    <t>ROZKŁAD JAZDY DLA GMINY WIELICZKI - WAŻNY OD 01-01-2025 DO 31-12-2025</t>
  </si>
  <si>
    <r>
      <t>LINIA 21</t>
    </r>
    <r>
      <rPr>
        <b/>
        <sz val="16"/>
        <color rgb="FF000000"/>
        <rFont val="Arial Narrow"/>
        <family val="2"/>
        <charset val="238"/>
      </rPr>
      <t xml:space="preserve"> </t>
    </r>
    <r>
      <rPr>
        <sz val="11"/>
        <color rgb="FF000000"/>
        <rFont val="Arial Narrow"/>
        <family val="2"/>
        <charset val="238"/>
      </rPr>
      <t>Olecko Dworzec-Wieliczki-Olecko Dworzec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</si>
</sst>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30"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sz val="10"/>
      <color rgb="FF000000"/>
      <name val="Arial Narrow"/>
      <family val="2"/>
      <charset val="238"/>
    </font>
    <font>
      <i/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u/>
      <sz val="16"/>
      <color rgb="FF000000"/>
      <name val="Arial Narrow"/>
      <family val="2"/>
      <charset val="238"/>
    </font>
    <font>
      <b/>
      <sz val="16"/>
      <color rgb="FF000000"/>
      <name val="Arial Narrow"/>
      <family val="2"/>
      <charset val="238"/>
    </font>
    <font>
      <i/>
      <sz val="16"/>
      <color rgb="FF000000"/>
      <name val="Arial Narrow"/>
      <family val="2"/>
      <charset val="238"/>
    </font>
    <font>
      <sz val="16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0"/>
      <color rgb="FF00B050"/>
      <name val="Arial Narrow"/>
      <family val="2"/>
      <charset val="238"/>
    </font>
    <font>
      <b/>
      <i/>
      <sz val="10"/>
      <color rgb="FF000000"/>
      <name val="Arial Narrow"/>
      <family val="2"/>
      <charset val="238"/>
    </font>
    <font>
      <sz val="10"/>
      <color rgb="FF00B0F0"/>
      <name val="Arial Narrow"/>
      <family val="2"/>
      <charset val="238"/>
    </font>
    <font>
      <b/>
      <sz val="10"/>
      <color rgb="FF00B0F0"/>
      <name val="Arial Narrow"/>
      <family val="2"/>
      <charset val="238"/>
    </font>
    <font>
      <i/>
      <sz val="10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0"/>
      <color rgb="FF00B050"/>
      <name val="Arial Narrow"/>
      <family val="2"/>
      <charset val="238"/>
    </font>
    <font>
      <sz val="16"/>
      <name val="Arial Narrow"/>
      <family val="2"/>
      <charset val="238"/>
    </font>
    <font>
      <b/>
      <u/>
      <sz val="10"/>
      <color rgb="FF000000"/>
      <name val="Arial Narrow"/>
      <family val="2"/>
      <charset val="238"/>
    </font>
    <font>
      <i/>
      <sz val="10"/>
      <color rgb="FF00B0F0"/>
      <name val="Arial Narrow"/>
      <family val="2"/>
      <charset val="238"/>
    </font>
    <font>
      <sz val="10"/>
      <color rgb="FF5B9BD5"/>
      <name val="Arial Narrow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C5E0B4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C5E0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5E0B4"/>
      </patternFill>
    </fill>
  </fills>
  <borders count="5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10">
    <xf numFmtId="0" fontId="0" fillId="0" borderId="0" xfId="0"/>
    <xf numFmtId="0" fontId="4" fillId="0" borderId="0" xfId="8" applyFont="1" applyAlignment="1">
      <alignment vertical="center"/>
    </xf>
    <xf numFmtId="0" fontId="4" fillId="0" borderId="0" xfId="8" applyFont="1" applyAlignment="1">
      <alignment horizontal="center" vertical="center"/>
    </xf>
    <xf numFmtId="164" fontId="5" fillId="0" borderId="0" xfId="8" applyNumberFormat="1" applyFont="1" applyAlignment="1">
      <alignment vertical="center"/>
    </xf>
    <xf numFmtId="2" fontId="4" fillId="0" borderId="0" xfId="8" applyNumberFormat="1" applyFont="1" applyAlignment="1">
      <alignment vertical="center"/>
    </xf>
    <xf numFmtId="0" fontId="6" fillId="0" borderId="0" xfId="8" applyFont="1" applyAlignment="1">
      <alignment vertical="center"/>
    </xf>
    <xf numFmtId="0" fontId="6" fillId="0" borderId="0" xfId="8" applyFont="1" applyAlignment="1">
      <alignment horizontal="center" vertical="center"/>
    </xf>
    <xf numFmtId="0" fontId="7" fillId="0" borderId="0" xfId="8" applyFont="1" applyAlignment="1">
      <alignment vertical="center"/>
    </xf>
    <xf numFmtId="0" fontId="7" fillId="0" borderId="0" xfId="8" applyFont="1" applyAlignment="1">
      <alignment horizontal="center" vertical="center"/>
    </xf>
    <xf numFmtId="0" fontId="8" fillId="0" borderId="0" xfId="8" applyFont="1" applyAlignment="1">
      <alignment horizontal="center" vertical="center"/>
    </xf>
    <xf numFmtId="164" fontId="9" fillId="0" borderId="0" xfId="8" applyNumberFormat="1" applyFont="1" applyAlignment="1">
      <alignment vertical="center"/>
    </xf>
    <xf numFmtId="2" fontId="10" fillId="0" borderId="0" xfId="8" applyNumberFormat="1" applyFont="1" applyAlignment="1">
      <alignment vertical="center"/>
    </xf>
    <xf numFmtId="0" fontId="10" fillId="0" borderId="0" xfId="8" applyFont="1" applyAlignment="1">
      <alignment vertical="center"/>
    </xf>
    <xf numFmtId="0" fontId="4" fillId="0" borderId="1" xfId="8" applyFont="1" applyBorder="1" applyAlignment="1">
      <alignment vertical="center"/>
    </xf>
    <xf numFmtId="0" fontId="4" fillId="0" borderId="2" xfId="8" applyFont="1" applyBorder="1" applyAlignment="1">
      <alignment horizontal="center" vertical="center"/>
    </xf>
    <xf numFmtId="0" fontId="4" fillId="0" borderId="3" xfId="8" applyFont="1" applyBorder="1" applyAlignment="1">
      <alignment horizontal="center" vertical="center"/>
    </xf>
    <xf numFmtId="0" fontId="4" fillId="0" borderId="4" xfId="8" applyFont="1" applyBorder="1" applyAlignment="1">
      <alignment horizontal="center" vertical="center"/>
    </xf>
    <xf numFmtId="164" fontId="5" fillId="2" borderId="5" xfId="8" applyNumberFormat="1" applyFont="1" applyFill="1" applyBorder="1" applyAlignment="1">
      <alignment horizontal="center" vertical="center"/>
    </xf>
    <xf numFmtId="164" fontId="11" fillId="2" borderId="5" xfId="8" applyNumberFormat="1" applyFont="1" applyFill="1" applyBorder="1" applyAlignment="1">
      <alignment horizontal="center" vertical="center"/>
    </xf>
    <xf numFmtId="1" fontId="4" fillId="0" borderId="6" xfId="8" applyNumberFormat="1" applyFont="1" applyBorder="1" applyAlignment="1">
      <alignment horizontal="center" vertical="center"/>
    </xf>
    <xf numFmtId="1" fontId="12" fillId="0" borderId="6" xfId="8" applyNumberFormat="1" applyFont="1" applyBorder="1" applyAlignment="1">
      <alignment horizontal="center" vertical="center"/>
    </xf>
    <xf numFmtId="0" fontId="4" fillId="0" borderId="4" xfId="8" applyFont="1" applyBorder="1" applyAlignment="1">
      <alignment vertical="center"/>
    </xf>
    <xf numFmtId="0" fontId="4" fillId="0" borderId="8" xfId="8" applyFont="1" applyBorder="1" applyAlignment="1">
      <alignment horizontal="center" vertical="center"/>
    </xf>
    <xf numFmtId="0" fontId="4" fillId="0" borderId="9" xfId="8" applyFont="1" applyBorder="1" applyAlignment="1">
      <alignment horizontal="center" vertical="center"/>
    </xf>
    <xf numFmtId="2" fontId="4" fillId="0" borderId="10" xfId="8" applyNumberFormat="1" applyFont="1" applyBorder="1" applyAlignment="1">
      <alignment horizontal="center" vertical="center"/>
    </xf>
    <xf numFmtId="2" fontId="13" fillId="0" borderId="11" xfId="8" applyNumberFormat="1" applyFont="1" applyBorder="1" applyAlignment="1">
      <alignment horizontal="center" vertical="center"/>
    </xf>
    <xf numFmtId="2" fontId="13" fillId="0" borderId="12" xfId="8" applyNumberFormat="1" applyFont="1" applyBorder="1" applyAlignment="1">
      <alignment horizontal="center" vertical="center"/>
    </xf>
    <xf numFmtId="0" fontId="14" fillId="0" borderId="13" xfId="8" applyFont="1" applyBorder="1" applyAlignment="1">
      <alignment vertical="center"/>
    </xf>
    <xf numFmtId="0" fontId="15" fillId="0" borderId="14" xfId="8" applyFont="1" applyBorder="1" applyAlignment="1">
      <alignment horizontal="center" vertical="center"/>
    </xf>
    <xf numFmtId="0" fontId="6" fillId="0" borderId="15" xfId="8" applyFont="1" applyBorder="1" applyAlignment="1">
      <alignment horizontal="center" vertical="center"/>
    </xf>
    <xf numFmtId="0" fontId="14" fillId="0" borderId="13" xfId="8" applyFont="1" applyBorder="1" applyAlignment="1">
      <alignment horizontal="center" vertical="center"/>
    </xf>
    <xf numFmtId="164" fontId="16" fillId="2" borderId="15" xfId="8" applyNumberFormat="1" applyFont="1" applyFill="1" applyBorder="1" applyAlignment="1">
      <alignment horizontal="center" vertical="center"/>
    </xf>
    <xf numFmtId="165" fontId="16" fillId="2" borderId="15" xfId="8" applyNumberFormat="1" applyFont="1" applyFill="1" applyBorder="1" applyAlignment="1">
      <alignment horizontal="center" vertical="center"/>
    </xf>
    <xf numFmtId="2" fontId="14" fillId="0" borderId="16" xfId="8" applyNumberFormat="1" applyFont="1" applyBorder="1" applyAlignment="1">
      <alignment horizontal="center" vertical="center"/>
    </xf>
    <xf numFmtId="165" fontId="14" fillId="0" borderId="17" xfId="8" applyNumberFormat="1" applyFont="1" applyBorder="1" applyAlignment="1">
      <alignment horizontal="center" vertical="center"/>
    </xf>
    <xf numFmtId="2" fontId="13" fillId="0" borderId="17" xfId="8" applyNumberFormat="1" applyFont="1" applyBorder="1" applyAlignment="1">
      <alignment horizontal="center" vertical="center"/>
    </xf>
    <xf numFmtId="0" fontId="17" fillId="0" borderId="18" xfId="8" applyFont="1" applyBorder="1" applyAlignment="1">
      <alignment vertical="center"/>
    </xf>
    <xf numFmtId="0" fontId="6" fillId="0" borderId="19" xfId="8" applyFont="1" applyBorder="1" applyAlignment="1">
      <alignment horizontal="center" vertical="center"/>
    </xf>
    <xf numFmtId="0" fontId="6" fillId="0" borderId="20" xfId="8" applyFont="1" applyBorder="1" applyAlignment="1">
      <alignment horizontal="center" vertical="center"/>
    </xf>
    <xf numFmtId="0" fontId="6" fillId="0" borderId="21" xfId="8" applyFont="1" applyBorder="1" applyAlignment="1">
      <alignment horizontal="center" vertical="center"/>
    </xf>
    <xf numFmtId="0" fontId="6" fillId="0" borderId="18" xfId="8" applyFont="1" applyBorder="1" applyAlignment="1">
      <alignment horizontal="center" vertical="center"/>
    </xf>
    <xf numFmtId="164" fontId="18" fillId="2" borderId="21" xfId="8" applyNumberFormat="1" applyFont="1" applyFill="1" applyBorder="1" applyAlignment="1">
      <alignment horizontal="center" vertical="center"/>
    </xf>
    <xf numFmtId="165" fontId="16" fillId="2" borderId="21" xfId="8" applyNumberFormat="1" applyFont="1" applyFill="1" applyBorder="1" applyAlignment="1">
      <alignment horizontal="center" vertical="center"/>
    </xf>
    <xf numFmtId="165" fontId="6" fillId="0" borderId="22" xfId="8" applyNumberFormat="1" applyFont="1" applyBorder="1" applyAlignment="1">
      <alignment horizontal="center" vertical="center"/>
    </xf>
    <xf numFmtId="165" fontId="14" fillId="0" borderId="23" xfId="8" applyNumberFormat="1" applyFont="1" applyBorder="1" applyAlignment="1">
      <alignment horizontal="center" vertical="center"/>
    </xf>
    <xf numFmtId="0" fontId="4" fillId="0" borderId="24" xfId="8" applyFont="1" applyBorder="1" applyAlignment="1">
      <alignment vertical="center"/>
    </xf>
    <xf numFmtId="0" fontId="4" fillId="0" borderId="25" xfId="8" applyFont="1" applyBorder="1" applyAlignment="1">
      <alignment horizontal="center" vertical="center"/>
    </xf>
    <xf numFmtId="0" fontId="4" fillId="0" borderId="20" xfId="8" applyFont="1" applyBorder="1" applyAlignment="1">
      <alignment horizontal="center" vertical="center"/>
    </xf>
    <xf numFmtId="0" fontId="4" fillId="0" borderId="21" xfId="8" applyFont="1" applyBorder="1" applyAlignment="1">
      <alignment horizontal="center" vertical="center"/>
    </xf>
    <xf numFmtId="0" fontId="4" fillId="0" borderId="18" xfId="8" applyFont="1" applyBorder="1" applyAlignment="1">
      <alignment horizontal="center" vertical="center"/>
    </xf>
    <xf numFmtId="164" fontId="5" fillId="2" borderId="21" xfId="8" applyNumberFormat="1" applyFont="1" applyFill="1" applyBorder="1" applyAlignment="1">
      <alignment horizontal="center" vertical="center"/>
    </xf>
    <xf numFmtId="165" fontId="11" fillId="2" borderId="21" xfId="8" applyNumberFormat="1" applyFont="1" applyFill="1" applyBorder="1" applyAlignment="1">
      <alignment horizontal="center" vertical="center"/>
    </xf>
    <xf numFmtId="165" fontId="4" fillId="0" borderId="22" xfId="8" applyNumberFormat="1" applyFont="1" applyBorder="1" applyAlignment="1">
      <alignment horizontal="center" vertical="center"/>
    </xf>
    <xf numFmtId="165" fontId="13" fillId="0" borderId="23" xfId="8" applyNumberFormat="1" applyFont="1" applyBorder="1" applyAlignment="1">
      <alignment horizontal="center" vertical="center"/>
    </xf>
    <xf numFmtId="165" fontId="13" fillId="0" borderId="22" xfId="8" applyNumberFormat="1" applyFont="1" applyBorder="1" applyAlignment="1">
      <alignment horizontal="center" vertical="center"/>
    </xf>
    <xf numFmtId="0" fontId="19" fillId="0" borderId="18" xfId="8" applyFont="1" applyBorder="1" applyAlignment="1">
      <alignment vertical="center"/>
    </xf>
    <xf numFmtId="0" fontId="4" fillId="0" borderId="19" xfId="8" applyFont="1" applyBorder="1" applyAlignment="1">
      <alignment horizontal="center" vertical="center"/>
    </xf>
    <xf numFmtId="0" fontId="20" fillId="0" borderId="24" xfId="8" applyFont="1" applyBorder="1" applyAlignment="1">
      <alignment vertical="center"/>
    </xf>
    <xf numFmtId="165" fontId="14" fillId="0" borderId="22" xfId="8" applyNumberFormat="1" applyFont="1" applyBorder="1" applyAlignment="1">
      <alignment horizontal="center" vertical="center"/>
    </xf>
    <xf numFmtId="0" fontId="13" fillId="0" borderId="18" xfId="8" applyFont="1" applyBorder="1" applyAlignment="1">
      <alignment vertical="center"/>
    </xf>
    <xf numFmtId="0" fontId="13" fillId="0" borderId="19" xfId="8" applyFont="1" applyBorder="1" applyAlignment="1">
      <alignment horizontal="center" vertical="center"/>
    </xf>
    <xf numFmtId="0" fontId="13" fillId="0" borderId="20" xfId="8" applyFont="1" applyBorder="1" applyAlignment="1">
      <alignment horizontal="center" vertical="center"/>
    </xf>
    <xf numFmtId="0" fontId="14" fillId="0" borderId="18" xfId="8" applyFont="1" applyBorder="1" applyAlignment="1">
      <alignment vertical="center"/>
    </xf>
    <xf numFmtId="0" fontId="14" fillId="0" borderId="19" xfId="8" applyFont="1" applyBorder="1" applyAlignment="1">
      <alignment horizontal="center" vertical="center"/>
    </xf>
    <xf numFmtId="0" fontId="14" fillId="0" borderId="20" xfId="8" applyFont="1" applyBorder="1" applyAlignment="1">
      <alignment horizontal="center" vertical="center"/>
    </xf>
    <xf numFmtId="0" fontId="14" fillId="0" borderId="18" xfId="8" applyFont="1" applyBorder="1" applyAlignment="1">
      <alignment horizontal="center" vertical="center"/>
    </xf>
    <xf numFmtId="164" fontId="16" fillId="2" borderId="21" xfId="8" applyNumberFormat="1" applyFont="1" applyFill="1" applyBorder="1" applyAlignment="1">
      <alignment horizontal="center" vertical="center"/>
    </xf>
    <xf numFmtId="0" fontId="13" fillId="0" borderId="0" xfId="8" applyFont="1" applyAlignment="1">
      <alignment vertical="center"/>
    </xf>
    <xf numFmtId="0" fontId="13" fillId="0" borderId="18" xfId="8" applyFont="1" applyBorder="1" applyAlignment="1">
      <alignment horizontal="center" vertical="center"/>
    </xf>
    <xf numFmtId="164" fontId="11" fillId="2" borderId="21" xfId="8" applyNumberFormat="1" applyFont="1" applyFill="1" applyBorder="1" applyAlignment="1">
      <alignment horizontal="center" vertical="center"/>
    </xf>
    <xf numFmtId="165" fontId="4" fillId="0" borderId="23" xfId="8" applyNumberFormat="1" applyFont="1" applyBorder="1" applyAlignment="1">
      <alignment horizontal="center" vertical="center"/>
    </xf>
    <xf numFmtId="165" fontId="6" fillId="0" borderId="23" xfId="8" applyNumberFormat="1" applyFont="1" applyBorder="1" applyAlignment="1">
      <alignment horizontal="center" vertical="center"/>
    </xf>
    <xf numFmtId="0" fontId="13" fillId="0" borderId="24" xfId="8" applyFont="1" applyBorder="1" applyAlignment="1">
      <alignment vertical="center"/>
    </xf>
    <xf numFmtId="0" fontId="4" fillId="0" borderId="26" xfId="8" applyFont="1" applyBorder="1" applyAlignment="1">
      <alignment horizontal="center" vertical="center"/>
    </xf>
    <xf numFmtId="0" fontId="14" fillId="0" borderId="18" xfId="8" applyFont="1" applyBorder="1" applyAlignment="1">
      <alignment horizontal="left" vertical="center"/>
    </xf>
    <xf numFmtId="0" fontId="6" fillId="0" borderId="28" xfId="8" applyFont="1" applyBorder="1" applyAlignment="1">
      <alignment horizontal="center" vertical="center"/>
    </xf>
    <xf numFmtId="164" fontId="11" fillId="2" borderId="29" xfId="8" applyNumberFormat="1" applyFont="1" applyFill="1" applyBorder="1" applyAlignment="1">
      <alignment horizontal="center" vertical="center"/>
    </xf>
    <xf numFmtId="164" fontId="5" fillId="0" borderId="0" xfId="8" applyNumberFormat="1" applyFont="1" applyAlignment="1">
      <alignment horizontal="center" vertical="center"/>
    </xf>
    <xf numFmtId="164" fontId="4" fillId="0" borderId="0" xfId="8" applyNumberFormat="1" applyFont="1" applyAlignment="1">
      <alignment horizontal="center" vertical="center"/>
    </xf>
    <xf numFmtId="2" fontId="4" fillId="0" borderId="0" xfId="8" applyNumberFormat="1" applyFont="1" applyAlignment="1">
      <alignment horizontal="center" vertical="center"/>
    </xf>
    <xf numFmtId="0" fontId="4" fillId="0" borderId="1" xfId="8" applyFont="1" applyBorder="1" applyAlignment="1">
      <alignment horizontal="center" vertical="center"/>
    </xf>
    <xf numFmtId="164" fontId="5" fillId="2" borderId="29" xfId="8" applyNumberFormat="1" applyFont="1" applyFill="1" applyBorder="1" applyAlignment="1">
      <alignment horizontal="center" vertical="center"/>
    </xf>
    <xf numFmtId="0" fontId="4" fillId="0" borderId="30" xfId="8" applyFont="1" applyBorder="1" applyAlignment="1">
      <alignment horizontal="center" vertical="center"/>
    </xf>
    <xf numFmtId="0" fontId="13" fillId="0" borderId="31" xfId="8" applyFont="1" applyBorder="1" applyAlignment="1">
      <alignment horizontal="center" vertical="center"/>
    </xf>
    <xf numFmtId="2" fontId="4" fillId="0" borderId="11" xfId="8" applyNumberFormat="1" applyFont="1" applyBorder="1" applyAlignment="1">
      <alignment horizontal="center" vertical="center"/>
    </xf>
    <xf numFmtId="0" fontId="14" fillId="0" borderId="14" xfId="8" applyFont="1" applyBorder="1" applyAlignment="1">
      <alignment horizontal="center" vertical="center"/>
    </xf>
    <xf numFmtId="0" fontId="14" fillId="0" borderId="32" xfId="8" applyFont="1" applyBorder="1" applyAlignment="1">
      <alignment horizontal="center" vertical="center"/>
    </xf>
    <xf numFmtId="0" fontId="14" fillId="0" borderId="15" xfId="8" applyFont="1" applyBorder="1" applyAlignment="1">
      <alignment horizontal="center" vertical="center"/>
    </xf>
    <xf numFmtId="0" fontId="6" fillId="0" borderId="13" xfId="8" applyFont="1" applyBorder="1" applyAlignment="1">
      <alignment horizontal="center" vertical="center"/>
    </xf>
    <xf numFmtId="164" fontId="18" fillId="2" borderId="15" xfId="8" applyNumberFormat="1" applyFont="1" applyFill="1" applyBorder="1" applyAlignment="1">
      <alignment horizontal="center" vertical="center"/>
    </xf>
    <xf numFmtId="165" fontId="6" fillId="0" borderId="17" xfId="8" applyNumberFormat="1" applyFont="1" applyBorder="1" applyAlignment="1">
      <alignment horizontal="center" vertical="center"/>
    </xf>
    <xf numFmtId="165" fontId="6" fillId="0" borderId="33" xfId="8" applyNumberFormat="1" applyFont="1" applyBorder="1" applyAlignment="1">
      <alignment horizontal="center" vertical="center"/>
    </xf>
    <xf numFmtId="0" fontId="19" fillId="0" borderId="24" xfId="8" applyFont="1" applyBorder="1" applyAlignment="1">
      <alignment vertical="center"/>
    </xf>
    <xf numFmtId="0" fontId="13" fillId="0" borderId="24" xfId="8" applyFont="1" applyBorder="1" applyAlignment="1">
      <alignment horizontal="center" vertical="center"/>
    </xf>
    <xf numFmtId="165" fontId="11" fillId="2" borderId="34" xfId="8" applyNumberFormat="1" applyFont="1" applyFill="1" applyBorder="1" applyAlignment="1">
      <alignment horizontal="center" vertical="center"/>
    </xf>
    <xf numFmtId="165" fontId="4" fillId="0" borderId="35" xfId="8" applyNumberFormat="1" applyFont="1" applyBorder="1" applyAlignment="1">
      <alignment horizontal="center" vertical="center"/>
    </xf>
    <xf numFmtId="165" fontId="13" fillId="0" borderId="35" xfId="8" applyNumberFormat="1" applyFont="1" applyBorder="1" applyAlignment="1">
      <alignment horizontal="center" vertical="center"/>
    </xf>
    <xf numFmtId="165" fontId="4" fillId="0" borderId="36" xfId="8" applyNumberFormat="1" applyFont="1" applyBorder="1" applyAlignment="1">
      <alignment horizontal="center" vertical="center"/>
    </xf>
    <xf numFmtId="49" fontId="22" fillId="0" borderId="19" xfId="8" applyNumberFormat="1" applyFont="1" applyBorder="1" applyAlignment="1">
      <alignment horizontal="center" vertical="center"/>
    </xf>
    <xf numFmtId="0" fontId="4" fillId="0" borderId="24" xfId="8" applyFont="1" applyBorder="1" applyAlignment="1">
      <alignment horizontal="center" vertical="center"/>
    </xf>
    <xf numFmtId="164" fontId="5" fillId="2" borderId="34" xfId="8" applyNumberFormat="1" applyFont="1" applyFill="1" applyBorder="1" applyAlignment="1">
      <alignment horizontal="center" vertical="center"/>
    </xf>
    <xf numFmtId="164" fontId="11" fillId="2" borderId="34" xfId="8" applyNumberFormat="1" applyFont="1" applyFill="1" applyBorder="1" applyAlignment="1">
      <alignment horizontal="center" vertical="center"/>
    </xf>
    <xf numFmtId="165" fontId="13" fillId="0" borderId="36" xfId="8" applyNumberFormat="1" applyFont="1" applyBorder="1" applyAlignment="1">
      <alignment horizontal="center" vertical="center"/>
    </xf>
    <xf numFmtId="165" fontId="4" fillId="0" borderId="37" xfId="8" applyNumberFormat="1" applyFont="1" applyBorder="1" applyAlignment="1">
      <alignment horizontal="center" vertical="center"/>
    </xf>
    <xf numFmtId="165" fontId="6" fillId="0" borderId="35" xfId="8" applyNumberFormat="1" applyFont="1" applyBorder="1" applyAlignment="1">
      <alignment horizontal="center" vertical="center"/>
    </xf>
    <xf numFmtId="165" fontId="14" fillId="0" borderId="35" xfId="8" applyNumberFormat="1" applyFont="1" applyBorder="1" applyAlignment="1">
      <alignment horizontal="center" vertical="center"/>
    </xf>
    <xf numFmtId="165" fontId="6" fillId="0" borderId="37" xfId="8" applyNumberFormat="1" applyFont="1" applyBorder="1" applyAlignment="1">
      <alignment horizontal="center" vertical="center"/>
    </xf>
    <xf numFmtId="0" fontId="19" fillId="3" borderId="18" xfId="8" applyFont="1" applyFill="1" applyBorder="1" applyAlignment="1">
      <alignment vertical="center"/>
    </xf>
    <xf numFmtId="0" fontId="4" fillId="3" borderId="19" xfId="8" applyFont="1" applyFill="1" applyBorder="1" applyAlignment="1">
      <alignment horizontal="center" vertical="center"/>
    </xf>
    <xf numFmtId="0" fontId="4" fillId="3" borderId="20" xfId="8" applyFont="1" applyFill="1" applyBorder="1" applyAlignment="1">
      <alignment horizontal="center" vertical="center"/>
    </xf>
    <xf numFmtId="0" fontId="6" fillId="3" borderId="19" xfId="8" applyFont="1" applyFill="1" applyBorder="1" applyAlignment="1">
      <alignment horizontal="center" vertical="center"/>
    </xf>
    <xf numFmtId="164" fontId="5" fillId="3" borderId="34" xfId="8" applyNumberFormat="1" applyFont="1" applyFill="1" applyBorder="1" applyAlignment="1">
      <alignment horizontal="center" vertical="center"/>
    </xf>
    <xf numFmtId="165" fontId="11" fillId="3" borderId="21" xfId="8" applyNumberFormat="1" applyFont="1" applyFill="1" applyBorder="1" applyAlignment="1">
      <alignment horizontal="center" vertical="center"/>
    </xf>
    <xf numFmtId="164" fontId="5" fillId="3" borderId="21" xfId="8" applyNumberFormat="1" applyFont="1" applyFill="1" applyBorder="1" applyAlignment="1">
      <alignment horizontal="center" vertical="center"/>
    </xf>
    <xf numFmtId="165" fontId="4" fillId="3" borderId="35" xfId="8" applyNumberFormat="1" applyFont="1" applyFill="1" applyBorder="1" applyAlignment="1">
      <alignment horizontal="center" vertical="center"/>
    </xf>
    <xf numFmtId="0" fontId="14" fillId="0" borderId="21" xfId="8" applyFont="1" applyBorder="1" applyAlignment="1">
      <alignment horizontal="center" vertical="center"/>
    </xf>
    <xf numFmtId="0" fontId="14" fillId="0" borderId="28" xfId="8" applyFont="1" applyBorder="1" applyAlignment="1">
      <alignment vertical="center"/>
    </xf>
    <xf numFmtId="0" fontId="14" fillId="0" borderId="38" xfId="8" applyFont="1" applyBorder="1" applyAlignment="1">
      <alignment horizontal="center" vertical="center"/>
    </xf>
    <xf numFmtId="0" fontId="14" fillId="0" borderId="39" xfId="8" applyFont="1" applyBorder="1" applyAlignment="1">
      <alignment horizontal="center" vertical="center"/>
    </xf>
    <xf numFmtId="164" fontId="16" fillId="2" borderId="39" xfId="8" applyNumberFormat="1" applyFont="1" applyFill="1" applyBorder="1" applyAlignment="1">
      <alignment horizontal="center" vertical="center"/>
    </xf>
    <xf numFmtId="165" fontId="16" fillId="2" borderId="39" xfId="8" applyNumberFormat="1" applyFont="1" applyFill="1" applyBorder="1" applyAlignment="1">
      <alignment horizontal="center" vertical="center"/>
    </xf>
    <xf numFmtId="165" fontId="14" fillId="0" borderId="40" xfId="8" applyNumberFormat="1" applyFont="1" applyBorder="1" applyAlignment="1">
      <alignment horizontal="center" vertical="center"/>
    </xf>
    <xf numFmtId="165" fontId="14" fillId="0" borderId="41" xfId="8" applyNumberFormat="1" applyFont="1" applyBorder="1" applyAlignment="1">
      <alignment horizontal="center" vertical="center"/>
    </xf>
    <xf numFmtId="0" fontId="5" fillId="0" borderId="0" xfId="8" applyFont="1" applyAlignment="1">
      <alignment vertical="center"/>
    </xf>
    <xf numFmtId="0" fontId="5" fillId="0" borderId="0" xfId="8" applyFont="1" applyAlignment="1">
      <alignment horizontal="center" vertical="center"/>
    </xf>
    <xf numFmtId="164" fontId="21" fillId="0" borderId="0" xfId="8" applyNumberFormat="1" applyFont="1" applyAlignment="1">
      <alignment horizontal="center" vertical="center"/>
    </xf>
    <xf numFmtId="164" fontId="11" fillId="0" borderId="0" xfId="8" applyNumberFormat="1" applyFont="1" applyAlignment="1">
      <alignment horizontal="center" vertical="center"/>
    </xf>
    <xf numFmtId="164" fontId="18" fillId="0" borderId="0" xfId="8" applyNumberFormat="1" applyFont="1" applyAlignment="1">
      <alignment horizontal="right" vertical="center"/>
    </xf>
    <xf numFmtId="2" fontId="18" fillId="0" borderId="0" xfId="8" applyNumberFormat="1" applyFont="1" applyAlignment="1">
      <alignment horizontal="center" vertical="center"/>
    </xf>
    <xf numFmtId="0" fontId="12" fillId="0" borderId="0" xfId="8" applyFont="1" applyAlignment="1">
      <alignment vertical="center"/>
    </xf>
    <xf numFmtId="0" fontId="4" fillId="0" borderId="7" xfId="8" applyFont="1" applyBorder="1" applyAlignment="1">
      <alignment vertical="center"/>
    </xf>
    <xf numFmtId="0" fontId="6" fillId="0" borderId="7" xfId="8" applyFont="1" applyBorder="1" applyAlignment="1">
      <alignment vertical="center"/>
    </xf>
    <xf numFmtId="0" fontId="10" fillId="0" borderId="0" xfId="8" applyFont="1" applyAlignment="1">
      <alignment horizontal="center" vertical="center"/>
    </xf>
    <xf numFmtId="2" fontId="4" fillId="0" borderId="30" xfId="8" applyNumberFormat="1" applyFont="1" applyBorder="1" applyAlignment="1">
      <alignment horizontal="center" vertical="center"/>
    </xf>
    <xf numFmtId="2" fontId="4" fillId="0" borderId="6" xfId="8" applyNumberFormat="1" applyFont="1" applyBorder="1" applyAlignment="1">
      <alignment horizontal="center" vertical="center"/>
    </xf>
    <xf numFmtId="0" fontId="13" fillId="0" borderId="0" xfId="8" applyFont="1" applyAlignment="1">
      <alignment horizontal="center" vertical="center"/>
    </xf>
    <xf numFmtId="0" fontId="13" fillId="0" borderId="25" xfId="8" applyFont="1" applyBorder="1" applyAlignment="1">
      <alignment horizontal="center" vertical="center"/>
    </xf>
    <xf numFmtId="0" fontId="13" fillId="0" borderId="26" xfId="8" applyFont="1" applyBorder="1" applyAlignment="1">
      <alignment horizontal="center" vertical="center"/>
    </xf>
    <xf numFmtId="0" fontId="13" fillId="0" borderId="21" xfId="8" applyFont="1" applyBorder="1" applyAlignment="1">
      <alignment horizontal="center" vertical="center"/>
    </xf>
    <xf numFmtId="0" fontId="12" fillId="0" borderId="24" xfId="8" applyFont="1" applyBorder="1" applyAlignment="1">
      <alignment vertical="center"/>
    </xf>
    <xf numFmtId="0" fontId="6" fillId="0" borderId="24" xfId="8" applyFont="1" applyBorder="1" applyAlignment="1">
      <alignment horizontal="center" vertical="center"/>
    </xf>
    <xf numFmtId="164" fontId="18" fillId="2" borderId="34" xfId="8" applyNumberFormat="1" applyFont="1" applyFill="1" applyBorder="1" applyAlignment="1">
      <alignment horizontal="center" vertical="center"/>
    </xf>
    <xf numFmtId="165" fontId="16" fillId="2" borderId="34" xfId="8" applyNumberFormat="1" applyFont="1" applyFill="1" applyBorder="1" applyAlignment="1">
      <alignment horizontal="center" vertical="center"/>
    </xf>
    <xf numFmtId="2" fontId="4" fillId="0" borderId="43" xfId="8" applyNumberFormat="1" applyFont="1" applyBorder="1" applyAlignment="1">
      <alignment horizontal="center" vertical="center"/>
    </xf>
    <xf numFmtId="0" fontId="15" fillId="0" borderId="13" xfId="8" applyFont="1" applyBorder="1" applyAlignment="1">
      <alignment vertical="center"/>
    </xf>
    <xf numFmtId="0" fontId="4" fillId="0" borderId="44" xfId="8" applyFont="1" applyBorder="1" applyAlignment="1">
      <alignment horizontal="center" vertical="center"/>
    </xf>
    <xf numFmtId="164" fontId="5" fillId="2" borderId="45" xfId="8" applyNumberFormat="1" applyFont="1" applyFill="1" applyBorder="1" applyAlignment="1">
      <alignment horizontal="center" vertical="center"/>
    </xf>
    <xf numFmtId="165" fontId="11" fillId="2" borderId="45" xfId="8" applyNumberFormat="1" applyFont="1" applyFill="1" applyBorder="1" applyAlignment="1">
      <alignment horizontal="center" vertical="center"/>
    </xf>
    <xf numFmtId="0" fontId="13" fillId="0" borderId="7" xfId="8" applyFont="1" applyBorder="1" applyAlignment="1">
      <alignment vertical="center"/>
    </xf>
    <xf numFmtId="0" fontId="14" fillId="0" borderId="42" xfId="8" applyFont="1" applyBorder="1" applyAlignment="1">
      <alignment horizontal="center" vertical="center"/>
    </xf>
    <xf numFmtId="0" fontId="13" fillId="0" borderId="34" xfId="8" applyFont="1" applyBorder="1" applyAlignment="1">
      <alignment horizontal="center" vertical="center"/>
    </xf>
    <xf numFmtId="0" fontId="13" fillId="0" borderId="44" xfId="8" applyFont="1" applyBorder="1" applyAlignment="1">
      <alignment vertical="center"/>
    </xf>
    <xf numFmtId="0" fontId="13" fillId="0" borderId="46" xfId="8" applyFont="1" applyBorder="1" applyAlignment="1">
      <alignment horizontal="center" vertical="center"/>
    </xf>
    <xf numFmtId="0" fontId="13" fillId="0" borderId="47" xfId="8" applyFont="1" applyBorder="1" applyAlignment="1">
      <alignment horizontal="center" vertical="center"/>
    </xf>
    <xf numFmtId="0" fontId="13" fillId="0" borderId="45" xfId="8" applyFont="1" applyBorder="1" applyAlignment="1">
      <alignment horizontal="center" vertical="center"/>
    </xf>
    <xf numFmtId="165" fontId="11" fillId="2" borderId="27" xfId="8" applyNumberFormat="1" applyFont="1" applyFill="1" applyBorder="1" applyAlignment="1">
      <alignment horizontal="center" vertical="center"/>
    </xf>
    <xf numFmtId="0" fontId="23" fillId="0" borderId="24" xfId="8" applyFont="1" applyBorder="1" applyAlignment="1">
      <alignment vertical="center"/>
    </xf>
    <xf numFmtId="0" fontId="24" fillId="0" borderId="0" xfId="8" applyFont="1" applyAlignment="1">
      <alignment horizontal="center" vertical="center"/>
    </xf>
    <xf numFmtId="0" fontId="14" fillId="0" borderId="0" xfId="8" applyFont="1" applyAlignment="1">
      <alignment horizontal="center" vertical="center"/>
    </xf>
    <xf numFmtId="0" fontId="15" fillId="0" borderId="19" xfId="8" applyFont="1" applyBorder="1" applyAlignment="1">
      <alignment horizontal="center" vertical="center"/>
    </xf>
    <xf numFmtId="165" fontId="13" fillId="0" borderId="37" xfId="8" applyNumberFormat="1" applyFont="1" applyBorder="1" applyAlignment="1">
      <alignment horizontal="center" vertical="center"/>
    </xf>
    <xf numFmtId="0" fontId="12" fillId="0" borderId="7" xfId="8" applyFont="1" applyBorder="1" applyAlignment="1">
      <alignment vertical="center"/>
    </xf>
    <xf numFmtId="0" fontId="20" fillId="0" borderId="28" xfId="8" applyFont="1" applyBorder="1" applyAlignment="1">
      <alignment vertical="center"/>
    </xf>
    <xf numFmtId="0" fontId="15" fillId="0" borderId="38" xfId="8" applyFont="1" applyBorder="1" applyAlignment="1">
      <alignment horizontal="center" vertical="center"/>
    </xf>
    <xf numFmtId="0" fontId="4" fillId="0" borderId="46" xfId="8" applyFont="1" applyBorder="1" applyAlignment="1">
      <alignment horizontal="center" vertical="center"/>
    </xf>
    <xf numFmtId="0" fontId="12" fillId="0" borderId="19" xfId="8" applyFont="1" applyBorder="1" applyAlignment="1">
      <alignment horizontal="center" vertical="center"/>
    </xf>
    <xf numFmtId="0" fontId="4" fillId="0" borderId="48" xfId="8" applyFont="1" applyBorder="1" applyAlignment="1">
      <alignment horizontal="center" vertical="center"/>
    </xf>
    <xf numFmtId="0" fontId="4" fillId="0" borderId="45" xfId="8" applyFont="1" applyBorder="1" applyAlignment="1">
      <alignment horizontal="center" vertical="center"/>
    </xf>
    <xf numFmtId="164" fontId="11" fillId="2" borderId="45" xfId="8" applyNumberFormat="1" applyFont="1" applyFill="1" applyBorder="1" applyAlignment="1">
      <alignment horizontal="center" vertical="center"/>
    </xf>
    <xf numFmtId="0" fontId="4" fillId="0" borderId="0" xfId="8" applyFont="1"/>
    <xf numFmtId="0" fontId="4" fillId="0" borderId="0" xfId="8" applyFont="1" applyAlignment="1">
      <alignment horizontal="center"/>
    </xf>
    <xf numFmtId="164" fontId="5" fillId="0" borderId="0" xfId="8" applyNumberFormat="1" applyFont="1"/>
    <xf numFmtId="2" fontId="4" fillId="0" borderId="0" xfId="8" applyNumberFormat="1" applyFont="1"/>
    <xf numFmtId="0" fontId="6" fillId="0" borderId="0" xfId="8" applyFont="1"/>
    <xf numFmtId="0" fontId="6" fillId="0" borderId="0" xfId="8" applyFont="1" applyAlignment="1">
      <alignment horizontal="center"/>
    </xf>
    <xf numFmtId="0" fontId="25" fillId="0" borderId="0" xfId="8" applyFont="1"/>
    <xf numFmtId="0" fontId="4" fillId="0" borderId="4" xfId="8" applyFont="1" applyBorder="1"/>
    <xf numFmtId="0" fontId="4" fillId="0" borderId="4" xfId="8" applyFont="1" applyBorder="1" applyAlignment="1">
      <alignment horizontal="center"/>
    </xf>
    <xf numFmtId="2" fontId="4" fillId="0" borderId="43" xfId="8" applyNumberFormat="1" applyFont="1" applyBorder="1" applyAlignment="1">
      <alignment horizontal="center"/>
    </xf>
    <xf numFmtId="2" fontId="4" fillId="0" borderId="30" xfId="8" applyNumberFormat="1" applyFont="1" applyBorder="1" applyAlignment="1">
      <alignment horizontal="center"/>
    </xf>
    <xf numFmtId="2" fontId="4" fillId="0" borderId="6" xfId="8" applyNumberFormat="1" applyFont="1" applyBorder="1" applyAlignment="1">
      <alignment horizontal="center"/>
    </xf>
    <xf numFmtId="2" fontId="4" fillId="0" borderId="31" xfId="8" applyNumberFormat="1" applyFont="1" applyBorder="1" applyAlignment="1">
      <alignment horizontal="center"/>
    </xf>
    <xf numFmtId="2" fontId="4" fillId="0" borderId="4" xfId="8" applyNumberFormat="1" applyFont="1" applyBorder="1" applyAlignment="1">
      <alignment horizontal="center"/>
    </xf>
    <xf numFmtId="2" fontId="4" fillId="0" borderId="11" xfId="8" applyNumberFormat="1" applyFont="1" applyBorder="1" applyAlignment="1">
      <alignment horizontal="center"/>
    </xf>
    <xf numFmtId="2" fontId="4" fillId="0" borderId="12" xfId="8" applyNumberFormat="1" applyFont="1" applyBorder="1" applyAlignment="1">
      <alignment horizontal="center"/>
    </xf>
    <xf numFmtId="0" fontId="6" fillId="0" borderId="13" xfId="8" applyFont="1" applyBorder="1"/>
    <xf numFmtId="0" fontId="6" fillId="0" borderId="13" xfId="8" applyFont="1" applyBorder="1" applyAlignment="1">
      <alignment horizontal="center"/>
    </xf>
    <xf numFmtId="165" fontId="14" fillId="0" borderId="49" xfId="8" applyNumberFormat="1" applyFont="1" applyBorder="1" applyAlignment="1">
      <alignment horizontal="center"/>
    </xf>
    <xf numFmtId="165" fontId="14" fillId="0" borderId="17" xfId="8" applyNumberFormat="1" applyFont="1" applyBorder="1" applyAlignment="1">
      <alignment horizontal="center"/>
    </xf>
    <xf numFmtId="165" fontId="14" fillId="0" borderId="33" xfId="8" applyNumberFormat="1" applyFont="1" applyBorder="1" applyAlignment="1">
      <alignment horizontal="center"/>
    </xf>
    <xf numFmtId="0" fontId="4" fillId="0" borderId="44" xfId="8" applyFont="1" applyBorder="1"/>
    <xf numFmtId="0" fontId="4" fillId="0" borderId="44" xfId="8" applyFont="1" applyBorder="1" applyAlignment="1">
      <alignment horizontal="center"/>
    </xf>
    <xf numFmtId="165" fontId="13" fillId="0" borderId="50" xfId="8" applyNumberFormat="1" applyFont="1" applyBorder="1" applyAlignment="1">
      <alignment horizontal="center"/>
    </xf>
    <xf numFmtId="165" fontId="13" fillId="0" borderId="23" xfId="8" applyNumberFormat="1" applyFont="1" applyBorder="1" applyAlignment="1">
      <alignment horizontal="center"/>
    </xf>
    <xf numFmtId="165" fontId="13" fillId="0" borderId="37" xfId="8" applyNumberFormat="1" applyFont="1" applyBorder="1" applyAlignment="1">
      <alignment horizontal="center"/>
    </xf>
    <xf numFmtId="0" fontId="4" fillId="0" borderId="7" xfId="8" applyFont="1" applyBorder="1"/>
    <xf numFmtId="0" fontId="4" fillId="0" borderId="7" xfId="8" applyFont="1" applyBorder="1" applyAlignment="1">
      <alignment horizontal="center"/>
    </xf>
    <xf numFmtId="164" fontId="5" fillId="2" borderId="27" xfId="8" applyNumberFormat="1" applyFont="1" applyFill="1" applyBorder="1" applyAlignment="1">
      <alignment horizontal="center" vertical="center"/>
    </xf>
    <xf numFmtId="165" fontId="13" fillId="0" borderId="51" xfId="8" applyNumberFormat="1" applyFont="1" applyBorder="1" applyAlignment="1">
      <alignment horizontal="center"/>
    </xf>
    <xf numFmtId="165" fontId="13" fillId="0" borderId="35" xfId="8" applyNumberFormat="1" applyFont="1" applyBorder="1" applyAlignment="1">
      <alignment horizontal="center"/>
    </xf>
    <xf numFmtId="165" fontId="13" fillId="0" borderId="36" xfId="8" applyNumberFormat="1" applyFont="1" applyBorder="1" applyAlignment="1">
      <alignment horizontal="center"/>
    </xf>
    <xf numFmtId="165" fontId="14" fillId="4" borderId="16" xfId="8" applyNumberFormat="1" applyFont="1" applyFill="1" applyBorder="1" applyAlignment="1">
      <alignment horizontal="center"/>
    </xf>
    <xf numFmtId="0" fontId="4" fillId="0" borderId="18" xfId="8" applyFont="1" applyBorder="1"/>
    <xf numFmtId="165" fontId="13" fillId="4" borderId="22" xfId="8" applyNumberFormat="1" applyFont="1" applyFill="1" applyBorder="1" applyAlignment="1">
      <alignment horizontal="center"/>
    </xf>
    <xf numFmtId="0" fontId="4" fillId="4" borderId="44" xfId="8" applyFont="1" applyFill="1" applyBorder="1"/>
    <xf numFmtId="0" fontId="4" fillId="4" borderId="44" xfId="8" applyFont="1" applyFill="1" applyBorder="1" applyAlignment="1">
      <alignment horizontal="center"/>
    </xf>
    <xf numFmtId="165" fontId="13" fillId="4" borderId="50" xfId="8" applyNumberFormat="1" applyFont="1" applyFill="1" applyBorder="1" applyAlignment="1">
      <alignment horizontal="center"/>
    </xf>
    <xf numFmtId="165" fontId="13" fillId="4" borderId="23" xfId="8" applyNumberFormat="1" applyFont="1" applyFill="1" applyBorder="1" applyAlignment="1">
      <alignment horizontal="center"/>
    </xf>
    <xf numFmtId="165" fontId="13" fillId="4" borderId="37" xfId="8" applyNumberFormat="1" applyFont="1" applyFill="1" applyBorder="1" applyAlignment="1">
      <alignment horizontal="center"/>
    </xf>
    <xf numFmtId="0" fontId="6" fillId="0" borderId="44" xfId="8" applyFont="1" applyBorder="1"/>
    <xf numFmtId="0" fontId="6" fillId="0" borderId="44" xfId="8" applyFont="1" applyBorder="1" applyAlignment="1">
      <alignment horizontal="center"/>
    </xf>
    <xf numFmtId="164" fontId="18" fillId="2" borderId="45" xfId="8" applyNumberFormat="1" applyFont="1" applyFill="1" applyBorder="1" applyAlignment="1">
      <alignment horizontal="center" vertical="center"/>
    </xf>
    <xf numFmtId="165" fontId="14" fillId="0" borderId="50" xfId="8" applyNumberFormat="1" applyFont="1" applyBorder="1" applyAlignment="1">
      <alignment horizontal="center"/>
    </xf>
    <xf numFmtId="165" fontId="14" fillId="4" borderId="22" xfId="8" applyNumberFormat="1" applyFont="1" applyFill="1" applyBorder="1" applyAlignment="1">
      <alignment horizontal="center"/>
    </xf>
    <xf numFmtId="165" fontId="14" fillId="0" borderId="23" xfId="8" applyNumberFormat="1" applyFont="1" applyBorder="1" applyAlignment="1">
      <alignment horizontal="center"/>
    </xf>
    <xf numFmtId="165" fontId="6" fillId="0" borderId="37" xfId="8" applyNumberFormat="1" applyFont="1" applyBorder="1" applyAlignment="1">
      <alignment horizontal="center"/>
    </xf>
    <xf numFmtId="165" fontId="4" fillId="0" borderId="37" xfId="8" applyNumberFormat="1" applyFont="1" applyBorder="1" applyAlignment="1">
      <alignment horizontal="center"/>
    </xf>
    <xf numFmtId="165" fontId="12" fillId="0" borderId="23" xfId="8" applyNumberFormat="1" applyFont="1" applyBorder="1" applyAlignment="1">
      <alignment horizontal="center"/>
    </xf>
    <xf numFmtId="165" fontId="12" fillId="0" borderId="37" xfId="8" applyNumberFormat="1" applyFont="1" applyBorder="1" applyAlignment="1">
      <alignment horizontal="center"/>
    </xf>
    <xf numFmtId="165" fontId="15" fillId="0" borderId="23" xfId="8" applyNumberFormat="1" applyFont="1" applyBorder="1" applyAlignment="1">
      <alignment horizontal="center"/>
    </xf>
    <xf numFmtId="165" fontId="15" fillId="0" borderId="37" xfId="8" applyNumberFormat="1" applyFont="1" applyBorder="1" applyAlignment="1">
      <alignment horizontal="center"/>
    </xf>
    <xf numFmtId="0" fontId="4" fillId="4" borderId="18" xfId="8" applyFont="1" applyFill="1" applyBorder="1"/>
    <xf numFmtId="165" fontId="14" fillId="0" borderId="37" xfId="8" applyNumberFormat="1" applyFont="1" applyBorder="1" applyAlignment="1">
      <alignment horizontal="center"/>
    </xf>
    <xf numFmtId="0" fontId="26" fillId="2" borderId="13" xfId="8" applyFont="1" applyFill="1" applyBorder="1"/>
    <xf numFmtId="0" fontId="26" fillId="2" borderId="32" xfId="8" applyFont="1" applyFill="1" applyBorder="1" applyAlignment="1">
      <alignment horizontal="center"/>
    </xf>
    <xf numFmtId="164" fontId="26" fillId="2" borderId="15" xfId="8" applyNumberFormat="1" applyFont="1" applyFill="1" applyBorder="1" applyAlignment="1">
      <alignment horizontal="center" vertical="center"/>
    </xf>
    <xf numFmtId="164" fontId="26" fillId="2" borderId="17" xfId="8" applyNumberFormat="1" applyFont="1" applyFill="1" applyBorder="1" applyAlignment="1">
      <alignment horizontal="center"/>
    </xf>
    <xf numFmtId="164" fontId="26" fillId="2" borderId="33" xfId="8" applyNumberFormat="1" applyFont="1" applyFill="1" applyBorder="1" applyAlignment="1">
      <alignment horizontal="center"/>
    </xf>
    <xf numFmtId="2" fontId="19" fillId="0" borderId="0" xfId="8" applyNumberFormat="1" applyFont="1"/>
    <xf numFmtId="0" fontId="19" fillId="0" borderId="0" xfId="8" applyFont="1"/>
    <xf numFmtId="0" fontId="26" fillId="2" borderId="18" xfId="8" applyFont="1" applyFill="1" applyBorder="1"/>
    <xf numFmtId="0" fontId="26" fillId="2" borderId="20" xfId="8" applyFont="1" applyFill="1" applyBorder="1" applyAlignment="1">
      <alignment horizontal="center"/>
    </xf>
    <xf numFmtId="164" fontId="26" fillId="2" borderId="21" xfId="8" applyNumberFormat="1" applyFont="1" applyFill="1" applyBorder="1" applyAlignment="1">
      <alignment horizontal="center" vertical="center"/>
    </xf>
    <xf numFmtId="164" fontId="26" fillId="2" borderId="23" xfId="8" applyNumberFormat="1" applyFont="1" applyFill="1" applyBorder="1" applyAlignment="1">
      <alignment horizontal="center"/>
    </xf>
    <xf numFmtId="164" fontId="26" fillId="2" borderId="37" xfId="8" applyNumberFormat="1" applyFont="1" applyFill="1" applyBorder="1" applyAlignment="1">
      <alignment horizontal="center"/>
    </xf>
    <xf numFmtId="0" fontId="5" fillId="2" borderId="28" xfId="8" applyFont="1" applyFill="1" applyBorder="1"/>
    <xf numFmtId="0" fontId="5" fillId="2" borderId="42" xfId="8" applyFont="1" applyFill="1" applyBorder="1" applyAlignment="1">
      <alignment horizontal="center"/>
    </xf>
    <xf numFmtId="164" fontId="5" fillId="2" borderId="39" xfId="8" applyNumberFormat="1" applyFont="1" applyFill="1" applyBorder="1" applyAlignment="1">
      <alignment horizontal="center" vertical="center"/>
    </xf>
    <xf numFmtId="164" fontId="5" fillId="2" borderId="40" xfId="8" applyNumberFormat="1" applyFont="1" applyFill="1" applyBorder="1" applyAlignment="1">
      <alignment horizontal="center"/>
    </xf>
    <xf numFmtId="164" fontId="5" fillId="2" borderId="41" xfId="8" applyNumberFormat="1" applyFont="1" applyFill="1" applyBorder="1" applyAlignment="1">
      <alignment horizontal="center"/>
    </xf>
    <xf numFmtId="2" fontId="4" fillId="0" borderId="0" xfId="8" applyNumberFormat="1" applyFont="1" applyAlignment="1">
      <alignment horizontal="center"/>
    </xf>
    <xf numFmtId="2" fontId="13" fillId="3" borderId="6" xfId="8" applyNumberFormat="1" applyFont="1" applyFill="1" applyBorder="1" applyAlignment="1">
      <alignment horizontal="center"/>
    </xf>
    <xf numFmtId="165" fontId="6" fillId="0" borderId="17" xfId="8" applyNumberFormat="1" applyFont="1" applyBorder="1" applyAlignment="1">
      <alignment horizontal="center"/>
    </xf>
    <xf numFmtId="0" fontId="4" fillId="0" borderId="18" xfId="8" applyFont="1" applyBorder="1" applyAlignment="1">
      <alignment horizontal="center"/>
    </xf>
    <xf numFmtId="165" fontId="4" fillId="0" borderId="23" xfId="8" applyNumberFormat="1" applyFont="1" applyBorder="1" applyAlignment="1">
      <alignment horizontal="center"/>
    </xf>
    <xf numFmtId="0" fontId="6" fillId="0" borderId="18" xfId="8" applyFont="1" applyBorder="1" applyAlignment="1">
      <alignment horizontal="center"/>
    </xf>
    <xf numFmtId="165" fontId="6" fillId="0" borderId="23" xfId="8" applyNumberFormat="1" applyFont="1" applyBorder="1" applyAlignment="1">
      <alignment horizontal="center"/>
    </xf>
    <xf numFmtId="0" fontId="4" fillId="4" borderId="7" xfId="8" applyFont="1" applyFill="1" applyBorder="1"/>
    <xf numFmtId="0" fontId="4" fillId="4" borderId="24" xfId="8" applyFont="1" applyFill="1" applyBorder="1" applyAlignment="1">
      <alignment horizontal="center"/>
    </xf>
    <xf numFmtId="164" fontId="5" fillId="4" borderId="34" xfId="8" applyNumberFormat="1" applyFont="1" applyFill="1" applyBorder="1" applyAlignment="1">
      <alignment horizontal="center" vertical="center"/>
    </xf>
    <xf numFmtId="165" fontId="4" fillId="4" borderId="23" xfId="8" applyNumberFormat="1" applyFont="1" applyFill="1" applyBorder="1" applyAlignment="1">
      <alignment horizontal="center"/>
    </xf>
    <xf numFmtId="0" fontId="4" fillId="0" borderId="24" xfId="8" applyFont="1" applyBorder="1" applyAlignment="1">
      <alignment horizontal="center"/>
    </xf>
    <xf numFmtId="165" fontId="4" fillId="0" borderId="35" xfId="8" applyNumberFormat="1" applyFont="1" applyBorder="1" applyAlignment="1">
      <alignment horizontal="center"/>
    </xf>
    <xf numFmtId="0" fontId="4" fillId="0" borderId="21" xfId="8" applyFont="1" applyBorder="1"/>
    <xf numFmtId="0" fontId="6" fillId="0" borderId="21" xfId="8" applyFont="1" applyBorder="1"/>
    <xf numFmtId="0" fontId="4" fillId="4" borderId="18" xfId="8" applyFont="1" applyFill="1" applyBorder="1" applyAlignment="1">
      <alignment horizontal="center"/>
    </xf>
    <xf numFmtId="0" fontId="4" fillId="0" borderId="21" xfId="8" applyFont="1" applyBorder="1" applyAlignment="1">
      <alignment horizontal="center"/>
    </xf>
    <xf numFmtId="0" fontId="4" fillId="4" borderId="24" xfId="8" applyFont="1" applyFill="1" applyBorder="1"/>
    <xf numFmtId="0" fontId="4" fillId="4" borderId="27" xfId="8" applyFont="1" applyFill="1" applyBorder="1"/>
    <xf numFmtId="0" fontId="4" fillId="4" borderId="23" xfId="8" applyFont="1" applyFill="1" applyBorder="1"/>
    <xf numFmtId="20" fontId="13" fillId="4" borderId="23" xfId="8" applyNumberFormat="1" applyFont="1" applyFill="1" applyBorder="1"/>
    <xf numFmtId="0" fontId="19" fillId="4" borderId="27" xfId="8" applyFont="1" applyFill="1" applyBorder="1"/>
    <xf numFmtId="0" fontId="19" fillId="4" borderId="23" xfId="8" applyFont="1" applyFill="1" applyBorder="1"/>
    <xf numFmtId="0" fontId="4" fillId="4" borderId="45" xfId="8" applyFont="1" applyFill="1" applyBorder="1"/>
    <xf numFmtId="165" fontId="4" fillId="0" borderId="40" xfId="8" applyNumberFormat="1" applyFont="1" applyBorder="1" applyAlignment="1">
      <alignment horizontal="center"/>
    </xf>
    <xf numFmtId="165" fontId="13" fillId="0" borderId="40" xfId="8" applyNumberFormat="1" applyFont="1" applyBorder="1" applyAlignment="1">
      <alignment horizontal="center"/>
    </xf>
    <xf numFmtId="0" fontId="5" fillId="2" borderId="29" xfId="8" applyFont="1" applyFill="1" applyBorder="1"/>
    <xf numFmtId="0" fontId="5" fillId="2" borderId="29" xfId="8" applyFont="1" applyFill="1" applyBorder="1" applyAlignment="1">
      <alignment horizontal="center"/>
    </xf>
    <xf numFmtId="164" fontId="5" fillId="2" borderId="6" xfId="8" applyNumberFormat="1" applyFont="1" applyFill="1" applyBorder="1" applyAlignment="1">
      <alignment horizontal="center"/>
    </xf>
    <xf numFmtId="164" fontId="11" fillId="2" borderId="6" xfId="8" applyNumberFormat="1" applyFont="1" applyFill="1" applyBorder="1" applyAlignment="1">
      <alignment horizontal="center"/>
    </xf>
    <xf numFmtId="164" fontId="18" fillId="2" borderId="6" xfId="8" applyNumberFormat="1" applyFont="1" applyFill="1" applyBorder="1" applyAlignment="1">
      <alignment horizontal="right"/>
    </xf>
    <xf numFmtId="164" fontId="4" fillId="0" borderId="0" xfId="8" applyNumberFormat="1" applyFont="1"/>
    <xf numFmtId="0" fontId="12" fillId="0" borderId="28" xfId="8" applyFont="1" applyBorder="1" applyAlignment="1">
      <alignment vertical="center"/>
    </xf>
    <xf numFmtId="0" fontId="4" fillId="5" borderId="0" xfId="8" applyFont="1" applyFill="1" applyAlignment="1">
      <alignment vertical="center"/>
    </xf>
    <xf numFmtId="2" fontId="4" fillId="5" borderId="0" xfId="8" applyNumberFormat="1" applyFont="1" applyFill="1" applyAlignment="1">
      <alignment vertical="center"/>
    </xf>
    <xf numFmtId="164" fontId="11" fillId="6" borderId="0" xfId="8" applyNumberFormat="1" applyFont="1" applyFill="1" applyAlignment="1">
      <alignment horizontal="center" vertical="center"/>
    </xf>
    <xf numFmtId="164" fontId="5" fillId="6" borderId="0" xfId="8" applyNumberFormat="1" applyFont="1" applyFill="1" applyAlignment="1">
      <alignment horizontal="center" vertical="center"/>
    </xf>
    <xf numFmtId="164" fontId="18" fillId="6" borderId="0" xfId="8" applyNumberFormat="1" applyFont="1" applyFill="1" applyAlignment="1">
      <alignment horizontal="right" vertical="center"/>
    </xf>
    <xf numFmtId="0" fontId="15" fillId="0" borderId="25" xfId="8" applyFont="1" applyBorder="1" applyAlignment="1">
      <alignment horizontal="center" vertical="center"/>
    </xf>
    <xf numFmtId="0" fontId="4" fillId="0" borderId="34" xfId="8" applyFont="1" applyBorder="1" applyAlignment="1">
      <alignment horizontal="center" vertical="center"/>
    </xf>
    <xf numFmtId="0" fontId="27" fillId="0" borderId="18" xfId="0" applyFont="1" applyBorder="1"/>
    <xf numFmtId="0" fontId="13" fillId="0" borderId="18" xfId="0" applyFont="1" applyBorder="1"/>
    <xf numFmtId="0" fontId="4" fillId="0" borderId="29" xfId="8" applyFont="1" applyBorder="1" applyAlignment="1">
      <alignment horizontal="center" vertical="center"/>
    </xf>
    <xf numFmtId="165" fontId="11" fillId="2" borderId="5" xfId="8" applyNumberFormat="1" applyFont="1" applyFill="1" applyBorder="1" applyAlignment="1">
      <alignment horizontal="center" vertical="center"/>
    </xf>
    <xf numFmtId="2" fontId="4" fillId="0" borderId="31" xfId="8" applyNumberFormat="1" applyFont="1" applyBorder="1" applyAlignment="1">
      <alignment horizontal="center" vertical="center"/>
    </xf>
    <xf numFmtId="165" fontId="4" fillId="0" borderId="12" xfId="8" applyNumberFormat="1" applyFont="1" applyBorder="1" applyAlignment="1">
      <alignment horizontal="center" vertical="center"/>
    </xf>
    <xf numFmtId="0" fontId="4" fillId="0" borderId="5" xfId="8" applyFont="1" applyBorder="1" applyAlignment="1">
      <alignment horizontal="center" vertical="center"/>
    </xf>
    <xf numFmtId="0" fontId="4" fillId="0" borderId="15" xfId="8" applyFont="1" applyBorder="1" applyAlignment="1">
      <alignment horizontal="center" vertical="center"/>
    </xf>
    <xf numFmtId="0" fontId="14" fillId="0" borderId="53" xfId="8" applyFont="1" applyBorder="1" applyAlignment="1">
      <alignment vertical="center"/>
    </xf>
    <xf numFmtId="0" fontId="14" fillId="0" borderId="54" xfId="8" applyFont="1" applyBorder="1" applyAlignment="1">
      <alignment horizontal="center" vertical="center"/>
    </xf>
    <xf numFmtId="0" fontId="14" fillId="0" borderId="55" xfId="8" applyFont="1" applyBorder="1" applyAlignment="1">
      <alignment horizontal="center" vertical="center"/>
    </xf>
    <xf numFmtId="0" fontId="14" fillId="0" borderId="52" xfId="8" applyFont="1" applyBorder="1" applyAlignment="1">
      <alignment horizontal="center" vertical="center"/>
    </xf>
    <xf numFmtId="0" fontId="6" fillId="0" borderId="7" xfId="8" applyFont="1" applyBorder="1" applyAlignment="1">
      <alignment horizontal="center" vertical="center"/>
    </xf>
    <xf numFmtId="164" fontId="18" fillId="2" borderId="27" xfId="8" applyNumberFormat="1" applyFont="1" applyFill="1" applyBorder="1" applyAlignment="1">
      <alignment horizontal="center" vertical="center"/>
    </xf>
    <xf numFmtId="165" fontId="16" fillId="2" borderId="52" xfId="8" applyNumberFormat="1" applyFont="1" applyFill="1" applyBorder="1" applyAlignment="1">
      <alignment horizontal="center" vertical="center"/>
    </xf>
    <xf numFmtId="1" fontId="4" fillId="0" borderId="10" xfId="8" applyNumberFormat="1" applyFont="1" applyBorder="1" applyAlignment="1">
      <alignment horizontal="center" vertical="center"/>
    </xf>
    <xf numFmtId="1" fontId="4" fillId="0" borderId="12" xfId="8" applyNumberFormat="1" applyFont="1" applyBorder="1" applyAlignment="1">
      <alignment horizontal="center" vertical="center"/>
    </xf>
    <xf numFmtId="2" fontId="4" fillId="0" borderId="29" xfId="8" applyNumberFormat="1" applyFont="1" applyBorder="1" applyAlignment="1">
      <alignment horizontal="center" vertical="center"/>
    </xf>
    <xf numFmtId="165" fontId="6" fillId="5" borderId="27" xfId="8" applyNumberFormat="1" applyFont="1" applyFill="1" applyBorder="1" applyAlignment="1">
      <alignment horizontal="center" vertical="center"/>
    </xf>
    <xf numFmtId="165" fontId="13" fillId="5" borderId="34" xfId="8" applyNumberFormat="1" applyFont="1" applyFill="1" applyBorder="1" applyAlignment="1">
      <alignment horizontal="center" vertical="center"/>
    </xf>
    <xf numFmtId="165" fontId="13" fillId="5" borderId="39" xfId="8" applyNumberFormat="1" applyFont="1" applyFill="1" applyBorder="1" applyAlignment="1">
      <alignment horizontal="center" vertical="center"/>
    </xf>
    <xf numFmtId="2" fontId="4" fillId="0" borderId="5" xfId="8" applyNumberFormat="1" applyFont="1" applyBorder="1" applyAlignment="1">
      <alignment horizontal="center" vertical="center"/>
    </xf>
    <xf numFmtId="165" fontId="14" fillId="5" borderId="15" xfId="8" applyNumberFormat="1" applyFont="1" applyFill="1" applyBorder="1" applyAlignment="1">
      <alignment horizontal="center" vertical="center"/>
    </xf>
    <xf numFmtId="0" fontId="28" fillId="0" borderId="0" xfId="0" applyFont="1"/>
    <xf numFmtId="164" fontId="29" fillId="0" borderId="0" xfId="0" applyNumberFormat="1" applyFont="1"/>
    <xf numFmtId="2" fontId="18" fillId="6" borderId="0" xfId="8" applyNumberFormat="1" applyFont="1" applyFill="1" applyAlignment="1">
      <alignment horizontal="center" vertical="center"/>
    </xf>
    <xf numFmtId="2" fontId="18" fillId="2" borderId="3" xfId="8" applyNumberFormat="1" applyFont="1" applyFill="1" applyBorder="1" applyAlignment="1">
      <alignment horizontal="center"/>
    </xf>
    <xf numFmtId="2" fontId="18" fillId="2" borderId="29" xfId="8" applyNumberFormat="1" applyFont="1" applyFill="1" applyBorder="1" applyAlignment="1">
      <alignment horizontal="center"/>
    </xf>
    <xf numFmtId="2" fontId="6" fillId="0" borderId="9" xfId="8" applyNumberFormat="1" applyFont="1" applyBorder="1" applyAlignment="1">
      <alignment horizontal="center"/>
    </xf>
    <xf numFmtId="2" fontId="6" fillId="0" borderId="48" xfId="8" applyNumberFormat="1" applyFont="1" applyBorder="1" applyAlignment="1">
      <alignment horizontal="center"/>
    </xf>
  </cellXfs>
  <cellStyles count="9">
    <cellStyle name="Excel Built-in Normal" xfId="8" xr:uid="{00000000-0005-0000-0000-000000000000}"/>
    <cellStyle name="Normalny" xfId="0" builtinId="0"/>
    <cellStyle name="Normalny 2" xfId="1" xr:uid="{00000000-0005-0000-0000-000002000000}"/>
    <cellStyle name="Normalny 2 2" xfId="2" xr:uid="{00000000-0005-0000-0000-000003000000}"/>
    <cellStyle name="Normalny 2 2 2" xfId="3" xr:uid="{00000000-0005-0000-0000-000004000000}"/>
    <cellStyle name="Normalny 2 3" xfId="4" xr:uid="{00000000-0005-0000-0000-000005000000}"/>
    <cellStyle name="Normalny 3" xfId="5" xr:uid="{00000000-0005-0000-0000-000006000000}"/>
    <cellStyle name="Normalny 3 2" xfId="6" xr:uid="{00000000-0005-0000-0000-000007000000}"/>
    <cellStyle name="Normalny 3 2 2" xfId="7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5E0B4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MI55"/>
  <sheetViews>
    <sheetView tabSelected="1" topLeftCell="A14" workbookViewId="0">
      <selection sqref="A1:X52"/>
    </sheetView>
  </sheetViews>
  <sheetFormatPr defaultColWidth="8.85546875" defaultRowHeight="12.75"/>
  <cols>
    <col min="1" max="1" width="30.7109375" style="1" customWidth="1"/>
    <col min="2" max="2" width="4.42578125" style="2" customWidth="1"/>
    <col min="3" max="3" width="2.7109375" style="2" customWidth="1"/>
    <col min="4" max="4" width="7.85546875" style="2" customWidth="1"/>
    <col min="5" max="5" width="2.5703125" style="2" customWidth="1"/>
    <col min="6" max="6" width="4.7109375" style="3" customWidth="1"/>
    <col min="7" max="7" width="4.7109375" style="4" customWidth="1"/>
    <col min="8" max="8" width="4.7109375" style="3" customWidth="1"/>
    <col min="9" max="9" width="4.7109375" style="4" customWidth="1"/>
    <col min="10" max="10" width="4.7109375" style="3" customWidth="1"/>
    <col min="11" max="11" width="4.7109375" style="4" customWidth="1"/>
    <col min="12" max="12" width="4.7109375" style="3" customWidth="1"/>
    <col min="13" max="13" width="4.7109375" style="4" customWidth="1"/>
    <col min="14" max="14" width="4.7109375" style="3" customWidth="1"/>
    <col min="15" max="15" width="4.7109375" style="4" customWidth="1"/>
    <col min="16" max="23" width="5.7109375" style="4" customWidth="1"/>
    <col min="24" max="1023" width="8.85546875" style="1"/>
  </cols>
  <sheetData>
    <row r="1" spans="1:23">
      <c r="A1" s="5" t="s">
        <v>138</v>
      </c>
      <c r="B1" s="6"/>
      <c r="C1" s="6"/>
      <c r="D1" s="6"/>
      <c r="E1" s="6"/>
    </row>
    <row r="2" spans="1:23" s="12" customFormat="1" ht="20.25">
      <c r="A2" s="7" t="s">
        <v>1</v>
      </c>
      <c r="B2" s="8"/>
      <c r="C2" s="8"/>
      <c r="D2" s="8"/>
      <c r="E2" s="9"/>
      <c r="F2" s="10"/>
      <c r="G2" s="11"/>
      <c r="H2" s="10"/>
      <c r="I2" s="11"/>
      <c r="J2" s="10"/>
      <c r="K2" s="11"/>
      <c r="L2" s="10"/>
      <c r="M2" s="11"/>
      <c r="N2" s="10"/>
      <c r="O2" s="11"/>
      <c r="P2" s="11"/>
      <c r="Q2" s="11"/>
      <c r="R2" s="11"/>
      <c r="S2" s="11"/>
      <c r="T2" s="11"/>
      <c r="U2" s="11"/>
      <c r="V2" s="11"/>
      <c r="W2" s="11"/>
    </row>
    <row r="3" spans="1:23">
      <c r="A3" s="5" t="s">
        <v>2</v>
      </c>
      <c r="B3" s="6"/>
      <c r="C3" s="6"/>
      <c r="D3" s="6"/>
      <c r="E3" s="6"/>
    </row>
    <row r="4" spans="1:23">
      <c r="A4" s="13" t="s">
        <v>3</v>
      </c>
      <c r="B4" s="14"/>
      <c r="C4" s="14"/>
      <c r="D4" s="15"/>
      <c r="E4" s="16"/>
      <c r="F4" s="17" t="s">
        <v>4</v>
      </c>
      <c r="G4" s="18" t="s">
        <v>5</v>
      </c>
      <c r="H4" s="17" t="s">
        <v>4</v>
      </c>
      <c r="I4" s="18" t="s">
        <v>5</v>
      </c>
      <c r="J4" s="17" t="s">
        <v>4</v>
      </c>
      <c r="K4" s="18" t="s">
        <v>5</v>
      </c>
      <c r="L4" s="17" t="s">
        <v>4</v>
      </c>
      <c r="M4" s="18" t="s">
        <v>5</v>
      </c>
      <c r="N4" s="17" t="s">
        <v>4</v>
      </c>
      <c r="O4" s="18" t="s">
        <v>5</v>
      </c>
      <c r="P4" s="19"/>
      <c r="Q4" s="20"/>
      <c r="R4" s="20"/>
      <c r="S4" s="20"/>
      <c r="T4" s="20"/>
      <c r="U4" s="20"/>
      <c r="V4" s="20"/>
      <c r="W4" s="20"/>
    </row>
    <row r="5" spans="1:23">
      <c r="A5" s="21" t="s">
        <v>6</v>
      </c>
      <c r="B5" s="22" t="s">
        <v>7</v>
      </c>
      <c r="C5" s="22" t="s">
        <v>8</v>
      </c>
      <c r="D5" s="23" t="s">
        <v>9</v>
      </c>
      <c r="E5" s="16"/>
      <c r="F5" s="17"/>
      <c r="G5" s="18"/>
      <c r="H5" s="17"/>
      <c r="I5" s="18"/>
      <c r="J5" s="17"/>
      <c r="K5" s="18"/>
      <c r="L5" s="17"/>
      <c r="M5" s="18"/>
      <c r="N5" s="17"/>
      <c r="O5" s="18"/>
      <c r="P5" s="24"/>
      <c r="Q5" s="25" t="s">
        <v>10</v>
      </c>
      <c r="R5" s="25" t="s">
        <v>10</v>
      </c>
      <c r="S5" s="25" t="s">
        <v>10</v>
      </c>
      <c r="T5" s="25" t="s">
        <v>10</v>
      </c>
      <c r="U5" s="25" t="s">
        <v>10</v>
      </c>
      <c r="V5" s="25" t="s">
        <v>10</v>
      </c>
      <c r="W5" s="26" t="s">
        <v>10</v>
      </c>
    </row>
    <row r="6" spans="1:23">
      <c r="A6" s="27" t="s">
        <v>11</v>
      </c>
      <c r="B6" s="28"/>
      <c r="C6" s="28"/>
      <c r="D6" s="29" t="s">
        <v>12</v>
      </c>
      <c r="E6" s="30" t="s">
        <v>13</v>
      </c>
      <c r="F6" s="31" t="s">
        <v>14</v>
      </c>
      <c r="G6" s="32">
        <v>0</v>
      </c>
      <c r="H6" s="31"/>
      <c r="I6" s="32"/>
      <c r="J6" s="31"/>
      <c r="K6" s="32"/>
      <c r="L6" s="31"/>
      <c r="M6" s="32"/>
      <c r="N6" s="31"/>
      <c r="O6" s="32"/>
      <c r="P6" s="33"/>
      <c r="Q6" s="34">
        <v>0.29861111111111099</v>
      </c>
      <c r="R6" s="34"/>
      <c r="S6" s="34"/>
      <c r="T6" s="34"/>
      <c r="U6" s="34">
        <v>0.55138888888888904</v>
      </c>
      <c r="V6" s="35"/>
      <c r="W6" s="34"/>
    </row>
    <row r="7" spans="1:23">
      <c r="A7" s="36" t="s">
        <v>15</v>
      </c>
      <c r="B7" s="37"/>
      <c r="C7" s="38"/>
      <c r="D7" s="39" t="s">
        <v>16</v>
      </c>
      <c r="E7" s="40"/>
      <c r="F7" s="41">
        <v>2</v>
      </c>
      <c r="G7" s="42">
        <v>2.0833333333333298E-3</v>
      </c>
      <c r="H7" s="41"/>
      <c r="I7" s="42"/>
      <c r="J7" s="41"/>
      <c r="K7" s="42"/>
      <c r="L7" s="41"/>
      <c r="M7" s="42">
        <v>0</v>
      </c>
      <c r="N7" s="41" t="s">
        <v>14</v>
      </c>
      <c r="O7" s="42">
        <v>0</v>
      </c>
      <c r="P7" s="43"/>
      <c r="Q7" s="44">
        <f t="shared" ref="Q7:Q14" si="0">Q6+$G7</f>
        <v>0.30069444444444432</v>
      </c>
      <c r="R7" s="44"/>
      <c r="S7" s="43"/>
      <c r="T7" s="43">
        <v>0.47777777777777802</v>
      </c>
      <c r="U7" s="44">
        <f t="shared" ref="U7:U14" si="1">U6+$G7</f>
        <v>0.55347222222222237</v>
      </c>
      <c r="V7" s="43">
        <v>0.61805555555555602</v>
      </c>
      <c r="W7" s="43">
        <v>0.68888888888888899</v>
      </c>
    </row>
    <row r="8" spans="1:23">
      <c r="A8" s="45" t="s">
        <v>17</v>
      </c>
      <c r="B8" s="46" t="s">
        <v>18</v>
      </c>
      <c r="C8" s="47"/>
      <c r="D8" s="48" t="s">
        <v>19</v>
      </c>
      <c r="E8" s="49"/>
      <c r="F8" s="50">
        <v>1.6</v>
      </c>
      <c r="G8" s="51">
        <v>1.38888888888889E-3</v>
      </c>
      <c r="H8" s="50"/>
      <c r="I8" s="51"/>
      <c r="J8" s="50"/>
      <c r="K8" s="51"/>
      <c r="L8" s="50">
        <v>1.6</v>
      </c>
      <c r="M8" s="51">
        <v>1.38888888888889E-3</v>
      </c>
      <c r="N8" s="50">
        <v>1.6</v>
      </c>
      <c r="O8" s="51">
        <v>1.38888888888889E-3</v>
      </c>
      <c r="P8" s="52"/>
      <c r="Q8" s="53">
        <f t="shared" si="0"/>
        <v>0.3020833333333332</v>
      </c>
      <c r="R8" s="54"/>
      <c r="S8" s="52"/>
      <c r="T8" s="52">
        <f t="shared" ref="T8:T16" si="2">T7+$M8</f>
        <v>0.47916666666666691</v>
      </c>
      <c r="U8" s="53">
        <f t="shared" si="1"/>
        <v>0.55486111111111125</v>
      </c>
      <c r="V8" s="52">
        <f t="shared" ref="V8:V16" si="3">V7+$M8</f>
        <v>0.61944444444444491</v>
      </c>
      <c r="W8" s="52">
        <f t="shared" ref="W8:W16" si="4">W7+$O8</f>
        <v>0.69027777777777788</v>
      </c>
    </row>
    <row r="9" spans="1:23">
      <c r="A9" s="45" t="s">
        <v>20</v>
      </c>
      <c r="B9" s="46" t="s">
        <v>21</v>
      </c>
      <c r="C9" s="47"/>
      <c r="D9" s="48" t="s">
        <v>19</v>
      </c>
      <c r="E9" s="49"/>
      <c r="F9" s="50">
        <v>1.8</v>
      </c>
      <c r="G9" s="51">
        <v>1.38888888888889E-3</v>
      </c>
      <c r="H9" s="50"/>
      <c r="I9" s="51"/>
      <c r="J9" s="50"/>
      <c r="K9" s="51"/>
      <c r="L9" s="50">
        <v>1.8</v>
      </c>
      <c r="M9" s="51">
        <v>1.38888888888889E-3</v>
      </c>
      <c r="N9" s="50">
        <v>1.8</v>
      </c>
      <c r="O9" s="51">
        <v>1.38888888888889E-3</v>
      </c>
      <c r="P9" s="52"/>
      <c r="Q9" s="53">
        <f t="shared" si="0"/>
        <v>0.30347222222222209</v>
      </c>
      <c r="R9" s="54"/>
      <c r="S9" s="52"/>
      <c r="T9" s="52">
        <f t="shared" si="2"/>
        <v>0.48055555555555579</v>
      </c>
      <c r="U9" s="53">
        <f t="shared" si="1"/>
        <v>0.55625000000000013</v>
      </c>
      <c r="V9" s="52">
        <f t="shared" si="3"/>
        <v>0.62083333333333379</v>
      </c>
      <c r="W9" s="52">
        <f t="shared" si="4"/>
        <v>0.69166666666666676</v>
      </c>
    </row>
    <row r="10" spans="1:23">
      <c r="A10" s="55" t="s">
        <v>22</v>
      </c>
      <c r="B10" s="56"/>
      <c r="C10" s="47"/>
      <c r="D10" s="47" t="s">
        <v>23</v>
      </c>
      <c r="E10" s="49"/>
      <c r="F10" s="50">
        <v>0.7</v>
      </c>
      <c r="G10" s="51">
        <v>6.9444444444444404E-4</v>
      </c>
      <c r="H10" s="50"/>
      <c r="I10" s="51"/>
      <c r="J10" s="50"/>
      <c r="K10" s="51"/>
      <c r="L10" s="50">
        <v>0.7</v>
      </c>
      <c r="M10" s="51">
        <v>6.9444444444444404E-4</v>
      </c>
      <c r="N10" s="50">
        <v>0.7</v>
      </c>
      <c r="O10" s="51">
        <v>6.9444444444444404E-4</v>
      </c>
      <c r="P10" s="52"/>
      <c r="Q10" s="53">
        <f t="shared" si="0"/>
        <v>0.30416666666666653</v>
      </c>
      <c r="R10" s="54"/>
      <c r="S10" s="52"/>
      <c r="T10" s="52">
        <f t="shared" si="2"/>
        <v>0.48125000000000023</v>
      </c>
      <c r="U10" s="53">
        <f t="shared" si="1"/>
        <v>0.55694444444444458</v>
      </c>
      <c r="V10" s="52">
        <f t="shared" si="3"/>
        <v>0.62152777777777823</v>
      </c>
      <c r="W10" s="52">
        <f t="shared" si="4"/>
        <v>0.6923611111111112</v>
      </c>
    </row>
    <row r="11" spans="1:23">
      <c r="A11" s="55" t="s">
        <v>24</v>
      </c>
      <c r="B11" s="56"/>
      <c r="C11" s="47"/>
      <c r="D11" s="47" t="s">
        <v>23</v>
      </c>
      <c r="E11" s="49"/>
      <c r="F11" s="50">
        <v>1.3</v>
      </c>
      <c r="G11" s="51">
        <v>1.38888888888889E-3</v>
      </c>
      <c r="H11" s="50"/>
      <c r="I11" s="51"/>
      <c r="J11" s="50"/>
      <c r="K11" s="51"/>
      <c r="L11" s="50">
        <v>1.3</v>
      </c>
      <c r="M11" s="51">
        <v>1.38888888888889E-3</v>
      </c>
      <c r="N11" s="50">
        <v>1.3</v>
      </c>
      <c r="O11" s="51">
        <v>1.38888888888889E-3</v>
      </c>
      <c r="P11" s="52"/>
      <c r="Q11" s="53">
        <f t="shared" si="0"/>
        <v>0.30555555555555541</v>
      </c>
      <c r="R11" s="54"/>
      <c r="S11" s="52"/>
      <c r="T11" s="52">
        <f t="shared" si="2"/>
        <v>0.48263888888888912</v>
      </c>
      <c r="U11" s="53">
        <f t="shared" si="1"/>
        <v>0.55833333333333346</v>
      </c>
      <c r="V11" s="52">
        <f t="shared" si="3"/>
        <v>0.62291666666666712</v>
      </c>
      <c r="W11" s="52">
        <f t="shared" si="4"/>
        <v>0.69375000000000009</v>
      </c>
    </row>
    <row r="12" spans="1:23">
      <c r="A12" s="57" t="s">
        <v>25</v>
      </c>
      <c r="B12" s="37"/>
      <c r="C12" s="38"/>
      <c r="D12" s="38" t="s">
        <v>23</v>
      </c>
      <c r="E12" s="40"/>
      <c r="F12" s="41">
        <v>1.6</v>
      </c>
      <c r="G12" s="42">
        <v>1.38888888888889E-3</v>
      </c>
      <c r="H12" s="41"/>
      <c r="I12" s="42">
        <v>0</v>
      </c>
      <c r="J12" s="41"/>
      <c r="K12" s="42"/>
      <c r="L12" s="41">
        <v>1.6</v>
      </c>
      <c r="M12" s="42">
        <v>1.38888888888889E-3</v>
      </c>
      <c r="N12" s="41">
        <v>1.6</v>
      </c>
      <c r="O12" s="42">
        <v>1.38888888888889E-3</v>
      </c>
      <c r="P12" s="43"/>
      <c r="Q12" s="44">
        <f t="shared" si="0"/>
        <v>0.3069444444444443</v>
      </c>
      <c r="R12" s="58">
        <v>0.311805555555556</v>
      </c>
      <c r="S12" s="43"/>
      <c r="T12" s="43">
        <f t="shared" si="2"/>
        <v>0.484027777777778</v>
      </c>
      <c r="U12" s="44">
        <f t="shared" si="1"/>
        <v>0.55972222222222234</v>
      </c>
      <c r="V12" s="43">
        <f t="shared" si="3"/>
        <v>0.624305555555556</v>
      </c>
      <c r="W12" s="58">
        <f t="shared" si="4"/>
        <v>0.69513888888888897</v>
      </c>
    </row>
    <row r="13" spans="1:23" s="5" customFormat="1">
      <c r="A13" s="59" t="s">
        <v>26</v>
      </c>
      <c r="B13" s="60"/>
      <c r="C13" s="61"/>
      <c r="D13" s="61" t="s">
        <v>12</v>
      </c>
      <c r="E13" s="49"/>
      <c r="F13" s="50">
        <v>1.5</v>
      </c>
      <c r="G13" s="51">
        <v>1.38888888888889E-3</v>
      </c>
      <c r="H13" s="50">
        <v>1.5</v>
      </c>
      <c r="I13" s="51">
        <v>1.38888888888889E-3</v>
      </c>
      <c r="J13" s="50"/>
      <c r="K13" s="51"/>
      <c r="L13" s="50">
        <v>1.5</v>
      </c>
      <c r="M13" s="51">
        <v>1.38888888888889E-3</v>
      </c>
      <c r="N13" s="50">
        <v>1.5</v>
      </c>
      <c r="O13" s="51">
        <v>1.38888888888889E-3</v>
      </c>
      <c r="P13" s="53"/>
      <c r="Q13" s="53">
        <f t="shared" si="0"/>
        <v>0.30833333333333318</v>
      </c>
      <c r="R13" s="53">
        <f>R12+$I13</f>
        <v>0.31319444444444489</v>
      </c>
      <c r="S13" s="53"/>
      <c r="T13" s="53">
        <f t="shared" si="2"/>
        <v>0.48541666666666689</v>
      </c>
      <c r="U13" s="53">
        <f t="shared" si="1"/>
        <v>0.56111111111111123</v>
      </c>
      <c r="V13" s="53">
        <f t="shared" si="3"/>
        <v>0.62569444444444489</v>
      </c>
      <c r="W13" s="53">
        <f t="shared" si="4"/>
        <v>0.69652777777777786</v>
      </c>
    </row>
    <row r="14" spans="1:23" s="67" customFormat="1">
      <c r="A14" s="62" t="s">
        <v>27</v>
      </c>
      <c r="B14" s="63"/>
      <c r="C14" s="64"/>
      <c r="D14" s="64" t="s">
        <v>12</v>
      </c>
      <c r="E14" s="65"/>
      <c r="F14" s="66">
        <v>0.3</v>
      </c>
      <c r="G14" s="42">
        <v>6.9444444444444404E-4</v>
      </c>
      <c r="H14" s="66" t="s">
        <v>28</v>
      </c>
      <c r="I14" s="42" t="s">
        <v>28</v>
      </c>
      <c r="J14" s="66">
        <v>0.3</v>
      </c>
      <c r="K14" s="42">
        <v>6.9444444444444404E-4</v>
      </c>
      <c r="L14" s="66">
        <v>0.3</v>
      </c>
      <c r="M14" s="42">
        <v>6.9444444444444404E-4</v>
      </c>
      <c r="N14" s="66">
        <v>0.3</v>
      </c>
      <c r="O14" s="42">
        <v>6.9444444444444404E-4</v>
      </c>
      <c r="P14" s="44"/>
      <c r="Q14" s="44">
        <f t="shared" si="0"/>
        <v>0.30902777777777762</v>
      </c>
      <c r="R14" s="53" t="s">
        <v>28</v>
      </c>
      <c r="S14" s="44">
        <v>0.32638888888888901</v>
      </c>
      <c r="T14" s="44">
        <f t="shared" si="2"/>
        <v>0.48611111111111133</v>
      </c>
      <c r="U14" s="44">
        <f t="shared" si="1"/>
        <v>0.56180555555555567</v>
      </c>
      <c r="V14" s="44">
        <f t="shared" si="3"/>
        <v>0.62638888888888933</v>
      </c>
      <c r="W14" s="44">
        <f t="shared" si="4"/>
        <v>0.6972222222222223</v>
      </c>
    </row>
    <row r="15" spans="1:23" s="67" customFormat="1">
      <c r="A15" s="59" t="s">
        <v>29</v>
      </c>
      <c r="B15" s="60"/>
      <c r="C15" s="61"/>
      <c r="D15" s="61" t="s">
        <v>88</v>
      </c>
      <c r="E15" s="68"/>
      <c r="F15" s="69" t="s">
        <v>28</v>
      </c>
      <c r="G15" s="51" t="s">
        <v>28</v>
      </c>
      <c r="H15" s="69">
        <v>0.8</v>
      </c>
      <c r="I15" s="51">
        <v>1.38888888888889E-3</v>
      </c>
      <c r="J15" s="69">
        <v>0.8</v>
      </c>
      <c r="K15" s="51">
        <v>1.38888888888889E-3</v>
      </c>
      <c r="L15" s="69">
        <v>0.8</v>
      </c>
      <c r="M15" s="51">
        <v>1.38888888888889E-3</v>
      </c>
      <c r="N15" s="69">
        <v>0.8</v>
      </c>
      <c r="O15" s="51">
        <v>1.38888888888889E-3</v>
      </c>
      <c r="P15" s="53"/>
      <c r="Q15" s="53" t="s">
        <v>28</v>
      </c>
      <c r="R15" s="53">
        <f>R13+$I$15</f>
        <v>0.31458333333333377</v>
      </c>
      <c r="S15" s="53">
        <f>S14+$K15</f>
        <v>0.32777777777777789</v>
      </c>
      <c r="T15" s="53">
        <f t="shared" si="2"/>
        <v>0.48750000000000021</v>
      </c>
      <c r="U15" s="53" t="s">
        <v>28</v>
      </c>
      <c r="V15" s="53">
        <f t="shared" si="3"/>
        <v>0.62777777777777821</v>
      </c>
      <c r="W15" s="53">
        <f t="shared" si="4"/>
        <v>0.69861111111111118</v>
      </c>
    </row>
    <row r="16" spans="1:23">
      <c r="A16" s="59" t="s">
        <v>31</v>
      </c>
      <c r="B16" s="56">
        <v>11</v>
      </c>
      <c r="C16" s="47"/>
      <c r="D16" s="47" t="s">
        <v>19</v>
      </c>
      <c r="E16" s="49"/>
      <c r="F16" s="50">
        <v>2.6</v>
      </c>
      <c r="G16" s="51">
        <v>2.0833333333333298E-3</v>
      </c>
      <c r="H16" s="50">
        <v>2.6</v>
      </c>
      <c r="I16" s="51">
        <v>2.0833333333333298E-3</v>
      </c>
      <c r="J16" s="50">
        <v>2.6</v>
      </c>
      <c r="K16" s="51">
        <v>2.0833333333333298E-3</v>
      </c>
      <c r="L16" s="50">
        <v>2.6</v>
      </c>
      <c r="M16" s="51">
        <v>2.0833333333333298E-3</v>
      </c>
      <c r="N16" s="50">
        <v>2.6</v>
      </c>
      <c r="O16" s="51">
        <v>2.0833333333333298E-3</v>
      </c>
      <c r="P16" s="70"/>
      <c r="Q16" s="53">
        <f>Q14+$G$16</f>
        <v>0.31111111111111095</v>
      </c>
      <c r="R16" s="53">
        <f>R15+$I16</f>
        <v>0.3166666666666671</v>
      </c>
      <c r="S16" s="53">
        <f>S15+$K16</f>
        <v>0.32986111111111122</v>
      </c>
      <c r="T16" s="53">
        <f t="shared" si="2"/>
        <v>0.48958333333333354</v>
      </c>
      <c r="U16" s="53">
        <f>U14+$G$16</f>
        <v>0.56388888888888899</v>
      </c>
      <c r="V16" s="53">
        <f t="shared" si="3"/>
        <v>0.62986111111111154</v>
      </c>
      <c r="W16" s="53">
        <f t="shared" si="4"/>
        <v>0.70069444444444451</v>
      </c>
    </row>
    <row r="17" spans="1:23">
      <c r="A17" s="59" t="s">
        <v>32</v>
      </c>
      <c r="B17" s="56"/>
      <c r="C17" s="47"/>
      <c r="D17" s="47" t="s">
        <v>16</v>
      </c>
      <c r="E17" s="49"/>
      <c r="F17" s="50" t="s">
        <v>28</v>
      </c>
      <c r="G17" s="51" t="s">
        <v>28</v>
      </c>
      <c r="H17" s="50">
        <v>1.2</v>
      </c>
      <c r="I17" s="51">
        <v>1.38888888888889E-3</v>
      </c>
      <c r="J17" s="50" t="s">
        <v>28</v>
      </c>
      <c r="K17" s="51" t="s">
        <v>28</v>
      </c>
      <c r="L17" s="50" t="s">
        <v>28</v>
      </c>
      <c r="M17" s="51" t="s">
        <v>28</v>
      </c>
      <c r="N17" s="50" t="s">
        <v>28</v>
      </c>
      <c r="O17" s="51" t="s">
        <v>28</v>
      </c>
      <c r="P17" s="70"/>
      <c r="Q17" s="53" t="s">
        <v>28</v>
      </c>
      <c r="R17" s="53">
        <f>R16+$I17</f>
        <v>0.31805555555555598</v>
      </c>
      <c r="S17" s="53" t="s">
        <v>28</v>
      </c>
      <c r="T17" s="53" t="s">
        <v>28</v>
      </c>
      <c r="U17" s="53" t="s">
        <v>28</v>
      </c>
      <c r="V17" s="53" t="s">
        <v>28</v>
      </c>
      <c r="W17" s="53" t="s">
        <v>28</v>
      </c>
    </row>
    <row r="18" spans="1:23">
      <c r="A18" s="59" t="s">
        <v>31</v>
      </c>
      <c r="B18" s="56">
        <v>11</v>
      </c>
      <c r="C18" s="47"/>
      <c r="D18" s="47" t="s">
        <v>19</v>
      </c>
      <c r="E18" s="49"/>
      <c r="F18" s="50" t="s">
        <v>28</v>
      </c>
      <c r="G18" s="51" t="s">
        <v>28</v>
      </c>
      <c r="H18" s="50">
        <v>1.2</v>
      </c>
      <c r="I18" s="51">
        <v>6.9444444444444404E-4</v>
      </c>
      <c r="J18" s="50" t="s">
        <v>28</v>
      </c>
      <c r="K18" s="51" t="s">
        <v>28</v>
      </c>
      <c r="L18" s="50" t="s">
        <v>28</v>
      </c>
      <c r="M18" s="51" t="s">
        <v>28</v>
      </c>
      <c r="N18" s="50" t="s">
        <v>28</v>
      </c>
      <c r="O18" s="51" t="s">
        <v>28</v>
      </c>
      <c r="P18" s="70"/>
      <c r="Q18" s="53" t="s">
        <v>28</v>
      </c>
      <c r="R18" s="53">
        <f>R17+$I18</f>
        <v>0.31875000000000042</v>
      </c>
      <c r="S18" s="53" t="s">
        <v>28</v>
      </c>
      <c r="T18" s="53" t="s">
        <v>28</v>
      </c>
      <c r="U18" s="53" t="s">
        <v>28</v>
      </c>
      <c r="V18" s="53" t="s">
        <v>28</v>
      </c>
      <c r="W18" s="53" t="s">
        <v>28</v>
      </c>
    </row>
    <row r="19" spans="1:23">
      <c r="A19" s="59" t="s">
        <v>33</v>
      </c>
      <c r="B19" s="56">
        <v>13</v>
      </c>
      <c r="C19" s="47"/>
      <c r="D19" s="47" t="s">
        <v>19</v>
      </c>
      <c r="E19" s="49"/>
      <c r="F19" s="50">
        <v>0.9</v>
      </c>
      <c r="G19" s="51">
        <v>6.9444444444444404E-4</v>
      </c>
      <c r="H19" s="50">
        <v>0.9</v>
      </c>
      <c r="I19" s="51">
        <v>6.9444444444444404E-4</v>
      </c>
      <c r="J19" s="50">
        <v>0.9</v>
      </c>
      <c r="K19" s="51">
        <v>6.9444444444444404E-4</v>
      </c>
      <c r="L19" s="50">
        <v>0.9</v>
      </c>
      <c r="M19" s="51">
        <v>6.9444444444444404E-4</v>
      </c>
      <c r="N19" s="50">
        <v>0.9</v>
      </c>
      <c r="O19" s="51">
        <v>6.9444444444444404E-4</v>
      </c>
      <c r="P19" s="70"/>
      <c r="Q19" s="70">
        <f>Q16+$G$19</f>
        <v>0.31180555555555539</v>
      </c>
      <c r="R19" s="53">
        <f>R18+$I19</f>
        <v>0.31944444444444486</v>
      </c>
      <c r="S19" s="53">
        <f>S16+$K$19</f>
        <v>0.33055555555555566</v>
      </c>
      <c r="T19" s="70">
        <f>T16+$M$19</f>
        <v>0.49027777777777798</v>
      </c>
      <c r="U19" s="70">
        <f>U16+$G$19</f>
        <v>0.56458333333333344</v>
      </c>
      <c r="V19" s="70">
        <f>V16+$M$19</f>
        <v>0.63055555555555598</v>
      </c>
      <c r="W19" s="53">
        <f>W16+$O$19</f>
        <v>0.70138888888888895</v>
      </c>
    </row>
    <row r="20" spans="1:23">
      <c r="A20" s="59" t="s">
        <v>34</v>
      </c>
      <c r="B20" s="56">
        <v>15</v>
      </c>
      <c r="C20" s="47"/>
      <c r="D20" s="47" t="s">
        <v>19</v>
      </c>
      <c r="E20" s="49"/>
      <c r="F20" s="50">
        <v>2.7</v>
      </c>
      <c r="G20" s="51">
        <v>2.0833333333333298E-3</v>
      </c>
      <c r="H20" s="50">
        <v>2.7</v>
      </c>
      <c r="I20" s="51">
        <v>2.0833333333333298E-3</v>
      </c>
      <c r="J20" s="50">
        <v>2.7</v>
      </c>
      <c r="K20" s="51">
        <v>2.0833333333333298E-3</v>
      </c>
      <c r="L20" s="50">
        <v>2.7</v>
      </c>
      <c r="M20" s="51">
        <v>2.0833333333333298E-3</v>
      </c>
      <c r="N20" s="50" t="s">
        <v>28</v>
      </c>
      <c r="O20" s="51" t="s">
        <v>28</v>
      </c>
      <c r="P20" s="70"/>
      <c r="Q20" s="70">
        <f>Q19+$G20</f>
        <v>0.31388888888888872</v>
      </c>
      <c r="R20" s="53">
        <f>R19+$I20</f>
        <v>0.32152777777777819</v>
      </c>
      <c r="S20" s="53">
        <f>S19+$K20</f>
        <v>0.33263888888888898</v>
      </c>
      <c r="T20" s="70">
        <f>T19+$M20</f>
        <v>0.4923611111111113</v>
      </c>
      <c r="U20" s="70">
        <f>U19+$G20</f>
        <v>0.56666666666666676</v>
      </c>
      <c r="V20" s="70">
        <f>V19+$M20</f>
        <v>0.63263888888888931</v>
      </c>
      <c r="W20" s="53" t="s">
        <v>28</v>
      </c>
    </row>
    <row r="21" spans="1:23">
      <c r="A21" s="59" t="s">
        <v>35</v>
      </c>
      <c r="B21" s="56"/>
      <c r="C21" s="47"/>
      <c r="D21" s="47" t="s">
        <v>139</v>
      </c>
      <c r="E21" s="49"/>
      <c r="F21" s="50" t="s">
        <v>28</v>
      </c>
      <c r="G21" s="51" t="s">
        <v>28</v>
      </c>
      <c r="H21" s="50" t="s">
        <v>28</v>
      </c>
      <c r="I21" s="51" t="s">
        <v>28</v>
      </c>
      <c r="J21" s="50" t="s">
        <v>28</v>
      </c>
      <c r="K21" s="51" t="s">
        <v>28</v>
      </c>
      <c r="L21" s="50" t="s">
        <v>28</v>
      </c>
      <c r="M21" s="51" t="s">
        <v>28</v>
      </c>
      <c r="N21" s="50">
        <v>2.7</v>
      </c>
      <c r="O21" s="51">
        <v>2.0833333333333298E-3</v>
      </c>
      <c r="P21" s="70"/>
      <c r="Q21" s="70" t="s">
        <v>28</v>
      </c>
      <c r="R21" s="53" t="s">
        <v>28</v>
      </c>
      <c r="S21" s="53" t="s">
        <v>28</v>
      </c>
      <c r="T21" s="70" t="s">
        <v>28</v>
      </c>
      <c r="U21" s="70" t="s">
        <v>28</v>
      </c>
      <c r="V21" s="70" t="s">
        <v>28</v>
      </c>
      <c r="W21" s="53">
        <f>W19+$O$21</f>
        <v>0.70347222222222228</v>
      </c>
    </row>
    <row r="22" spans="1:23">
      <c r="A22" s="62" t="s">
        <v>36</v>
      </c>
      <c r="B22" s="37"/>
      <c r="C22" s="38"/>
      <c r="D22" s="39" t="s">
        <v>16</v>
      </c>
      <c r="E22" s="40"/>
      <c r="F22" s="41" t="s">
        <v>28</v>
      </c>
      <c r="G22" s="42" t="s">
        <v>28</v>
      </c>
      <c r="H22" s="41" t="s">
        <v>28</v>
      </c>
      <c r="I22" s="42" t="s">
        <v>28</v>
      </c>
      <c r="J22" s="41" t="s">
        <v>28</v>
      </c>
      <c r="K22" s="42" t="s">
        <v>28</v>
      </c>
      <c r="L22" s="41" t="s">
        <v>28</v>
      </c>
      <c r="M22" s="42" t="s">
        <v>28</v>
      </c>
      <c r="N22" s="41">
        <v>1.4</v>
      </c>
      <c r="O22" s="42">
        <v>1.38888888888889E-3</v>
      </c>
      <c r="P22" s="71"/>
      <c r="Q22" s="71" t="s">
        <v>28</v>
      </c>
      <c r="R22" s="53" t="s">
        <v>28</v>
      </c>
      <c r="S22" s="53" t="s">
        <v>28</v>
      </c>
      <c r="T22" s="71" t="s">
        <v>28</v>
      </c>
      <c r="U22" s="71" t="s">
        <v>28</v>
      </c>
      <c r="V22" s="71" t="s">
        <v>28</v>
      </c>
      <c r="W22" s="44">
        <f>W21+$O22</f>
        <v>0.70486111111111116</v>
      </c>
    </row>
    <row r="23" spans="1:23">
      <c r="A23" s="72" t="s">
        <v>37</v>
      </c>
      <c r="B23" s="46"/>
      <c r="C23" s="73"/>
      <c r="D23" s="48" t="s">
        <v>38</v>
      </c>
      <c r="E23" s="49"/>
      <c r="F23" s="50">
        <v>1.3</v>
      </c>
      <c r="G23" s="51">
        <v>1.38888888888889E-3</v>
      </c>
      <c r="H23" s="50">
        <v>1.3</v>
      </c>
      <c r="I23" s="51">
        <v>1.38888888888889E-3</v>
      </c>
      <c r="J23" s="50">
        <v>1.3</v>
      </c>
      <c r="K23" s="51">
        <v>1.38888888888889E-3</v>
      </c>
      <c r="L23" s="50">
        <v>1.3</v>
      </c>
      <c r="M23" s="51">
        <v>1.38888888888889E-3</v>
      </c>
      <c r="N23" s="50" t="s">
        <v>14</v>
      </c>
      <c r="O23" s="51" t="s">
        <v>14</v>
      </c>
      <c r="P23" s="70"/>
      <c r="Q23" s="70">
        <f>Q20+$G$23</f>
        <v>0.3152777777777776</v>
      </c>
      <c r="R23" s="53">
        <f>R20+$I$23</f>
        <v>0.32291666666666707</v>
      </c>
      <c r="S23" s="53">
        <f>S20+$K$23</f>
        <v>0.33402777777777787</v>
      </c>
      <c r="T23" s="70">
        <f>T20+$M$23</f>
        <v>0.49375000000000019</v>
      </c>
      <c r="U23" s="70">
        <f>U20+$G$23</f>
        <v>0.56805555555555565</v>
      </c>
      <c r="V23" s="70">
        <f>V20+$M$23</f>
        <v>0.63402777777777819</v>
      </c>
      <c r="W23" s="53"/>
    </row>
    <row r="24" spans="1:23">
      <c r="A24" s="59" t="s">
        <v>39</v>
      </c>
      <c r="B24" s="56"/>
      <c r="C24" s="47"/>
      <c r="D24" s="47" t="s">
        <v>40</v>
      </c>
      <c r="E24" s="49"/>
      <c r="F24" s="50">
        <v>0.8</v>
      </c>
      <c r="G24" s="51">
        <v>1.38888888888889E-3</v>
      </c>
      <c r="H24" s="50">
        <v>0.8</v>
      </c>
      <c r="I24" s="51">
        <v>1.38888888888889E-3</v>
      </c>
      <c r="J24" s="50">
        <v>0.8</v>
      </c>
      <c r="K24" s="51">
        <v>1.38888888888889E-3</v>
      </c>
      <c r="L24" s="50">
        <v>0.8</v>
      </c>
      <c r="M24" s="51">
        <v>1.38888888888889E-3</v>
      </c>
      <c r="N24" s="50" t="s">
        <v>14</v>
      </c>
      <c r="O24" s="51" t="s">
        <v>14</v>
      </c>
      <c r="P24" s="70"/>
      <c r="Q24" s="70">
        <f>Q23+$G24</f>
        <v>0.31666666666666649</v>
      </c>
      <c r="R24" s="53">
        <f>R23+$I24</f>
        <v>0.32430555555555596</v>
      </c>
      <c r="S24" s="53">
        <f>S23+$K24</f>
        <v>0.33541666666666675</v>
      </c>
      <c r="T24" s="70">
        <f>T23+$M24</f>
        <v>0.49513888888888907</v>
      </c>
      <c r="U24" s="70">
        <f>U23+$G24</f>
        <v>0.56944444444444453</v>
      </c>
      <c r="V24" s="70">
        <f>V23+$M24</f>
        <v>0.63541666666666707</v>
      </c>
      <c r="W24" s="53"/>
    </row>
    <row r="25" spans="1:23">
      <c r="A25" s="55" t="s">
        <v>41</v>
      </c>
      <c r="B25" s="56"/>
      <c r="C25" s="47"/>
      <c r="D25" s="47" t="s">
        <v>42</v>
      </c>
      <c r="E25" s="49"/>
      <c r="F25" s="50">
        <v>0.5</v>
      </c>
      <c r="G25" s="51">
        <v>6.9444444444444404E-4</v>
      </c>
      <c r="H25" s="50">
        <v>0.5</v>
      </c>
      <c r="I25" s="51">
        <v>6.9444444444444404E-4</v>
      </c>
      <c r="J25" s="50">
        <v>0.5</v>
      </c>
      <c r="K25" s="51">
        <v>6.9444444444444404E-4</v>
      </c>
      <c r="L25" s="50">
        <v>0.5</v>
      </c>
      <c r="M25" s="51">
        <v>6.9444444444444404E-4</v>
      </c>
      <c r="N25" s="50" t="s">
        <v>14</v>
      </c>
      <c r="O25" s="51" t="s">
        <v>14</v>
      </c>
      <c r="P25" s="70"/>
      <c r="Q25" s="70">
        <f>Q24+$G25</f>
        <v>0.31736111111111093</v>
      </c>
      <c r="R25" s="53">
        <f>R24+$I25</f>
        <v>0.3250000000000004</v>
      </c>
      <c r="S25" s="53">
        <f>S24+$K25</f>
        <v>0.33611111111111119</v>
      </c>
      <c r="T25" s="70">
        <f>T24+$M25</f>
        <v>0.49583333333333351</v>
      </c>
      <c r="U25" s="70">
        <f>U24+$G25</f>
        <v>0.57013888888888897</v>
      </c>
      <c r="V25" s="70">
        <f>V24+$M25</f>
        <v>0.63611111111111152</v>
      </c>
      <c r="W25" s="53"/>
    </row>
    <row r="26" spans="1:23">
      <c r="A26" s="74" t="s">
        <v>44</v>
      </c>
      <c r="B26" s="37"/>
      <c r="C26" s="37"/>
      <c r="D26" s="39" t="s">
        <v>42</v>
      </c>
      <c r="E26" s="75" t="s">
        <v>45</v>
      </c>
      <c r="F26" s="41">
        <v>0.6</v>
      </c>
      <c r="G26" s="42">
        <v>6.9444444444444404E-4</v>
      </c>
      <c r="H26" s="41">
        <v>0.6</v>
      </c>
      <c r="I26" s="42">
        <v>6.9444444444444404E-4</v>
      </c>
      <c r="J26" s="41">
        <v>0.6</v>
      </c>
      <c r="K26" s="42">
        <v>6.9444444444444404E-4</v>
      </c>
      <c r="L26" s="41">
        <v>0.6</v>
      </c>
      <c r="M26" s="42">
        <v>6.9444444444444404E-4</v>
      </c>
      <c r="N26" s="41" t="s">
        <v>14</v>
      </c>
      <c r="O26" s="42" t="s">
        <v>14</v>
      </c>
      <c r="P26" s="71"/>
      <c r="Q26" s="71">
        <f>Q25+$G26</f>
        <v>0.31805555555555537</v>
      </c>
      <c r="R26" s="44">
        <f>R25+$I26</f>
        <v>0.32569444444444484</v>
      </c>
      <c r="S26" s="44">
        <f>S25+$K26</f>
        <v>0.33680555555555564</v>
      </c>
      <c r="T26" s="71">
        <f>T25+$M26</f>
        <v>0.49652777777777796</v>
      </c>
      <c r="U26" s="71">
        <f>U25+$G26</f>
        <v>0.57083333333333341</v>
      </c>
      <c r="V26" s="71">
        <f>V25+$M26</f>
        <v>0.63680555555555596</v>
      </c>
      <c r="W26" s="44"/>
    </row>
    <row r="27" spans="1:23">
      <c r="F27" s="77"/>
      <c r="G27" s="78"/>
      <c r="H27" s="77"/>
      <c r="I27" s="78"/>
      <c r="J27" s="77"/>
      <c r="K27" s="78"/>
      <c r="L27" s="77"/>
      <c r="M27" s="78"/>
      <c r="N27" s="77"/>
      <c r="O27" s="78"/>
      <c r="P27" s="79"/>
      <c r="Q27" s="79"/>
      <c r="R27" s="79"/>
      <c r="S27" s="79"/>
      <c r="T27" s="79"/>
      <c r="U27" s="79"/>
      <c r="V27" s="79"/>
      <c r="W27" s="79"/>
    </row>
    <row r="28" spans="1:23">
      <c r="A28" s="13" t="s">
        <v>3</v>
      </c>
      <c r="B28" s="14"/>
      <c r="C28" s="14"/>
      <c r="D28" s="15"/>
      <c r="E28" s="80"/>
      <c r="F28" s="81" t="s">
        <v>4</v>
      </c>
      <c r="G28" s="76" t="s">
        <v>5</v>
      </c>
      <c r="H28" s="81" t="s">
        <v>4</v>
      </c>
      <c r="I28" s="76" t="s">
        <v>5</v>
      </c>
      <c r="J28" s="81" t="s">
        <v>4</v>
      </c>
      <c r="K28" s="76" t="s">
        <v>5</v>
      </c>
      <c r="L28" s="81" t="s">
        <v>4</v>
      </c>
      <c r="M28" s="76" t="s">
        <v>5</v>
      </c>
      <c r="N28" s="81"/>
      <c r="O28" s="76"/>
      <c r="P28" s="20"/>
      <c r="Q28" s="20"/>
      <c r="R28" s="20"/>
      <c r="S28" s="20"/>
      <c r="T28" s="20"/>
      <c r="U28" s="20"/>
      <c r="V28" s="82"/>
      <c r="W28" s="83"/>
    </row>
    <row r="29" spans="1:23">
      <c r="A29" s="21" t="s">
        <v>6</v>
      </c>
      <c r="B29" s="22" t="s">
        <v>7</v>
      </c>
      <c r="C29" s="22" t="s">
        <v>8</v>
      </c>
      <c r="D29" s="23" t="s">
        <v>9</v>
      </c>
      <c r="E29" s="16"/>
      <c r="F29" s="17"/>
      <c r="G29" s="18"/>
      <c r="H29" s="17"/>
      <c r="I29" s="18"/>
      <c r="J29" s="17"/>
      <c r="K29" s="18"/>
      <c r="L29" s="17"/>
      <c r="M29" s="18"/>
      <c r="N29" s="17"/>
      <c r="O29" s="18"/>
      <c r="P29" s="24" t="s">
        <v>10</v>
      </c>
      <c r="Q29" s="84" t="s">
        <v>10</v>
      </c>
      <c r="R29" s="24" t="s">
        <v>10</v>
      </c>
      <c r="S29" s="24" t="s">
        <v>10</v>
      </c>
      <c r="T29" s="24" t="s">
        <v>10</v>
      </c>
      <c r="U29" s="25" t="s">
        <v>10</v>
      </c>
      <c r="V29" s="24"/>
      <c r="W29" s="26"/>
    </row>
    <row r="30" spans="1:23">
      <c r="A30" s="27" t="s">
        <v>44</v>
      </c>
      <c r="B30" s="85"/>
      <c r="C30" s="86"/>
      <c r="D30" s="87" t="s">
        <v>42</v>
      </c>
      <c r="E30" s="88" t="s">
        <v>13</v>
      </c>
      <c r="F30" s="89" t="s">
        <v>14</v>
      </c>
      <c r="G30" s="32">
        <v>0</v>
      </c>
      <c r="H30" s="89" t="s">
        <v>14</v>
      </c>
      <c r="I30" s="32">
        <v>0</v>
      </c>
      <c r="J30" s="89" t="s">
        <v>14</v>
      </c>
      <c r="K30" s="32">
        <v>0</v>
      </c>
      <c r="L30" s="89" t="s">
        <v>14</v>
      </c>
      <c r="M30" s="32">
        <v>0</v>
      </c>
      <c r="N30" s="89"/>
      <c r="O30" s="32"/>
      <c r="P30" s="90">
        <v>0.27500000000000002</v>
      </c>
      <c r="Q30" s="90">
        <v>0.29861111111111099</v>
      </c>
      <c r="R30" s="90">
        <v>0.42847222222222198</v>
      </c>
      <c r="S30" s="90">
        <v>0.51180555555555551</v>
      </c>
      <c r="T30" s="90">
        <v>0.59375</v>
      </c>
      <c r="U30" s="34">
        <v>0.65277777777777801</v>
      </c>
      <c r="V30" s="34"/>
      <c r="W30" s="91"/>
    </row>
    <row r="31" spans="1:23">
      <c r="A31" s="92" t="s">
        <v>41</v>
      </c>
      <c r="B31" s="46"/>
      <c r="C31" s="73"/>
      <c r="D31" s="48" t="s">
        <v>42</v>
      </c>
      <c r="E31" s="93"/>
      <c r="F31" s="69">
        <v>0.6</v>
      </c>
      <c r="G31" s="94">
        <v>6.9444444444444404E-4</v>
      </c>
      <c r="H31" s="69">
        <v>0.6</v>
      </c>
      <c r="I31" s="94">
        <v>6.9444444444444404E-4</v>
      </c>
      <c r="J31" s="69">
        <v>0.6</v>
      </c>
      <c r="K31" s="94">
        <v>6.9444444444444404E-4</v>
      </c>
      <c r="L31" s="69">
        <v>0.6</v>
      </c>
      <c r="M31" s="94">
        <v>6.9444444444444404E-4</v>
      </c>
      <c r="N31" s="69"/>
      <c r="O31" s="94"/>
      <c r="P31" s="95">
        <f t="shared" ref="P31:P38" si="5">P30+$G31</f>
        <v>0.27569444444444446</v>
      </c>
      <c r="Q31" s="95">
        <f t="shared" ref="Q31:Q38" si="6">Q30+$I31</f>
        <v>0.29930555555555544</v>
      </c>
      <c r="R31" s="95">
        <f t="shared" ref="R31:R38" si="7">R30+$K31</f>
        <v>0.42916666666666642</v>
      </c>
      <c r="S31" s="95">
        <f t="shared" ref="S31:S38" si="8">S30+$G31</f>
        <v>0.51249999999999996</v>
      </c>
      <c r="T31" s="95">
        <f t="shared" ref="T31:T45" si="9">T30+$M31</f>
        <v>0.59444444444444444</v>
      </c>
      <c r="U31" s="95">
        <f t="shared" ref="U31:U38" si="10">U30+$K31</f>
        <v>0.65347222222222245</v>
      </c>
      <c r="V31" s="96"/>
      <c r="W31" s="97"/>
    </row>
    <row r="32" spans="1:23">
      <c r="A32" s="72" t="s">
        <v>39</v>
      </c>
      <c r="B32" s="46"/>
      <c r="C32" s="73"/>
      <c r="D32" s="48" t="s">
        <v>40</v>
      </c>
      <c r="E32" s="93"/>
      <c r="F32" s="69">
        <v>0.5</v>
      </c>
      <c r="G32" s="94">
        <v>6.9444444444444404E-4</v>
      </c>
      <c r="H32" s="69">
        <v>0.5</v>
      </c>
      <c r="I32" s="94">
        <v>6.9444444444444404E-4</v>
      </c>
      <c r="J32" s="69">
        <v>0.5</v>
      </c>
      <c r="K32" s="94">
        <v>6.9444444444444404E-4</v>
      </c>
      <c r="L32" s="69">
        <v>0.5</v>
      </c>
      <c r="M32" s="94">
        <v>6.9444444444444404E-4</v>
      </c>
      <c r="N32" s="69"/>
      <c r="O32" s="94"/>
      <c r="P32" s="95">
        <f t="shared" si="5"/>
        <v>0.27638888888888891</v>
      </c>
      <c r="Q32" s="95">
        <f t="shared" si="6"/>
        <v>0.29999999999999988</v>
      </c>
      <c r="R32" s="95">
        <f t="shared" si="7"/>
        <v>0.42986111111111086</v>
      </c>
      <c r="S32" s="95">
        <f t="shared" si="8"/>
        <v>0.5131944444444444</v>
      </c>
      <c r="T32" s="95">
        <f t="shared" si="9"/>
        <v>0.59513888888888888</v>
      </c>
      <c r="U32" s="95">
        <f t="shared" si="10"/>
        <v>0.6541666666666669</v>
      </c>
      <c r="V32" s="96"/>
      <c r="W32" s="97"/>
    </row>
    <row r="33" spans="1:23" s="1" customFormat="1">
      <c r="A33" s="72" t="s">
        <v>48</v>
      </c>
      <c r="B33" s="46"/>
      <c r="C33" s="73"/>
      <c r="D33" s="48" t="s">
        <v>38</v>
      </c>
      <c r="E33" s="93"/>
      <c r="F33" s="69">
        <v>0.4</v>
      </c>
      <c r="G33" s="94">
        <v>6.9444444444444404E-4</v>
      </c>
      <c r="H33" s="69">
        <v>0.4</v>
      </c>
      <c r="I33" s="94">
        <v>6.9444444444444404E-4</v>
      </c>
      <c r="J33" s="69">
        <v>0.4</v>
      </c>
      <c r="K33" s="94">
        <v>6.9444444444444404E-4</v>
      </c>
      <c r="L33" s="69">
        <v>0.4</v>
      </c>
      <c r="M33" s="94">
        <v>6.9444444444444404E-4</v>
      </c>
      <c r="N33" s="69"/>
      <c r="O33" s="94"/>
      <c r="P33" s="95">
        <f t="shared" si="5"/>
        <v>0.27708333333333335</v>
      </c>
      <c r="Q33" s="95">
        <f t="shared" si="6"/>
        <v>0.30069444444444432</v>
      </c>
      <c r="R33" s="95">
        <f t="shared" si="7"/>
        <v>0.4305555555555553</v>
      </c>
      <c r="S33" s="95">
        <f t="shared" si="8"/>
        <v>0.51388888888888884</v>
      </c>
      <c r="T33" s="95">
        <f t="shared" si="9"/>
        <v>0.59583333333333333</v>
      </c>
      <c r="U33" s="95">
        <f t="shared" si="10"/>
        <v>0.65486111111111134</v>
      </c>
      <c r="V33" s="96"/>
      <c r="W33" s="97"/>
    </row>
    <row r="34" spans="1:23" s="1" customFormat="1">
      <c r="A34" s="92" t="s">
        <v>49</v>
      </c>
      <c r="B34" s="46"/>
      <c r="C34" s="73"/>
      <c r="D34" s="48" t="s">
        <v>50</v>
      </c>
      <c r="E34" s="93"/>
      <c r="F34" s="69">
        <v>0.8</v>
      </c>
      <c r="G34" s="94">
        <v>6.9444444444444404E-4</v>
      </c>
      <c r="H34" s="69">
        <v>0.8</v>
      </c>
      <c r="I34" s="94">
        <v>6.9444444444444404E-4</v>
      </c>
      <c r="J34" s="69">
        <v>0.8</v>
      </c>
      <c r="K34" s="94">
        <v>6.9444444444444404E-4</v>
      </c>
      <c r="L34" s="69">
        <v>0.8</v>
      </c>
      <c r="M34" s="94">
        <v>6.9444444444444404E-4</v>
      </c>
      <c r="N34" s="69"/>
      <c r="O34" s="94"/>
      <c r="P34" s="95">
        <f t="shared" si="5"/>
        <v>0.27777777777777779</v>
      </c>
      <c r="Q34" s="95">
        <f t="shared" si="6"/>
        <v>0.30138888888888876</v>
      </c>
      <c r="R34" s="95">
        <f t="shared" si="7"/>
        <v>0.43124999999999974</v>
      </c>
      <c r="S34" s="95">
        <f t="shared" si="8"/>
        <v>0.51458333333333328</v>
      </c>
      <c r="T34" s="95">
        <f t="shared" si="9"/>
        <v>0.59652777777777777</v>
      </c>
      <c r="U34" s="95">
        <f t="shared" si="10"/>
        <v>0.65555555555555578</v>
      </c>
      <c r="V34" s="96"/>
      <c r="W34" s="97"/>
    </row>
    <row r="35" spans="1:23" s="1" customFormat="1" ht="12.75" customHeight="1">
      <c r="A35" s="72" t="s">
        <v>36</v>
      </c>
      <c r="B35" s="46"/>
      <c r="C35" s="73"/>
      <c r="D35" s="48" t="s">
        <v>16</v>
      </c>
      <c r="E35" s="98"/>
      <c r="F35" s="50">
        <v>0.2</v>
      </c>
      <c r="G35" s="51">
        <v>6.9444444444444404E-4</v>
      </c>
      <c r="H35" s="50">
        <v>0.2</v>
      </c>
      <c r="I35" s="51">
        <v>6.9444444444444404E-4</v>
      </c>
      <c r="J35" s="50">
        <v>0.2</v>
      </c>
      <c r="K35" s="51">
        <v>6.9444444444444404E-4</v>
      </c>
      <c r="L35" s="50">
        <v>0.2</v>
      </c>
      <c r="M35" s="51">
        <v>6.9444444444444404E-4</v>
      </c>
      <c r="N35" s="50"/>
      <c r="O35" s="51"/>
      <c r="P35" s="95">
        <f t="shared" si="5"/>
        <v>0.27847222222222223</v>
      </c>
      <c r="Q35" s="95">
        <f t="shared" si="6"/>
        <v>0.3020833333333332</v>
      </c>
      <c r="R35" s="95">
        <f t="shared" si="7"/>
        <v>0.43194444444444419</v>
      </c>
      <c r="S35" s="95">
        <f t="shared" si="8"/>
        <v>0.51527777777777772</v>
      </c>
      <c r="T35" s="95">
        <f t="shared" si="9"/>
        <v>0.59722222222222221</v>
      </c>
      <c r="U35" s="95">
        <f t="shared" si="10"/>
        <v>0.65625000000000022</v>
      </c>
      <c r="V35" s="96"/>
      <c r="W35" s="97"/>
    </row>
    <row r="36" spans="1:23" s="1" customFormat="1">
      <c r="A36" s="72" t="s">
        <v>34</v>
      </c>
      <c r="B36" s="46">
        <v>44</v>
      </c>
      <c r="C36" s="73"/>
      <c r="D36" s="48" t="s">
        <v>19</v>
      </c>
      <c r="E36" s="93"/>
      <c r="F36" s="69">
        <v>1.4</v>
      </c>
      <c r="G36" s="94">
        <v>2.0833333333333298E-3</v>
      </c>
      <c r="H36" s="69">
        <v>1.4</v>
      </c>
      <c r="I36" s="94">
        <v>2.0833333333333298E-3</v>
      </c>
      <c r="J36" s="69">
        <v>1.4</v>
      </c>
      <c r="K36" s="94">
        <v>2.0833333333333298E-3</v>
      </c>
      <c r="L36" s="69">
        <v>1.4</v>
      </c>
      <c r="M36" s="94">
        <v>2.0833333333333298E-3</v>
      </c>
      <c r="N36" s="69"/>
      <c r="O36" s="94"/>
      <c r="P36" s="95">
        <f t="shared" si="5"/>
        <v>0.28055555555555556</v>
      </c>
      <c r="Q36" s="95">
        <f t="shared" si="6"/>
        <v>0.30416666666666653</v>
      </c>
      <c r="R36" s="95">
        <f t="shared" si="7"/>
        <v>0.43402777777777751</v>
      </c>
      <c r="S36" s="95">
        <f t="shared" si="8"/>
        <v>0.51736111111111105</v>
      </c>
      <c r="T36" s="95">
        <f t="shared" si="9"/>
        <v>0.59930555555555554</v>
      </c>
      <c r="U36" s="95">
        <f t="shared" si="10"/>
        <v>0.65833333333333355</v>
      </c>
      <c r="V36" s="96"/>
      <c r="W36" s="97"/>
    </row>
    <row r="37" spans="1:23" s="1" customFormat="1">
      <c r="A37" s="72" t="s">
        <v>33</v>
      </c>
      <c r="B37" s="46">
        <v>46</v>
      </c>
      <c r="C37" s="73"/>
      <c r="D37" s="48" t="s">
        <v>19</v>
      </c>
      <c r="E37" s="99"/>
      <c r="F37" s="50">
        <v>2.7</v>
      </c>
      <c r="G37" s="94">
        <v>2.0833333333333298E-3</v>
      </c>
      <c r="H37" s="50">
        <v>2.7</v>
      </c>
      <c r="I37" s="94">
        <v>2.0833333333333298E-3</v>
      </c>
      <c r="J37" s="50">
        <v>2.7</v>
      </c>
      <c r="K37" s="94">
        <v>2.0833333333333298E-3</v>
      </c>
      <c r="L37" s="50">
        <v>2.7</v>
      </c>
      <c r="M37" s="94">
        <v>2.0833333333333298E-3</v>
      </c>
      <c r="N37" s="50"/>
      <c r="O37" s="94"/>
      <c r="P37" s="95">
        <f t="shared" si="5"/>
        <v>0.28263888888888888</v>
      </c>
      <c r="Q37" s="95">
        <f t="shared" si="6"/>
        <v>0.30624999999999986</v>
      </c>
      <c r="R37" s="95">
        <f t="shared" si="7"/>
        <v>0.43611111111111084</v>
      </c>
      <c r="S37" s="95">
        <f t="shared" si="8"/>
        <v>0.51944444444444438</v>
      </c>
      <c r="T37" s="95">
        <f t="shared" si="9"/>
        <v>0.60138888888888886</v>
      </c>
      <c r="U37" s="95">
        <f t="shared" si="10"/>
        <v>0.66041666666666687</v>
      </c>
      <c r="V37" s="96"/>
      <c r="W37" s="97"/>
    </row>
    <row r="38" spans="1:23" s="1" customFormat="1">
      <c r="A38" s="72" t="s">
        <v>31</v>
      </c>
      <c r="B38" s="46">
        <v>48</v>
      </c>
      <c r="C38" s="73"/>
      <c r="D38" s="48" t="s">
        <v>19</v>
      </c>
      <c r="E38" s="99"/>
      <c r="F38" s="100">
        <v>1.1000000000000001</v>
      </c>
      <c r="G38" s="51">
        <v>6.9444444444444404E-4</v>
      </c>
      <c r="H38" s="100">
        <v>1.1000000000000001</v>
      </c>
      <c r="I38" s="51">
        <v>6.9444444444444404E-4</v>
      </c>
      <c r="J38" s="100">
        <v>1.1000000000000001</v>
      </c>
      <c r="K38" s="51">
        <v>6.9444444444444404E-4</v>
      </c>
      <c r="L38" s="100">
        <v>1.1000000000000001</v>
      </c>
      <c r="M38" s="51">
        <v>6.9444444444444404E-4</v>
      </c>
      <c r="N38" s="100"/>
      <c r="O38" s="51"/>
      <c r="P38" s="95">
        <f t="shared" si="5"/>
        <v>0.28333333333333333</v>
      </c>
      <c r="Q38" s="95">
        <f t="shared" si="6"/>
        <v>0.3069444444444443</v>
      </c>
      <c r="R38" s="95">
        <f t="shared" si="7"/>
        <v>0.43680555555555528</v>
      </c>
      <c r="S38" s="95">
        <f t="shared" si="8"/>
        <v>0.52013888888888882</v>
      </c>
      <c r="T38" s="95">
        <f t="shared" si="9"/>
        <v>0.6020833333333333</v>
      </c>
      <c r="U38" s="95">
        <f t="shared" si="10"/>
        <v>0.66111111111111132</v>
      </c>
      <c r="V38" s="96"/>
      <c r="W38" s="97"/>
    </row>
    <row r="39" spans="1:23" s="1" customFormat="1">
      <c r="A39" s="72" t="s">
        <v>32</v>
      </c>
      <c r="B39" s="46"/>
      <c r="C39" s="73"/>
      <c r="D39" s="47" t="s">
        <v>16</v>
      </c>
      <c r="E39" s="99"/>
      <c r="F39" s="100" t="s">
        <v>28</v>
      </c>
      <c r="G39" s="51" t="s">
        <v>28</v>
      </c>
      <c r="H39" s="100" t="s">
        <v>28</v>
      </c>
      <c r="I39" s="51" t="s">
        <v>28</v>
      </c>
      <c r="J39" s="100" t="s">
        <v>28</v>
      </c>
      <c r="K39" s="51" t="s">
        <v>28</v>
      </c>
      <c r="L39" s="100">
        <v>1.2</v>
      </c>
      <c r="M39" s="51">
        <v>1.38888888888889E-3</v>
      </c>
      <c r="N39" s="100"/>
      <c r="O39" s="51"/>
      <c r="P39" s="95" t="s">
        <v>28</v>
      </c>
      <c r="Q39" s="95" t="s">
        <v>28</v>
      </c>
      <c r="R39" s="95" t="s">
        <v>28</v>
      </c>
      <c r="S39" s="95" t="s">
        <v>28</v>
      </c>
      <c r="T39" s="95">
        <f t="shared" si="9"/>
        <v>0.60347222222222219</v>
      </c>
      <c r="U39" s="95" t="s">
        <v>28</v>
      </c>
      <c r="V39" s="96"/>
      <c r="W39" s="97"/>
    </row>
    <row r="40" spans="1:23" s="1" customFormat="1">
      <c r="A40" s="72" t="s">
        <v>31</v>
      </c>
      <c r="B40" s="46">
        <v>48</v>
      </c>
      <c r="C40" s="73"/>
      <c r="D40" s="48" t="s">
        <v>19</v>
      </c>
      <c r="E40" s="99"/>
      <c r="F40" s="100" t="s">
        <v>28</v>
      </c>
      <c r="G40" s="51" t="s">
        <v>28</v>
      </c>
      <c r="H40" s="100" t="s">
        <v>28</v>
      </c>
      <c r="I40" s="51" t="s">
        <v>28</v>
      </c>
      <c r="J40" s="100" t="s">
        <v>28</v>
      </c>
      <c r="K40" s="51" t="s">
        <v>28</v>
      </c>
      <c r="L40" s="100">
        <v>1.2</v>
      </c>
      <c r="M40" s="51">
        <v>6.9444444444444404E-4</v>
      </c>
      <c r="N40" s="100"/>
      <c r="O40" s="51"/>
      <c r="P40" s="95" t="s">
        <v>28</v>
      </c>
      <c r="Q40" s="95" t="s">
        <v>28</v>
      </c>
      <c r="R40" s="95" t="s">
        <v>28</v>
      </c>
      <c r="S40" s="95" t="s">
        <v>28</v>
      </c>
      <c r="T40" s="95">
        <f t="shared" si="9"/>
        <v>0.60416666666666663</v>
      </c>
      <c r="U40" s="95" t="s">
        <v>28</v>
      </c>
      <c r="V40" s="96"/>
      <c r="W40" s="97"/>
    </row>
    <row r="41" spans="1:23" s="1" customFormat="1">
      <c r="A41" s="72" t="s">
        <v>29</v>
      </c>
      <c r="B41" s="46"/>
      <c r="C41" s="73"/>
      <c r="D41" s="61" t="s">
        <v>88</v>
      </c>
      <c r="E41" s="99"/>
      <c r="F41" s="100">
        <v>2.4</v>
      </c>
      <c r="G41" s="51">
        <v>2.0833333333333298E-3</v>
      </c>
      <c r="H41" s="100">
        <v>2.4</v>
      </c>
      <c r="I41" s="51">
        <v>2.0833333333333298E-3</v>
      </c>
      <c r="J41" s="100">
        <v>2.4</v>
      </c>
      <c r="K41" s="51">
        <v>2.0833333333333298E-3</v>
      </c>
      <c r="L41" s="100">
        <v>2.4</v>
      </c>
      <c r="M41" s="51">
        <v>2.0833333333333298E-3</v>
      </c>
      <c r="N41" s="100"/>
      <c r="O41" s="51"/>
      <c r="P41" s="95">
        <f>P38+$G$41</f>
        <v>0.28541666666666665</v>
      </c>
      <c r="Q41" s="95">
        <f>Q38+$I$41</f>
        <v>0.30902777777777762</v>
      </c>
      <c r="R41" s="95">
        <f>R38+$K$41</f>
        <v>0.43888888888888861</v>
      </c>
      <c r="S41" s="95">
        <f>S38+$G$41</f>
        <v>0.52222222222222214</v>
      </c>
      <c r="T41" s="95">
        <f t="shared" si="9"/>
        <v>0.60624999999999996</v>
      </c>
      <c r="U41" s="95">
        <f>U38+$K$41</f>
        <v>0.66319444444444464</v>
      </c>
      <c r="V41" s="96"/>
      <c r="W41" s="97"/>
    </row>
    <row r="42" spans="1:23" s="67" customFormat="1">
      <c r="A42" s="59" t="s">
        <v>27</v>
      </c>
      <c r="B42" s="60"/>
      <c r="C42" s="61"/>
      <c r="D42" s="61" t="s">
        <v>12</v>
      </c>
      <c r="E42" s="93"/>
      <c r="F42" s="101">
        <v>0.8</v>
      </c>
      <c r="G42" s="51">
        <v>6.9444444444444404E-4</v>
      </c>
      <c r="H42" s="101">
        <v>0.8</v>
      </c>
      <c r="I42" s="51">
        <v>6.9444444444444404E-4</v>
      </c>
      <c r="J42" s="101">
        <v>0.8</v>
      </c>
      <c r="K42" s="51">
        <v>6.9444444444444404E-4</v>
      </c>
      <c r="L42" s="101">
        <v>0.8</v>
      </c>
      <c r="M42" s="51">
        <v>6.9444444444444404E-4</v>
      </c>
      <c r="N42" s="101"/>
      <c r="O42" s="51"/>
      <c r="P42" s="95">
        <f>P41+$G42</f>
        <v>0.28611111111111109</v>
      </c>
      <c r="Q42" s="95">
        <f>Q41+$I42</f>
        <v>0.30972222222222207</v>
      </c>
      <c r="R42" s="95">
        <f>R41+$K42</f>
        <v>0.43958333333333305</v>
      </c>
      <c r="S42" s="95">
        <v>0.52777777777777779</v>
      </c>
      <c r="T42" s="95">
        <f t="shared" si="9"/>
        <v>0.6069444444444444</v>
      </c>
      <c r="U42" s="95">
        <f t="shared" ref="U42:U50" si="11">U41+$K42</f>
        <v>0.66388888888888908</v>
      </c>
      <c r="V42" s="96"/>
      <c r="W42" s="102"/>
    </row>
    <row r="43" spans="1:23" s="5" customFormat="1">
      <c r="A43" s="59" t="s">
        <v>26</v>
      </c>
      <c r="B43" s="60"/>
      <c r="C43" s="61"/>
      <c r="D43" s="61" t="s">
        <v>12</v>
      </c>
      <c r="E43" s="49"/>
      <c r="F43" s="50">
        <v>0.3</v>
      </c>
      <c r="G43" s="51">
        <v>6.9444444444444404E-4</v>
      </c>
      <c r="H43" s="50">
        <v>0.3</v>
      </c>
      <c r="I43" s="51">
        <v>6.9444444444444404E-4</v>
      </c>
      <c r="J43" s="50">
        <v>0.3</v>
      </c>
      <c r="K43" s="51">
        <v>6.9444444444444404E-4</v>
      </c>
      <c r="L43" s="50">
        <v>0.3</v>
      </c>
      <c r="M43" s="51">
        <v>6.9444444444444404E-4</v>
      </c>
      <c r="N43" s="50"/>
      <c r="O43" s="51"/>
      <c r="P43" s="70">
        <f>P42+$G43</f>
        <v>0.28680555555555554</v>
      </c>
      <c r="Q43" s="95">
        <f>Q42+$I43</f>
        <v>0.31041666666666651</v>
      </c>
      <c r="R43" s="95">
        <f>R42+$K43</f>
        <v>0.44027777777777749</v>
      </c>
      <c r="S43" s="70">
        <f>S42+$G43</f>
        <v>0.52847222222222223</v>
      </c>
      <c r="T43" s="70">
        <f t="shared" si="9"/>
        <v>0.60763888888888884</v>
      </c>
      <c r="U43" s="95">
        <f t="shared" si="11"/>
        <v>0.66458333333333353</v>
      </c>
      <c r="V43" s="96"/>
      <c r="W43" s="103"/>
    </row>
    <row r="44" spans="1:23" s="5" customFormat="1">
      <c r="A44" s="57" t="s">
        <v>25</v>
      </c>
      <c r="B44" s="37"/>
      <c r="C44" s="38"/>
      <c r="D44" s="38" t="s">
        <v>23</v>
      </c>
      <c r="E44" s="37"/>
      <c r="F44" s="41">
        <v>1.5</v>
      </c>
      <c r="G44" s="42">
        <v>1.38888888888889E-3</v>
      </c>
      <c r="H44" s="41">
        <v>1.5</v>
      </c>
      <c r="I44" s="42">
        <v>1.38888888888889E-3</v>
      </c>
      <c r="J44" s="41">
        <v>1.5</v>
      </c>
      <c r="K44" s="42">
        <v>1.38888888888889E-3</v>
      </c>
      <c r="L44" s="41">
        <v>1.5</v>
      </c>
      <c r="M44" s="42">
        <v>1.38888888888889E-3</v>
      </c>
      <c r="N44" s="41"/>
      <c r="O44" s="42"/>
      <c r="P44" s="71">
        <f>P43+$G44</f>
        <v>0.28819444444444442</v>
      </c>
      <c r="Q44" s="104">
        <f>Q43+$I44</f>
        <v>0.31180555555555539</v>
      </c>
      <c r="R44" s="104">
        <f>R43+$K44</f>
        <v>0.44166666666666637</v>
      </c>
      <c r="S44" s="71">
        <f>S43+$G44</f>
        <v>0.52986111111111112</v>
      </c>
      <c r="T44" s="71">
        <f t="shared" si="9"/>
        <v>0.60902777777777772</v>
      </c>
      <c r="U44" s="104">
        <f t="shared" si="11"/>
        <v>0.66597222222222241</v>
      </c>
      <c r="V44" s="105"/>
      <c r="W44" s="106"/>
    </row>
    <row r="45" spans="1:23" s="5" customFormat="1">
      <c r="A45" s="55" t="s">
        <v>24</v>
      </c>
      <c r="B45" s="56"/>
      <c r="C45" s="47"/>
      <c r="D45" s="47" t="s">
        <v>23</v>
      </c>
      <c r="E45" s="37"/>
      <c r="F45" s="50">
        <v>1.6</v>
      </c>
      <c r="G45" s="51">
        <v>1.38888888888889E-3</v>
      </c>
      <c r="H45" s="50"/>
      <c r="I45" s="51"/>
      <c r="J45" s="50">
        <v>1.6</v>
      </c>
      <c r="K45" s="51">
        <v>1.38888888888889E-3</v>
      </c>
      <c r="L45" s="50">
        <v>1.6</v>
      </c>
      <c r="M45" s="51">
        <v>1.38888888888889E-3</v>
      </c>
      <c r="N45" s="50"/>
      <c r="O45" s="51"/>
      <c r="P45" s="70">
        <f>P44+$G45</f>
        <v>0.2895833333333333</v>
      </c>
      <c r="Q45" s="70"/>
      <c r="R45" s="95">
        <f>R44+$K45</f>
        <v>0.44305555555555526</v>
      </c>
      <c r="S45" s="70">
        <f>S44+$G45</f>
        <v>0.53125</v>
      </c>
      <c r="T45" s="70">
        <f t="shared" si="9"/>
        <v>0.61041666666666661</v>
      </c>
      <c r="U45" s="95">
        <f t="shared" si="11"/>
        <v>0.66736111111111129</v>
      </c>
      <c r="V45" s="96"/>
      <c r="W45" s="103"/>
    </row>
    <row r="46" spans="1:23" s="5" customFormat="1">
      <c r="A46" s="107" t="s">
        <v>51</v>
      </c>
      <c r="B46" s="108"/>
      <c r="C46" s="109"/>
      <c r="D46" s="109"/>
      <c r="E46" s="110"/>
      <c r="F46" s="111" t="s">
        <v>28</v>
      </c>
      <c r="G46" s="111" t="s">
        <v>28</v>
      </c>
      <c r="H46" s="111" t="s">
        <v>28</v>
      </c>
      <c r="I46" s="111" t="s">
        <v>28</v>
      </c>
      <c r="J46" s="111" t="s">
        <v>28</v>
      </c>
      <c r="K46" s="112">
        <v>4.1666666666666701E-3</v>
      </c>
      <c r="L46" s="113">
        <v>5.0999999999999996</v>
      </c>
      <c r="M46" s="112">
        <v>4.1666666666666701E-3</v>
      </c>
      <c r="N46" s="113"/>
      <c r="O46" s="112"/>
      <c r="P46" s="114" t="s">
        <v>28</v>
      </c>
      <c r="Q46" s="114" t="s">
        <v>28</v>
      </c>
      <c r="R46" s="114" t="s">
        <v>28</v>
      </c>
      <c r="S46" s="114" t="s">
        <v>28</v>
      </c>
      <c r="T46" s="114" t="s">
        <v>28</v>
      </c>
      <c r="U46" s="114">
        <f t="shared" si="11"/>
        <v>0.67152777777777795</v>
      </c>
      <c r="V46" s="96"/>
      <c r="W46" s="103"/>
    </row>
    <row r="47" spans="1:23" s="5" customFormat="1">
      <c r="A47" s="55" t="s">
        <v>22</v>
      </c>
      <c r="B47" s="56"/>
      <c r="C47" s="47"/>
      <c r="D47" s="47" t="s">
        <v>23</v>
      </c>
      <c r="E47" s="37"/>
      <c r="F47" s="50">
        <v>1.3</v>
      </c>
      <c r="G47" s="51">
        <v>1.38888888888889E-3</v>
      </c>
      <c r="H47" s="50"/>
      <c r="I47" s="51"/>
      <c r="J47" s="50">
        <v>1.3</v>
      </c>
      <c r="K47" s="51">
        <v>4.1666666666666701E-3</v>
      </c>
      <c r="L47" s="50">
        <v>5.5</v>
      </c>
      <c r="M47" s="51">
        <v>4.1666666666666701E-3</v>
      </c>
      <c r="N47" s="50"/>
      <c r="O47" s="51"/>
      <c r="P47" s="70">
        <f>P45+$G47</f>
        <v>0.29097222222222219</v>
      </c>
      <c r="Q47" s="70"/>
      <c r="R47" s="95">
        <f>R45+$K47</f>
        <v>0.44722222222222191</v>
      </c>
      <c r="S47" s="70">
        <f>S45+$G47</f>
        <v>0.53263888888888888</v>
      </c>
      <c r="T47" s="70">
        <f>T45+$M47</f>
        <v>0.61458333333333326</v>
      </c>
      <c r="U47" s="95">
        <f t="shared" si="11"/>
        <v>0.6756944444444446</v>
      </c>
      <c r="V47" s="96"/>
      <c r="W47" s="103"/>
    </row>
    <row r="48" spans="1:23" s="5" customFormat="1">
      <c r="A48" s="45" t="s">
        <v>20</v>
      </c>
      <c r="B48" s="46">
        <v>54</v>
      </c>
      <c r="C48" s="47"/>
      <c r="D48" s="48" t="s">
        <v>19</v>
      </c>
      <c r="E48" s="37"/>
      <c r="F48" s="50">
        <v>0.7</v>
      </c>
      <c r="G48" s="51">
        <v>6.9444444444444404E-4</v>
      </c>
      <c r="H48" s="50"/>
      <c r="I48" s="51"/>
      <c r="J48" s="50">
        <v>0.7</v>
      </c>
      <c r="K48" s="51">
        <v>6.9444444444444404E-4</v>
      </c>
      <c r="L48" s="50">
        <v>0.7</v>
      </c>
      <c r="M48" s="51">
        <v>6.9444444444444404E-4</v>
      </c>
      <c r="N48" s="50"/>
      <c r="O48" s="51"/>
      <c r="P48" s="70">
        <f>P47+$G48</f>
        <v>0.29166666666666663</v>
      </c>
      <c r="Q48" s="70"/>
      <c r="R48" s="95">
        <f>R47+$K48</f>
        <v>0.44791666666666635</v>
      </c>
      <c r="S48" s="70">
        <f>S47+$G48</f>
        <v>0.53333333333333333</v>
      </c>
      <c r="T48" s="70">
        <f>T47+$M48</f>
        <v>0.6152777777777777</v>
      </c>
      <c r="U48" s="95">
        <f t="shared" si="11"/>
        <v>0.67638888888888904</v>
      </c>
      <c r="V48" s="96"/>
      <c r="W48" s="103"/>
    </row>
    <row r="49" spans="1:23" s="5" customFormat="1">
      <c r="A49" s="45" t="s">
        <v>17</v>
      </c>
      <c r="B49" s="46">
        <v>56</v>
      </c>
      <c r="C49" s="56"/>
      <c r="D49" s="48" t="s">
        <v>19</v>
      </c>
      <c r="E49" s="37"/>
      <c r="F49" s="50">
        <v>1.8</v>
      </c>
      <c r="G49" s="51">
        <v>1.38888888888889E-3</v>
      </c>
      <c r="H49" s="50"/>
      <c r="I49" s="51"/>
      <c r="J49" s="50">
        <v>1.8</v>
      </c>
      <c r="K49" s="51">
        <v>1.38888888888889E-3</v>
      </c>
      <c r="L49" s="50">
        <v>1.8</v>
      </c>
      <c r="M49" s="51">
        <v>1.38888888888889E-3</v>
      </c>
      <c r="N49" s="50"/>
      <c r="O49" s="51"/>
      <c r="P49" s="70">
        <f>P48+$G49</f>
        <v>0.29305555555555551</v>
      </c>
      <c r="Q49" s="70"/>
      <c r="R49" s="95">
        <f>R48+$K49</f>
        <v>0.44930555555555524</v>
      </c>
      <c r="S49" s="70">
        <f>S48+$G49</f>
        <v>0.53472222222222221</v>
      </c>
      <c r="T49" s="70">
        <f>T48+$M49</f>
        <v>0.61666666666666659</v>
      </c>
      <c r="U49" s="95">
        <f t="shared" si="11"/>
        <v>0.67777777777777792</v>
      </c>
      <c r="V49" s="96"/>
      <c r="W49" s="103"/>
    </row>
    <row r="50" spans="1:23" s="5" customFormat="1">
      <c r="A50" s="36" t="s">
        <v>15</v>
      </c>
      <c r="B50" s="63"/>
      <c r="C50" s="63"/>
      <c r="D50" s="115" t="s">
        <v>16</v>
      </c>
      <c r="E50" s="37"/>
      <c r="F50" s="41">
        <v>1.6</v>
      </c>
      <c r="G50" s="42">
        <v>1.38888888888889E-3</v>
      </c>
      <c r="H50" s="41"/>
      <c r="I50" s="42"/>
      <c r="J50" s="41">
        <v>1.6</v>
      </c>
      <c r="K50" s="42">
        <v>1.38888888888889E-3</v>
      </c>
      <c r="L50" s="41">
        <v>1.6</v>
      </c>
      <c r="M50" s="42">
        <v>1.38888888888889E-3</v>
      </c>
      <c r="N50" s="41"/>
      <c r="O50" s="42"/>
      <c r="P50" s="71">
        <f>P49+$G50</f>
        <v>0.2944444444444444</v>
      </c>
      <c r="Q50" s="71"/>
      <c r="R50" s="104">
        <f>R49+$K50</f>
        <v>0.45069444444444412</v>
      </c>
      <c r="S50" s="71">
        <f>S49+$G50</f>
        <v>0.53611111111111109</v>
      </c>
      <c r="T50" s="71">
        <f>T49+$M50</f>
        <v>0.61805555555555547</v>
      </c>
      <c r="U50" s="104">
        <f t="shared" si="11"/>
        <v>0.67916666666666681</v>
      </c>
      <c r="V50" s="105"/>
      <c r="W50" s="106"/>
    </row>
    <row r="51" spans="1:23" s="5" customFormat="1">
      <c r="A51" s="116" t="s">
        <v>11</v>
      </c>
      <c r="B51" s="117"/>
      <c r="C51" s="117"/>
      <c r="D51" s="118" t="s">
        <v>12</v>
      </c>
      <c r="E51" s="117" t="s">
        <v>45</v>
      </c>
      <c r="F51" s="119">
        <v>2</v>
      </c>
      <c r="G51" s="120">
        <v>2.0833333333333298E-3</v>
      </c>
      <c r="H51" s="119"/>
      <c r="I51" s="120"/>
      <c r="J51" s="119"/>
      <c r="K51" s="120"/>
      <c r="L51" s="119"/>
      <c r="M51" s="120"/>
      <c r="N51" s="119"/>
      <c r="O51" s="120"/>
      <c r="P51" s="121">
        <f>P50+$G51</f>
        <v>0.29652777777777772</v>
      </c>
      <c r="Q51" s="121"/>
      <c r="R51" s="121"/>
      <c r="S51" s="121">
        <f>S50+$G51</f>
        <v>0.53819444444444442</v>
      </c>
      <c r="T51" s="121"/>
      <c r="U51" s="121"/>
      <c r="V51" s="105"/>
      <c r="W51" s="122"/>
    </row>
    <row r="52" spans="1:23">
      <c r="A52" s="123"/>
      <c r="B52" s="124"/>
      <c r="C52" s="124"/>
      <c r="D52" s="124"/>
      <c r="E52" s="124"/>
      <c r="F52" s="77"/>
      <c r="G52" s="125"/>
      <c r="H52" s="77"/>
      <c r="I52" s="77"/>
      <c r="J52" s="125"/>
      <c r="K52" s="77"/>
      <c r="L52" s="125"/>
      <c r="M52" s="77"/>
      <c r="N52" s="77"/>
      <c r="O52" s="77"/>
      <c r="P52" s="126"/>
      <c r="Q52" s="77"/>
      <c r="R52" s="127"/>
      <c r="S52" s="128"/>
      <c r="T52" s="128"/>
      <c r="W52" s="1"/>
    </row>
    <row r="54" spans="1:23" hidden="1">
      <c r="A54" s="78" t="e">
        <f>(#REF!+#REF!+#REF!+#REF!+#REF!+#REF!+#REF!)/7</f>
        <v>#REF!</v>
      </c>
    </row>
    <row r="55" spans="1:23" hidden="1">
      <c r="A55" s="1" t="s">
        <v>52</v>
      </c>
      <c r="B55" s="2" t="e">
        <f>#REF!</f>
        <v>#REF!</v>
      </c>
    </row>
  </sheetData>
  <pageMargins left="0.31527777777777799" right="0.196527777777778" top="0.196527777777778" bottom="0.196527777777778" header="0.511811023622047" footer="0.511811023622047"/>
  <pageSetup paperSize="9" scale="6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MI53"/>
  <sheetViews>
    <sheetView topLeftCell="A16" workbookViewId="0">
      <selection activeCell="A51" sqref="A51:XFD64"/>
    </sheetView>
  </sheetViews>
  <sheetFormatPr defaultColWidth="8.85546875" defaultRowHeight="12.75"/>
  <cols>
    <col min="1" max="1" width="30.7109375" style="1" customWidth="1"/>
    <col min="2" max="2" width="4.42578125" style="2" customWidth="1"/>
    <col min="3" max="3" width="2.7109375" style="2" customWidth="1"/>
    <col min="4" max="4" width="7.85546875" style="2" customWidth="1"/>
    <col min="5" max="5" width="2.5703125" style="2" customWidth="1"/>
    <col min="6" max="6" width="4.7109375" style="3" customWidth="1"/>
    <col min="7" max="7" width="4.7109375" style="4" customWidth="1"/>
    <col min="8" max="8" width="4.7109375" style="3" customWidth="1"/>
    <col min="9" max="9" width="4.7109375" style="4" customWidth="1"/>
    <col min="10" max="10" width="4.7109375" style="3" customWidth="1"/>
    <col min="11" max="11" width="4.7109375" style="4" customWidth="1"/>
    <col min="12" max="12" width="4.7109375" style="3" customWidth="1"/>
    <col min="13" max="13" width="4.7109375" style="4" customWidth="1"/>
    <col min="14" max="21" width="5.7109375" style="4" customWidth="1"/>
    <col min="22" max="22" width="8.85546875" style="1" hidden="1"/>
    <col min="23" max="1023" width="8.85546875" style="1"/>
  </cols>
  <sheetData>
    <row r="1" spans="1:22">
      <c r="A1" s="5" t="s">
        <v>0</v>
      </c>
      <c r="B1" s="6"/>
      <c r="C1" s="6"/>
      <c r="D1" s="6"/>
      <c r="E1" s="6"/>
    </row>
    <row r="2" spans="1:22" s="12" customFormat="1" ht="20.25">
      <c r="A2" s="7" t="s">
        <v>1</v>
      </c>
      <c r="B2" s="8"/>
      <c r="C2" s="8"/>
      <c r="D2" s="8"/>
      <c r="E2" s="9"/>
      <c r="F2" s="10"/>
      <c r="G2" s="11"/>
      <c r="H2" s="10"/>
      <c r="I2" s="11"/>
      <c r="J2" s="10"/>
      <c r="K2" s="11"/>
      <c r="L2" s="10"/>
      <c r="M2" s="11"/>
      <c r="N2" s="11"/>
      <c r="O2" s="11"/>
      <c r="P2" s="11"/>
      <c r="Q2" s="11"/>
      <c r="R2" s="11"/>
      <c r="S2" s="11"/>
      <c r="T2" s="11"/>
      <c r="U2" s="11"/>
    </row>
    <row r="3" spans="1:22">
      <c r="A3" s="5" t="s">
        <v>53</v>
      </c>
      <c r="B3" s="6"/>
      <c r="C3" s="6"/>
      <c r="D3" s="6"/>
      <c r="E3" s="6"/>
    </row>
    <row r="4" spans="1:22">
      <c r="A4" s="13" t="s">
        <v>3</v>
      </c>
      <c r="B4" s="14"/>
      <c r="C4" s="14"/>
      <c r="D4" s="15"/>
      <c r="E4" s="16"/>
      <c r="F4" s="17" t="s">
        <v>4</v>
      </c>
      <c r="G4" s="18" t="s">
        <v>5</v>
      </c>
      <c r="H4" s="17" t="s">
        <v>4</v>
      </c>
      <c r="I4" s="18" t="s">
        <v>5</v>
      </c>
      <c r="J4" s="17" t="s">
        <v>4</v>
      </c>
      <c r="K4" s="18" t="s">
        <v>5</v>
      </c>
      <c r="L4" s="17" t="s">
        <v>4</v>
      </c>
      <c r="M4" s="18" t="s">
        <v>5</v>
      </c>
      <c r="N4" s="19"/>
      <c r="O4" s="20"/>
      <c r="P4" s="20"/>
      <c r="Q4" s="20"/>
      <c r="R4" s="20"/>
      <c r="S4" s="20"/>
      <c r="T4" s="20"/>
      <c r="U4" s="20"/>
    </row>
    <row r="5" spans="1:22">
      <c r="A5" s="21" t="s">
        <v>6</v>
      </c>
      <c r="B5" s="22" t="s">
        <v>7</v>
      </c>
      <c r="C5" s="22" t="s">
        <v>8</v>
      </c>
      <c r="D5" s="23" t="s">
        <v>9</v>
      </c>
      <c r="E5" s="16"/>
      <c r="F5" s="17"/>
      <c r="G5" s="18"/>
      <c r="H5" s="17"/>
      <c r="I5" s="18"/>
      <c r="J5" s="17"/>
      <c r="K5" s="18"/>
      <c r="L5" s="17"/>
      <c r="M5" s="18"/>
      <c r="N5" s="24" t="s">
        <v>145</v>
      </c>
      <c r="O5" s="24" t="s">
        <v>145</v>
      </c>
      <c r="P5" s="24" t="s">
        <v>145</v>
      </c>
      <c r="Q5" s="24" t="s">
        <v>145</v>
      </c>
      <c r="R5" s="25"/>
      <c r="S5" s="25"/>
      <c r="T5" s="25"/>
      <c r="U5" s="26"/>
    </row>
    <row r="6" spans="1:22">
      <c r="A6" s="27" t="s">
        <v>11</v>
      </c>
      <c r="B6" s="28"/>
      <c r="C6" s="28"/>
      <c r="D6" s="29" t="s">
        <v>12</v>
      </c>
      <c r="E6" s="30" t="s">
        <v>13</v>
      </c>
      <c r="F6" s="31" t="s">
        <v>14</v>
      </c>
      <c r="G6" s="32">
        <v>0</v>
      </c>
      <c r="H6" s="31" t="s">
        <v>14</v>
      </c>
      <c r="I6" s="32" t="s">
        <v>14</v>
      </c>
      <c r="J6" s="31" t="s">
        <v>14</v>
      </c>
      <c r="K6" s="32">
        <v>0</v>
      </c>
      <c r="L6" s="31" t="s">
        <v>14</v>
      </c>
      <c r="M6" s="32" t="s">
        <v>14</v>
      </c>
      <c r="N6" s="34">
        <v>0.29861111111111099</v>
      </c>
      <c r="O6" s="34"/>
      <c r="P6" s="34">
        <v>0.55138888888888904</v>
      </c>
      <c r="Q6" s="34"/>
      <c r="R6" s="34"/>
      <c r="S6" s="34"/>
      <c r="T6" s="35"/>
      <c r="U6" s="34"/>
      <c r="V6" s="1">
        <v>4</v>
      </c>
    </row>
    <row r="7" spans="1:22">
      <c r="A7" s="36" t="s">
        <v>15</v>
      </c>
      <c r="B7" s="37"/>
      <c r="C7" s="38"/>
      <c r="D7" s="39" t="s">
        <v>16</v>
      </c>
      <c r="E7" s="40"/>
      <c r="F7" s="41">
        <v>2</v>
      </c>
      <c r="G7" s="42">
        <v>2.0833333333333298E-3</v>
      </c>
      <c r="H7" s="41" t="s">
        <v>14</v>
      </c>
      <c r="I7" s="42">
        <v>0</v>
      </c>
      <c r="J7" s="41">
        <v>2</v>
      </c>
      <c r="K7" s="42">
        <v>2.0833333333333298E-3</v>
      </c>
      <c r="L7" s="41" t="s">
        <v>14</v>
      </c>
      <c r="M7" s="42">
        <v>0</v>
      </c>
      <c r="N7" s="44">
        <f t="shared" ref="N7:N20" si="0">N6+$G7</f>
        <v>0.30069444444444432</v>
      </c>
      <c r="O7" s="43">
        <v>0.47777777777777802</v>
      </c>
      <c r="P7" s="44">
        <f t="shared" ref="P7:P16" si="1">P6+$K7</f>
        <v>0.55347222222222237</v>
      </c>
      <c r="Q7" s="43">
        <v>0.61805555555555602</v>
      </c>
      <c r="R7" s="43"/>
      <c r="S7" s="44"/>
      <c r="T7" s="43"/>
      <c r="U7" s="43"/>
      <c r="V7" s="1">
        <v>4</v>
      </c>
    </row>
    <row r="8" spans="1:22">
      <c r="A8" s="45" t="s">
        <v>17</v>
      </c>
      <c r="B8" s="46" t="s">
        <v>18</v>
      </c>
      <c r="C8" s="47"/>
      <c r="D8" s="48" t="s">
        <v>19</v>
      </c>
      <c r="E8" s="49"/>
      <c r="F8" s="50">
        <v>1.6</v>
      </c>
      <c r="G8" s="51">
        <v>1.38888888888889E-3</v>
      </c>
      <c r="H8" s="50">
        <v>1.6</v>
      </c>
      <c r="I8" s="51">
        <v>1.38888888888889E-3</v>
      </c>
      <c r="J8" s="50">
        <v>1.6</v>
      </c>
      <c r="K8" s="51">
        <v>1.38888888888889E-3</v>
      </c>
      <c r="L8" s="50">
        <v>1.6</v>
      </c>
      <c r="M8" s="51">
        <v>1.38888888888889E-3</v>
      </c>
      <c r="N8" s="53">
        <f t="shared" si="0"/>
        <v>0.3020833333333332</v>
      </c>
      <c r="O8" s="52">
        <f t="shared" ref="O8:O16" si="2">O7+$I8</f>
        <v>0.47916666666666691</v>
      </c>
      <c r="P8" s="53">
        <f t="shared" si="1"/>
        <v>0.55486111111111125</v>
      </c>
      <c r="Q8" s="52">
        <f t="shared" ref="Q8:Q16" si="3">Q7+$M8</f>
        <v>0.61944444444444491</v>
      </c>
      <c r="R8" s="52"/>
      <c r="S8" s="53"/>
      <c r="T8" s="52"/>
      <c r="U8" s="52"/>
      <c r="V8" s="1">
        <v>4</v>
      </c>
    </row>
    <row r="9" spans="1:22">
      <c r="A9" s="45" t="s">
        <v>20</v>
      </c>
      <c r="B9" s="46" t="s">
        <v>21</v>
      </c>
      <c r="C9" s="47"/>
      <c r="D9" s="48" t="s">
        <v>19</v>
      </c>
      <c r="E9" s="49"/>
      <c r="F9" s="50">
        <v>1.8</v>
      </c>
      <c r="G9" s="51">
        <v>1.38888888888889E-3</v>
      </c>
      <c r="H9" s="50">
        <v>1.8</v>
      </c>
      <c r="I9" s="51">
        <v>1.38888888888889E-3</v>
      </c>
      <c r="J9" s="50">
        <v>1.8</v>
      </c>
      <c r="K9" s="51">
        <v>1.38888888888889E-3</v>
      </c>
      <c r="L9" s="50">
        <v>1.8</v>
      </c>
      <c r="M9" s="51">
        <v>1.38888888888889E-3</v>
      </c>
      <c r="N9" s="53">
        <f t="shared" si="0"/>
        <v>0.30347222222222209</v>
      </c>
      <c r="O9" s="52">
        <f t="shared" si="2"/>
        <v>0.48055555555555579</v>
      </c>
      <c r="P9" s="53">
        <f t="shared" si="1"/>
        <v>0.55625000000000013</v>
      </c>
      <c r="Q9" s="52">
        <f t="shared" si="3"/>
        <v>0.62083333333333379</v>
      </c>
      <c r="R9" s="52"/>
      <c r="S9" s="53"/>
      <c r="T9" s="52"/>
      <c r="U9" s="52"/>
      <c r="V9" s="1">
        <v>4</v>
      </c>
    </row>
    <row r="10" spans="1:22">
      <c r="A10" s="55" t="s">
        <v>22</v>
      </c>
      <c r="B10" s="56"/>
      <c r="C10" s="47"/>
      <c r="D10" s="47" t="s">
        <v>23</v>
      </c>
      <c r="E10" s="49"/>
      <c r="F10" s="50">
        <v>0.7</v>
      </c>
      <c r="G10" s="51">
        <v>6.9444444444444404E-4</v>
      </c>
      <c r="H10" s="50">
        <v>0.7</v>
      </c>
      <c r="I10" s="51">
        <v>6.9444444444444404E-4</v>
      </c>
      <c r="J10" s="50">
        <v>0.7</v>
      </c>
      <c r="K10" s="51">
        <v>6.9444444444444404E-4</v>
      </c>
      <c r="L10" s="50">
        <v>0.7</v>
      </c>
      <c r="M10" s="51">
        <v>6.9444444444444404E-4</v>
      </c>
      <c r="N10" s="53">
        <f t="shared" si="0"/>
        <v>0.30416666666666653</v>
      </c>
      <c r="O10" s="52">
        <f t="shared" si="2"/>
        <v>0.48125000000000023</v>
      </c>
      <c r="P10" s="53">
        <f t="shared" si="1"/>
        <v>0.55694444444444458</v>
      </c>
      <c r="Q10" s="52">
        <f t="shared" si="3"/>
        <v>0.62152777777777823</v>
      </c>
      <c r="R10" s="52"/>
      <c r="S10" s="53"/>
      <c r="T10" s="52"/>
      <c r="U10" s="52"/>
      <c r="V10" s="1">
        <v>4</v>
      </c>
    </row>
    <row r="11" spans="1:22">
      <c r="A11" s="55" t="s">
        <v>24</v>
      </c>
      <c r="B11" s="56"/>
      <c r="C11" s="47"/>
      <c r="D11" s="47" t="s">
        <v>23</v>
      </c>
      <c r="E11" s="49"/>
      <c r="F11" s="50">
        <v>1.3</v>
      </c>
      <c r="G11" s="51">
        <v>1.38888888888889E-3</v>
      </c>
      <c r="H11" s="50">
        <v>1.3</v>
      </c>
      <c r="I11" s="51">
        <v>1.38888888888889E-3</v>
      </c>
      <c r="J11" s="50">
        <v>1.3</v>
      </c>
      <c r="K11" s="51">
        <v>1.38888888888889E-3</v>
      </c>
      <c r="L11" s="50">
        <v>1.3</v>
      </c>
      <c r="M11" s="51">
        <v>1.38888888888889E-3</v>
      </c>
      <c r="N11" s="53">
        <f t="shared" si="0"/>
        <v>0.30555555555555541</v>
      </c>
      <c r="O11" s="52">
        <f t="shared" si="2"/>
        <v>0.48263888888888912</v>
      </c>
      <c r="P11" s="53">
        <f t="shared" si="1"/>
        <v>0.55833333333333346</v>
      </c>
      <c r="Q11" s="52">
        <f t="shared" si="3"/>
        <v>0.62291666666666712</v>
      </c>
      <c r="R11" s="52"/>
      <c r="S11" s="53"/>
      <c r="T11" s="52"/>
      <c r="U11" s="52"/>
      <c r="V11" s="1">
        <v>4</v>
      </c>
    </row>
    <row r="12" spans="1:22">
      <c r="A12" s="57" t="s">
        <v>25</v>
      </c>
      <c r="B12" s="37"/>
      <c r="C12" s="38"/>
      <c r="D12" s="38" t="s">
        <v>23</v>
      </c>
      <c r="E12" s="40"/>
      <c r="F12" s="41">
        <v>1.6</v>
      </c>
      <c r="G12" s="42">
        <v>1.38888888888889E-3</v>
      </c>
      <c r="H12" s="41">
        <v>1.6</v>
      </c>
      <c r="I12" s="42">
        <v>1.38888888888889E-3</v>
      </c>
      <c r="J12" s="41">
        <v>1.6</v>
      </c>
      <c r="K12" s="42">
        <v>1.38888888888889E-3</v>
      </c>
      <c r="L12" s="41">
        <v>1.6</v>
      </c>
      <c r="M12" s="42">
        <v>1.38888888888889E-3</v>
      </c>
      <c r="N12" s="44">
        <f t="shared" si="0"/>
        <v>0.3069444444444443</v>
      </c>
      <c r="O12" s="43">
        <f t="shared" si="2"/>
        <v>0.484027777777778</v>
      </c>
      <c r="P12" s="44">
        <f t="shared" si="1"/>
        <v>0.55972222222222234</v>
      </c>
      <c r="Q12" s="43">
        <f t="shared" si="3"/>
        <v>0.624305555555556</v>
      </c>
      <c r="R12" s="43"/>
      <c r="S12" s="44"/>
      <c r="T12" s="43"/>
      <c r="U12" s="58"/>
      <c r="V12" s="1">
        <v>4</v>
      </c>
    </row>
    <row r="13" spans="1:22" s="5" customFormat="1">
      <c r="A13" s="59" t="s">
        <v>26</v>
      </c>
      <c r="B13" s="60"/>
      <c r="C13" s="61"/>
      <c r="D13" s="61" t="s">
        <v>12</v>
      </c>
      <c r="E13" s="49"/>
      <c r="F13" s="50">
        <v>1.5</v>
      </c>
      <c r="G13" s="51">
        <v>1.38888888888889E-3</v>
      </c>
      <c r="H13" s="50">
        <v>1.5</v>
      </c>
      <c r="I13" s="51">
        <v>1.38888888888889E-3</v>
      </c>
      <c r="J13" s="50">
        <v>1.5</v>
      </c>
      <c r="K13" s="51">
        <v>1.38888888888889E-3</v>
      </c>
      <c r="L13" s="50">
        <v>1.5</v>
      </c>
      <c r="M13" s="51">
        <v>1.38888888888889E-3</v>
      </c>
      <c r="N13" s="53">
        <f t="shared" si="0"/>
        <v>0.30833333333333318</v>
      </c>
      <c r="O13" s="53">
        <f t="shared" si="2"/>
        <v>0.48541666666666689</v>
      </c>
      <c r="P13" s="53">
        <f t="shared" si="1"/>
        <v>0.56111111111111123</v>
      </c>
      <c r="Q13" s="53">
        <f t="shared" si="3"/>
        <v>0.62569444444444489</v>
      </c>
      <c r="R13" s="53"/>
      <c r="S13" s="53"/>
      <c r="T13" s="53"/>
      <c r="U13" s="53"/>
      <c r="V13" s="5">
        <v>4</v>
      </c>
    </row>
    <row r="14" spans="1:22" s="67" customFormat="1">
      <c r="A14" s="62" t="s">
        <v>27</v>
      </c>
      <c r="B14" s="63"/>
      <c r="C14" s="64"/>
      <c r="D14" s="64" t="s">
        <v>12</v>
      </c>
      <c r="E14" s="65"/>
      <c r="F14" s="66">
        <v>0.3</v>
      </c>
      <c r="G14" s="42">
        <v>6.9444444444444404E-4</v>
      </c>
      <c r="H14" s="66">
        <v>0.3</v>
      </c>
      <c r="I14" s="42">
        <v>6.9444444444444404E-4</v>
      </c>
      <c r="J14" s="66">
        <v>0.3</v>
      </c>
      <c r="K14" s="42">
        <v>6.9444444444444404E-4</v>
      </c>
      <c r="L14" s="66">
        <v>0.3</v>
      </c>
      <c r="M14" s="42">
        <v>6.9444444444444404E-4</v>
      </c>
      <c r="N14" s="44">
        <f t="shared" si="0"/>
        <v>0.30902777777777762</v>
      </c>
      <c r="O14" s="44">
        <f t="shared" si="2"/>
        <v>0.48611111111111133</v>
      </c>
      <c r="P14" s="44">
        <f t="shared" si="1"/>
        <v>0.56180555555555567</v>
      </c>
      <c r="Q14" s="44">
        <f t="shared" si="3"/>
        <v>0.62638888888888933</v>
      </c>
      <c r="R14" s="44"/>
      <c r="S14" s="44"/>
      <c r="T14" s="44"/>
      <c r="U14" s="44"/>
      <c r="V14" s="67">
        <v>6</v>
      </c>
    </row>
    <row r="15" spans="1:22" s="67" customFormat="1">
      <c r="A15" s="59" t="s">
        <v>29</v>
      </c>
      <c r="B15" s="60"/>
      <c r="C15" s="61"/>
      <c r="D15" s="61" t="s">
        <v>30</v>
      </c>
      <c r="E15" s="68"/>
      <c r="F15" s="69">
        <v>0.8</v>
      </c>
      <c r="G15" s="51">
        <v>1.38888888888889E-3</v>
      </c>
      <c r="H15" s="69">
        <v>0.8</v>
      </c>
      <c r="I15" s="51">
        <v>1.38888888888889E-3</v>
      </c>
      <c r="J15" s="69">
        <v>0.8</v>
      </c>
      <c r="K15" s="51">
        <v>1.38888888888889E-3</v>
      </c>
      <c r="L15" s="69">
        <v>0.8</v>
      </c>
      <c r="M15" s="51">
        <v>1.38888888888889E-3</v>
      </c>
      <c r="N15" s="53">
        <f t="shared" si="0"/>
        <v>0.31041666666666651</v>
      </c>
      <c r="O15" s="53">
        <f t="shared" si="2"/>
        <v>0.48750000000000021</v>
      </c>
      <c r="P15" s="53">
        <f t="shared" si="1"/>
        <v>0.56319444444444455</v>
      </c>
      <c r="Q15" s="53">
        <f t="shared" si="3"/>
        <v>0.62777777777777821</v>
      </c>
      <c r="R15" s="53"/>
      <c r="S15" s="53"/>
      <c r="T15" s="53"/>
      <c r="U15" s="53"/>
      <c r="V15" s="67">
        <v>6</v>
      </c>
    </row>
    <row r="16" spans="1:22">
      <c r="A16" s="59" t="s">
        <v>31</v>
      </c>
      <c r="B16" s="56">
        <v>11</v>
      </c>
      <c r="C16" s="47"/>
      <c r="D16" s="47" t="s">
        <v>19</v>
      </c>
      <c r="E16" s="49"/>
      <c r="F16" s="50">
        <v>2.6</v>
      </c>
      <c r="G16" s="51">
        <v>2.0833333333333298E-3</v>
      </c>
      <c r="H16" s="50">
        <v>2.6</v>
      </c>
      <c r="I16" s="51">
        <v>2.0833333333333298E-3</v>
      </c>
      <c r="J16" s="50">
        <v>2.6</v>
      </c>
      <c r="K16" s="51">
        <v>2.0833333333333298E-3</v>
      </c>
      <c r="L16" s="50">
        <v>2.6</v>
      </c>
      <c r="M16" s="51">
        <v>2.0833333333333298E-3</v>
      </c>
      <c r="N16" s="53">
        <f t="shared" si="0"/>
        <v>0.31249999999999983</v>
      </c>
      <c r="O16" s="53">
        <f t="shared" si="2"/>
        <v>0.48958333333333354</v>
      </c>
      <c r="P16" s="53">
        <f t="shared" si="1"/>
        <v>0.56527777777777788</v>
      </c>
      <c r="Q16" s="53">
        <f t="shared" si="3"/>
        <v>0.62986111111111154</v>
      </c>
      <c r="R16" s="53"/>
      <c r="S16" s="53"/>
      <c r="T16" s="53"/>
      <c r="U16" s="53"/>
      <c r="V16" s="1">
        <v>6</v>
      </c>
    </row>
    <row r="17" spans="1:22">
      <c r="A17" s="59" t="s">
        <v>32</v>
      </c>
      <c r="B17" s="56"/>
      <c r="C17" s="47"/>
      <c r="D17" s="47"/>
      <c r="E17" s="49"/>
      <c r="F17" s="50">
        <v>1.2</v>
      </c>
      <c r="G17" s="51">
        <v>1.38888888888889E-3</v>
      </c>
      <c r="H17" s="50" t="s">
        <v>14</v>
      </c>
      <c r="I17" s="51" t="s">
        <v>14</v>
      </c>
      <c r="J17" s="50" t="s">
        <v>14</v>
      </c>
      <c r="K17" s="51" t="s">
        <v>14</v>
      </c>
      <c r="L17" s="50" t="s">
        <v>14</v>
      </c>
      <c r="M17" s="51" t="s">
        <v>14</v>
      </c>
      <c r="N17" s="53">
        <f t="shared" si="0"/>
        <v>0.31388888888888872</v>
      </c>
      <c r="O17" s="53" t="s">
        <v>28</v>
      </c>
      <c r="P17" s="53" t="s">
        <v>28</v>
      </c>
      <c r="Q17" s="53" t="s">
        <v>28</v>
      </c>
      <c r="R17" s="53"/>
      <c r="S17" s="53"/>
      <c r="T17" s="53"/>
      <c r="U17" s="53"/>
    </row>
    <row r="18" spans="1:22">
      <c r="A18" s="59" t="s">
        <v>31</v>
      </c>
      <c r="B18" s="56">
        <v>11</v>
      </c>
      <c r="C18" s="47"/>
      <c r="D18" s="47" t="s">
        <v>19</v>
      </c>
      <c r="E18" s="49"/>
      <c r="F18" s="50">
        <v>1.2</v>
      </c>
      <c r="G18" s="51">
        <v>6.9444444444444404E-4</v>
      </c>
      <c r="H18" s="50" t="s">
        <v>14</v>
      </c>
      <c r="I18" s="51" t="s">
        <v>14</v>
      </c>
      <c r="J18" s="50" t="s">
        <v>14</v>
      </c>
      <c r="K18" s="51" t="s">
        <v>14</v>
      </c>
      <c r="L18" s="50" t="s">
        <v>14</v>
      </c>
      <c r="M18" s="51" t="s">
        <v>14</v>
      </c>
      <c r="N18" s="53">
        <f t="shared" si="0"/>
        <v>0.31458333333333316</v>
      </c>
      <c r="O18" s="53" t="s">
        <v>28</v>
      </c>
      <c r="P18" s="53" t="s">
        <v>28</v>
      </c>
      <c r="Q18" s="53" t="s">
        <v>28</v>
      </c>
      <c r="R18" s="53"/>
      <c r="S18" s="53"/>
      <c r="T18" s="53"/>
      <c r="U18" s="53"/>
    </row>
    <row r="19" spans="1:22">
      <c r="A19" s="59" t="s">
        <v>33</v>
      </c>
      <c r="B19" s="56">
        <v>13</v>
      </c>
      <c r="C19" s="47"/>
      <c r="D19" s="47" t="s">
        <v>19</v>
      </c>
      <c r="E19" s="49"/>
      <c r="F19" s="50">
        <v>0.9</v>
      </c>
      <c r="G19" s="51">
        <v>6.9444444444444404E-4</v>
      </c>
      <c r="H19" s="50">
        <v>0.9</v>
      </c>
      <c r="I19" s="51">
        <v>6.9444444444444404E-4</v>
      </c>
      <c r="J19" s="50">
        <v>0.9</v>
      </c>
      <c r="K19" s="51">
        <v>6.9444444444444404E-4</v>
      </c>
      <c r="L19" s="50">
        <v>0.9</v>
      </c>
      <c r="M19" s="51">
        <v>6.9444444444444404E-4</v>
      </c>
      <c r="N19" s="70">
        <f t="shared" si="0"/>
        <v>0.3152777777777776</v>
      </c>
      <c r="O19" s="70">
        <f>O16+$I19</f>
        <v>0.49027777777777798</v>
      </c>
      <c r="P19" s="70">
        <f>P16+$K$19</f>
        <v>0.56597222222222232</v>
      </c>
      <c r="Q19" s="70">
        <f>Q16+$M$19</f>
        <v>0.63055555555555598</v>
      </c>
      <c r="R19" s="70"/>
      <c r="S19" s="70"/>
      <c r="T19" s="70"/>
      <c r="U19" s="53"/>
      <c r="V19" s="1">
        <v>6</v>
      </c>
    </row>
    <row r="20" spans="1:22">
      <c r="A20" s="59" t="s">
        <v>34</v>
      </c>
      <c r="B20" s="56">
        <v>15</v>
      </c>
      <c r="C20" s="47"/>
      <c r="D20" s="47" t="s">
        <v>19</v>
      </c>
      <c r="E20" s="49"/>
      <c r="F20" s="50">
        <v>2.7</v>
      </c>
      <c r="G20" s="51">
        <v>2.0833333333333298E-3</v>
      </c>
      <c r="H20" s="50">
        <v>2.7</v>
      </c>
      <c r="I20" s="51">
        <v>2.0833333333333298E-3</v>
      </c>
      <c r="J20" s="50">
        <v>2.7</v>
      </c>
      <c r="K20" s="51">
        <v>2.0833333333333298E-3</v>
      </c>
      <c r="L20" s="50" t="s">
        <v>14</v>
      </c>
      <c r="M20" s="51" t="s">
        <v>14</v>
      </c>
      <c r="N20" s="70">
        <f t="shared" si="0"/>
        <v>0.31736111111111093</v>
      </c>
      <c r="O20" s="70">
        <f>O19+$I20</f>
        <v>0.4923611111111113</v>
      </c>
      <c r="P20" s="70">
        <f>P19+$K20</f>
        <v>0.56805555555555565</v>
      </c>
      <c r="Q20" s="70" t="s">
        <v>28</v>
      </c>
      <c r="R20" s="70"/>
      <c r="S20" s="70"/>
      <c r="T20" s="70"/>
      <c r="U20" s="53"/>
      <c r="V20" s="1">
        <v>6</v>
      </c>
    </row>
    <row r="21" spans="1:22">
      <c r="A21" s="59" t="s">
        <v>35</v>
      </c>
      <c r="B21" s="56"/>
      <c r="C21" s="47"/>
      <c r="D21" s="47"/>
      <c r="E21" s="49"/>
      <c r="F21" s="50" t="s">
        <v>14</v>
      </c>
      <c r="G21" s="51" t="s">
        <v>14</v>
      </c>
      <c r="H21" s="50" t="s">
        <v>14</v>
      </c>
      <c r="I21" s="51" t="s">
        <v>14</v>
      </c>
      <c r="J21" s="50" t="s">
        <v>14</v>
      </c>
      <c r="K21" s="51" t="s">
        <v>14</v>
      </c>
      <c r="L21" s="50">
        <v>2.7</v>
      </c>
      <c r="M21" s="51">
        <v>2.0833333333333298E-3</v>
      </c>
      <c r="N21" s="70" t="s">
        <v>28</v>
      </c>
      <c r="O21" s="70" t="s">
        <v>28</v>
      </c>
      <c r="P21" s="70" t="s">
        <v>28</v>
      </c>
      <c r="Q21" s="70">
        <f>Q19+$M$21</f>
        <v>0.63263888888888931</v>
      </c>
      <c r="R21" s="70"/>
      <c r="S21" s="70"/>
      <c r="T21" s="70"/>
      <c r="U21" s="53"/>
    </row>
    <row r="22" spans="1:22">
      <c r="A22" s="62" t="s">
        <v>36</v>
      </c>
      <c r="B22" s="37"/>
      <c r="C22" s="38"/>
      <c r="D22" s="39" t="s">
        <v>16</v>
      </c>
      <c r="E22" s="40"/>
      <c r="F22" s="41" t="s">
        <v>14</v>
      </c>
      <c r="G22" s="42" t="s">
        <v>14</v>
      </c>
      <c r="H22" s="41" t="s">
        <v>14</v>
      </c>
      <c r="I22" s="42" t="s">
        <v>14</v>
      </c>
      <c r="J22" s="41" t="s">
        <v>14</v>
      </c>
      <c r="K22" s="42" t="s">
        <v>14</v>
      </c>
      <c r="L22" s="41">
        <v>1.4</v>
      </c>
      <c r="M22" s="42">
        <v>1.38888888888889E-3</v>
      </c>
      <c r="N22" s="71" t="s">
        <v>28</v>
      </c>
      <c r="O22" s="71" t="s">
        <v>28</v>
      </c>
      <c r="P22" s="71" t="s">
        <v>28</v>
      </c>
      <c r="Q22" s="71">
        <f>Q21+$M22</f>
        <v>0.63402777777777819</v>
      </c>
      <c r="R22" s="71"/>
      <c r="S22" s="71"/>
      <c r="T22" s="71"/>
      <c r="U22" s="44"/>
      <c r="V22" s="1">
        <v>6</v>
      </c>
    </row>
    <row r="23" spans="1:22">
      <c r="A23" s="72" t="s">
        <v>37</v>
      </c>
      <c r="B23" s="46"/>
      <c r="C23" s="73"/>
      <c r="D23" s="48" t="s">
        <v>38</v>
      </c>
      <c r="E23" s="49"/>
      <c r="F23" s="50">
        <v>1.3</v>
      </c>
      <c r="G23" s="51">
        <v>1.38888888888889E-3</v>
      </c>
      <c r="H23" s="50">
        <v>1.3</v>
      </c>
      <c r="I23" s="51">
        <v>1.38888888888889E-3</v>
      </c>
      <c r="J23" s="50">
        <v>1.3</v>
      </c>
      <c r="K23" s="51">
        <v>1.38888888888889E-3</v>
      </c>
      <c r="L23" s="50" t="s">
        <v>14</v>
      </c>
      <c r="M23" s="51" t="s">
        <v>14</v>
      </c>
      <c r="N23" s="70">
        <f>N20+$G$23</f>
        <v>0.31874999999999981</v>
      </c>
      <c r="O23" s="70">
        <f>O20+$I23</f>
        <v>0.49375000000000019</v>
      </c>
      <c r="P23" s="70">
        <f>P20+$K$23</f>
        <v>0.56944444444444453</v>
      </c>
      <c r="Q23" s="70"/>
      <c r="R23" s="70"/>
      <c r="S23" s="70"/>
      <c r="T23" s="70"/>
      <c r="U23" s="53"/>
      <c r="V23" s="1">
        <v>5</v>
      </c>
    </row>
    <row r="24" spans="1:22">
      <c r="A24" s="59" t="s">
        <v>39</v>
      </c>
      <c r="B24" s="56"/>
      <c r="C24" s="47"/>
      <c r="D24" s="47" t="s">
        <v>40</v>
      </c>
      <c r="E24" s="49"/>
      <c r="F24" s="50">
        <v>0.8</v>
      </c>
      <c r="G24" s="51">
        <v>1.38888888888889E-3</v>
      </c>
      <c r="H24" s="50">
        <v>0.8</v>
      </c>
      <c r="I24" s="51">
        <v>1.38888888888889E-3</v>
      </c>
      <c r="J24" s="50">
        <v>0.8</v>
      </c>
      <c r="K24" s="51">
        <v>1.38888888888889E-3</v>
      </c>
      <c r="L24" s="50" t="s">
        <v>14</v>
      </c>
      <c r="M24" s="51" t="s">
        <v>14</v>
      </c>
      <c r="N24" s="70">
        <f>N23+$G24</f>
        <v>0.3201388888888887</v>
      </c>
      <c r="O24" s="70">
        <f>O23+$I24</f>
        <v>0.49513888888888907</v>
      </c>
      <c r="P24" s="70">
        <f>P23+$K24</f>
        <v>0.57083333333333341</v>
      </c>
      <c r="Q24" s="70"/>
      <c r="R24" s="70"/>
      <c r="S24" s="70"/>
      <c r="T24" s="70"/>
      <c r="U24" s="53"/>
      <c r="V24" s="1">
        <v>5</v>
      </c>
    </row>
    <row r="25" spans="1:22">
      <c r="A25" s="55" t="s">
        <v>41</v>
      </c>
      <c r="B25" s="56"/>
      <c r="C25" s="47"/>
      <c r="D25" s="47" t="s">
        <v>42</v>
      </c>
      <c r="E25" s="49"/>
      <c r="F25" s="50">
        <v>0.5</v>
      </c>
      <c r="G25" s="51">
        <v>6.9444444444444404E-4</v>
      </c>
      <c r="H25" s="50">
        <v>0.5</v>
      </c>
      <c r="I25" s="51">
        <v>6.9444444444444404E-4</v>
      </c>
      <c r="J25" s="50">
        <v>0.5</v>
      </c>
      <c r="K25" s="51">
        <v>6.9444444444444404E-4</v>
      </c>
      <c r="L25" s="50" t="s">
        <v>14</v>
      </c>
      <c r="M25" s="51" t="s">
        <v>14</v>
      </c>
      <c r="N25" s="70">
        <f>N24+$G25</f>
        <v>0.32083333333333314</v>
      </c>
      <c r="O25" s="70">
        <f>O24+$I25</f>
        <v>0.49583333333333351</v>
      </c>
      <c r="P25" s="70">
        <f>P24+$K25</f>
        <v>0.57152777777777786</v>
      </c>
      <c r="Q25" s="70"/>
      <c r="R25" s="70"/>
      <c r="S25" s="70"/>
      <c r="T25" s="70"/>
      <c r="U25" s="53"/>
      <c r="V25" s="1">
        <v>5</v>
      </c>
    </row>
    <row r="26" spans="1:22">
      <c r="A26" s="74" t="s">
        <v>44</v>
      </c>
      <c r="B26" s="37"/>
      <c r="C26" s="37"/>
      <c r="D26" s="39" t="s">
        <v>42</v>
      </c>
      <c r="E26" s="75" t="s">
        <v>45</v>
      </c>
      <c r="F26" s="41">
        <v>0.6</v>
      </c>
      <c r="G26" s="42">
        <v>6.9444444444444404E-4</v>
      </c>
      <c r="H26" s="41">
        <v>0.6</v>
      </c>
      <c r="I26" s="42">
        <v>6.9444444444444404E-4</v>
      </c>
      <c r="J26" s="41">
        <v>0.6</v>
      </c>
      <c r="K26" s="42">
        <v>6.9444444444444404E-4</v>
      </c>
      <c r="L26" s="41" t="s">
        <v>14</v>
      </c>
      <c r="M26" s="42" t="s">
        <v>14</v>
      </c>
      <c r="N26" s="71">
        <f>N25+$G26</f>
        <v>0.32152777777777758</v>
      </c>
      <c r="O26" s="71">
        <f>O25+$I26</f>
        <v>0.49652777777777796</v>
      </c>
      <c r="P26" s="71">
        <f>P25+$K26</f>
        <v>0.5722222222222223</v>
      </c>
      <c r="Q26" s="71"/>
      <c r="R26" s="71"/>
      <c r="S26" s="71"/>
      <c r="T26" s="71"/>
      <c r="U26" s="44"/>
      <c r="V26" s="130">
        <v>2</v>
      </c>
    </row>
    <row r="27" spans="1:22">
      <c r="F27" s="77"/>
      <c r="G27" s="78"/>
      <c r="H27" s="77"/>
      <c r="I27" s="78"/>
      <c r="J27" s="77"/>
      <c r="K27" s="78"/>
      <c r="L27" s="77"/>
      <c r="M27" s="78"/>
      <c r="N27" s="79"/>
      <c r="O27" s="79"/>
      <c r="P27" s="79"/>
      <c r="Q27" s="79"/>
      <c r="R27" s="79"/>
      <c r="S27" s="79"/>
      <c r="T27" s="79"/>
      <c r="U27" s="79"/>
    </row>
    <row r="28" spans="1:22">
      <c r="A28" s="13" t="s">
        <v>3</v>
      </c>
      <c r="B28" s="14"/>
      <c r="C28" s="14"/>
      <c r="D28" s="15"/>
      <c r="E28" s="80"/>
      <c r="F28" s="81" t="s">
        <v>4</v>
      </c>
      <c r="G28" s="76" t="s">
        <v>5</v>
      </c>
      <c r="H28" s="81" t="s">
        <v>4</v>
      </c>
      <c r="I28" s="76" t="s">
        <v>5</v>
      </c>
      <c r="J28" s="81" t="s">
        <v>4</v>
      </c>
      <c r="K28" s="76" t="s">
        <v>5</v>
      </c>
      <c r="L28" s="81"/>
      <c r="M28" s="76"/>
      <c r="N28" s="20"/>
      <c r="O28" s="20"/>
      <c r="P28" s="20"/>
      <c r="Q28" s="20"/>
      <c r="R28" s="20"/>
      <c r="S28" s="20"/>
      <c r="T28" s="82"/>
      <c r="U28" s="83"/>
    </row>
    <row r="29" spans="1:22">
      <c r="A29" s="21" t="s">
        <v>6</v>
      </c>
      <c r="B29" s="22" t="s">
        <v>7</v>
      </c>
      <c r="C29" s="22" t="s">
        <v>8</v>
      </c>
      <c r="D29" s="23" t="s">
        <v>9</v>
      </c>
      <c r="E29" s="16"/>
      <c r="F29" s="17"/>
      <c r="G29" s="18"/>
      <c r="H29" s="17"/>
      <c r="I29" s="18"/>
      <c r="J29" s="17"/>
      <c r="K29" s="18"/>
      <c r="L29" s="17"/>
      <c r="M29" s="18"/>
      <c r="N29" s="24" t="s">
        <v>145</v>
      </c>
      <c r="O29" s="24" t="s">
        <v>145</v>
      </c>
      <c r="P29" s="24" t="s">
        <v>145</v>
      </c>
      <c r="Q29" s="24" t="s">
        <v>145</v>
      </c>
      <c r="R29" s="24"/>
      <c r="S29" s="25"/>
      <c r="T29" s="24"/>
      <c r="U29" s="26"/>
    </row>
    <row r="30" spans="1:22">
      <c r="A30" s="27" t="s">
        <v>44</v>
      </c>
      <c r="B30" s="85"/>
      <c r="C30" s="86"/>
      <c r="D30" s="87" t="s">
        <v>42</v>
      </c>
      <c r="E30" s="88" t="s">
        <v>13</v>
      </c>
      <c r="F30" s="89" t="s">
        <v>14</v>
      </c>
      <c r="G30" s="32">
        <v>0</v>
      </c>
      <c r="H30" s="89" t="s">
        <v>14</v>
      </c>
      <c r="I30" s="32">
        <v>0</v>
      </c>
      <c r="J30" s="89" t="s">
        <v>14</v>
      </c>
      <c r="K30" s="32">
        <v>0</v>
      </c>
      <c r="L30" s="89"/>
      <c r="M30" s="32"/>
      <c r="N30" s="90">
        <v>0.27500000000000002</v>
      </c>
      <c r="O30" s="90">
        <v>0.42847222222222198</v>
      </c>
      <c r="P30" s="90">
        <v>0.51180555555555496</v>
      </c>
      <c r="Q30" s="90">
        <v>0.59375</v>
      </c>
      <c r="R30" s="90"/>
      <c r="S30" s="34"/>
      <c r="T30" s="34"/>
      <c r="U30" s="91"/>
      <c r="V30" s="1">
        <v>4</v>
      </c>
    </row>
    <row r="31" spans="1:22">
      <c r="A31" s="92" t="s">
        <v>41</v>
      </c>
      <c r="B31" s="46"/>
      <c r="C31" s="73"/>
      <c r="D31" s="48" t="s">
        <v>42</v>
      </c>
      <c r="E31" s="93"/>
      <c r="F31" s="69">
        <v>0.6</v>
      </c>
      <c r="G31" s="94">
        <v>6.9444444444444404E-4</v>
      </c>
      <c r="H31" s="69">
        <v>0.6</v>
      </c>
      <c r="I31" s="94">
        <v>6.9444444444444404E-4</v>
      </c>
      <c r="J31" s="69">
        <v>0.6</v>
      </c>
      <c r="K31" s="94">
        <v>6.9444444444444404E-4</v>
      </c>
      <c r="L31" s="69"/>
      <c r="M31" s="94"/>
      <c r="N31" s="95">
        <f t="shared" ref="N31:N38" si="4">N30+$G31</f>
        <v>0.27569444444444446</v>
      </c>
      <c r="O31" s="95">
        <f t="shared" ref="O31:O38" si="5">O30+$I31</f>
        <v>0.42916666666666642</v>
      </c>
      <c r="P31" s="95">
        <f t="shared" ref="P31:P38" si="6">P30+$G31</f>
        <v>0.5124999999999994</v>
      </c>
      <c r="Q31" s="95">
        <f t="shared" ref="Q31:Q49" si="7">Q30+$K31</f>
        <v>0.59444444444444444</v>
      </c>
      <c r="R31" s="95"/>
      <c r="S31" s="95"/>
      <c r="T31" s="96"/>
      <c r="U31" s="97"/>
      <c r="V31" s="1">
        <v>6</v>
      </c>
    </row>
    <row r="32" spans="1:22">
      <c r="A32" s="72" t="s">
        <v>39</v>
      </c>
      <c r="B32" s="46"/>
      <c r="C32" s="73"/>
      <c r="D32" s="48" t="s">
        <v>40</v>
      </c>
      <c r="E32" s="93"/>
      <c r="F32" s="69">
        <v>0.5</v>
      </c>
      <c r="G32" s="94">
        <v>6.9444444444444404E-4</v>
      </c>
      <c r="H32" s="69">
        <v>0.5</v>
      </c>
      <c r="I32" s="94">
        <v>6.9444444444444404E-4</v>
      </c>
      <c r="J32" s="69">
        <v>0.5</v>
      </c>
      <c r="K32" s="94">
        <v>6.9444444444444404E-4</v>
      </c>
      <c r="L32" s="69"/>
      <c r="M32" s="94"/>
      <c r="N32" s="95">
        <f t="shared" si="4"/>
        <v>0.27638888888888891</v>
      </c>
      <c r="O32" s="95">
        <f t="shared" si="5"/>
        <v>0.42986111111111086</v>
      </c>
      <c r="P32" s="95">
        <f t="shared" si="6"/>
        <v>0.51319444444444384</v>
      </c>
      <c r="Q32" s="95">
        <f t="shared" si="7"/>
        <v>0.59513888888888888</v>
      </c>
      <c r="R32" s="95"/>
      <c r="S32" s="95"/>
      <c r="T32" s="96"/>
      <c r="U32" s="97"/>
      <c r="V32" s="1">
        <v>6</v>
      </c>
    </row>
    <row r="33" spans="1:22" s="1" customFormat="1">
      <c r="A33" s="72" t="s">
        <v>48</v>
      </c>
      <c r="B33" s="46"/>
      <c r="C33" s="73"/>
      <c r="D33" s="48" t="s">
        <v>38</v>
      </c>
      <c r="E33" s="93"/>
      <c r="F33" s="69">
        <v>0.4</v>
      </c>
      <c r="G33" s="94">
        <v>6.9444444444444404E-4</v>
      </c>
      <c r="H33" s="69">
        <v>0.4</v>
      </c>
      <c r="I33" s="94">
        <v>6.9444444444444404E-4</v>
      </c>
      <c r="J33" s="69">
        <v>0.4</v>
      </c>
      <c r="K33" s="94">
        <v>6.9444444444444404E-4</v>
      </c>
      <c r="L33" s="69"/>
      <c r="M33" s="94"/>
      <c r="N33" s="95">
        <f t="shared" si="4"/>
        <v>0.27708333333333335</v>
      </c>
      <c r="O33" s="95">
        <f t="shared" si="5"/>
        <v>0.4305555555555553</v>
      </c>
      <c r="P33" s="95">
        <f t="shared" si="6"/>
        <v>0.51388888888888828</v>
      </c>
      <c r="Q33" s="95">
        <f t="shared" si="7"/>
        <v>0.59583333333333333</v>
      </c>
      <c r="R33" s="95"/>
      <c r="S33" s="95"/>
      <c r="T33" s="96"/>
      <c r="U33" s="97"/>
      <c r="V33" s="1">
        <v>6</v>
      </c>
    </row>
    <row r="34" spans="1:22" s="1" customFormat="1">
      <c r="A34" s="92" t="s">
        <v>49</v>
      </c>
      <c r="B34" s="46"/>
      <c r="C34" s="73"/>
      <c r="D34" s="48" t="s">
        <v>50</v>
      </c>
      <c r="E34" s="93"/>
      <c r="F34" s="69">
        <v>0.8</v>
      </c>
      <c r="G34" s="94">
        <v>6.9444444444444404E-4</v>
      </c>
      <c r="H34" s="69">
        <v>0.8</v>
      </c>
      <c r="I34" s="94">
        <v>6.9444444444444404E-4</v>
      </c>
      <c r="J34" s="69">
        <v>0.8</v>
      </c>
      <c r="K34" s="94">
        <v>6.9444444444444404E-4</v>
      </c>
      <c r="L34" s="69"/>
      <c r="M34" s="94"/>
      <c r="N34" s="95">
        <f t="shared" si="4"/>
        <v>0.27777777777777779</v>
      </c>
      <c r="O34" s="95">
        <f t="shared" si="5"/>
        <v>0.43124999999999974</v>
      </c>
      <c r="P34" s="95">
        <f t="shared" si="6"/>
        <v>0.51458333333333273</v>
      </c>
      <c r="Q34" s="95">
        <f t="shared" si="7"/>
        <v>0.59652777777777777</v>
      </c>
      <c r="R34" s="95"/>
      <c r="S34" s="95"/>
      <c r="T34" s="96"/>
      <c r="U34" s="97"/>
      <c r="V34" s="1">
        <v>6</v>
      </c>
    </row>
    <row r="35" spans="1:22" s="1" customFormat="1" ht="12.75" customHeight="1">
      <c r="A35" s="72" t="s">
        <v>36</v>
      </c>
      <c r="B35" s="46"/>
      <c r="C35" s="73"/>
      <c r="D35" s="48" t="s">
        <v>16</v>
      </c>
      <c r="E35" s="98"/>
      <c r="F35" s="50">
        <v>0.2</v>
      </c>
      <c r="G35" s="51">
        <v>6.9444444444444404E-4</v>
      </c>
      <c r="H35" s="50">
        <v>0.2</v>
      </c>
      <c r="I35" s="51">
        <v>6.9444444444444404E-4</v>
      </c>
      <c r="J35" s="50">
        <v>0.2</v>
      </c>
      <c r="K35" s="51">
        <v>6.9444444444444404E-4</v>
      </c>
      <c r="L35" s="50"/>
      <c r="M35" s="51"/>
      <c r="N35" s="95">
        <f t="shared" si="4"/>
        <v>0.27847222222222223</v>
      </c>
      <c r="O35" s="95">
        <f t="shared" si="5"/>
        <v>0.43194444444444419</v>
      </c>
      <c r="P35" s="95">
        <f t="shared" si="6"/>
        <v>0.51527777777777717</v>
      </c>
      <c r="Q35" s="95">
        <f t="shared" si="7"/>
        <v>0.59722222222222221</v>
      </c>
      <c r="R35" s="95"/>
      <c r="S35" s="95"/>
      <c r="T35" s="96"/>
      <c r="U35" s="97"/>
      <c r="V35" s="1">
        <v>6</v>
      </c>
    </row>
    <row r="36" spans="1:22" s="1" customFormat="1">
      <c r="A36" s="72" t="s">
        <v>34</v>
      </c>
      <c r="B36" s="46">
        <v>44</v>
      </c>
      <c r="C36" s="73"/>
      <c r="D36" s="48" t="s">
        <v>19</v>
      </c>
      <c r="E36" s="93"/>
      <c r="F36" s="69">
        <v>1.4</v>
      </c>
      <c r="G36" s="94">
        <v>2.0833333333333298E-3</v>
      </c>
      <c r="H36" s="69">
        <v>1.4</v>
      </c>
      <c r="I36" s="94">
        <v>2.0833333333333298E-3</v>
      </c>
      <c r="J36" s="69">
        <v>1.4</v>
      </c>
      <c r="K36" s="94">
        <v>2.0833333333333298E-3</v>
      </c>
      <c r="L36" s="69"/>
      <c r="M36" s="94"/>
      <c r="N36" s="95">
        <f t="shared" si="4"/>
        <v>0.28055555555555556</v>
      </c>
      <c r="O36" s="95">
        <f t="shared" si="5"/>
        <v>0.43402777777777751</v>
      </c>
      <c r="P36" s="95">
        <f t="shared" si="6"/>
        <v>0.51736111111111049</v>
      </c>
      <c r="Q36" s="95">
        <f t="shared" si="7"/>
        <v>0.59930555555555554</v>
      </c>
      <c r="R36" s="95"/>
      <c r="S36" s="95"/>
      <c r="T36" s="96"/>
      <c r="U36" s="97"/>
      <c r="V36" s="1">
        <v>6</v>
      </c>
    </row>
    <row r="37" spans="1:22" s="1" customFormat="1">
      <c r="A37" s="72" t="s">
        <v>33</v>
      </c>
      <c r="B37" s="46">
        <v>46</v>
      </c>
      <c r="C37" s="73"/>
      <c r="D37" s="48" t="s">
        <v>19</v>
      </c>
      <c r="E37" s="99"/>
      <c r="F37" s="50">
        <v>2.7</v>
      </c>
      <c r="G37" s="94">
        <v>2.0833333333333298E-3</v>
      </c>
      <c r="H37" s="50">
        <v>2.7</v>
      </c>
      <c r="I37" s="94">
        <v>2.0833333333333298E-3</v>
      </c>
      <c r="J37" s="50">
        <v>2.7</v>
      </c>
      <c r="K37" s="94">
        <v>2.0833333333333298E-3</v>
      </c>
      <c r="L37" s="50"/>
      <c r="M37" s="94"/>
      <c r="N37" s="95">
        <f t="shared" si="4"/>
        <v>0.28263888888888888</v>
      </c>
      <c r="O37" s="95">
        <f t="shared" si="5"/>
        <v>0.43611111111111084</v>
      </c>
      <c r="P37" s="95">
        <f t="shared" si="6"/>
        <v>0.51944444444444382</v>
      </c>
      <c r="Q37" s="95">
        <f t="shared" si="7"/>
        <v>0.60138888888888886</v>
      </c>
      <c r="R37" s="95"/>
      <c r="S37" s="95"/>
      <c r="T37" s="96"/>
      <c r="U37" s="97"/>
      <c r="V37" s="1">
        <v>6</v>
      </c>
    </row>
    <row r="38" spans="1:22" s="1" customFormat="1">
      <c r="A38" s="72" t="s">
        <v>31</v>
      </c>
      <c r="B38" s="46">
        <v>48</v>
      </c>
      <c r="C38" s="73"/>
      <c r="D38" s="48" t="s">
        <v>19</v>
      </c>
      <c r="E38" s="99"/>
      <c r="F38" s="100">
        <v>1.1000000000000001</v>
      </c>
      <c r="G38" s="51">
        <v>6.9444444444444404E-4</v>
      </c>
      <c r="H38" s="100">
        <v>1.1000000000000001</v>
      </c>
      <c r="I38" s="51">
        <v>6.9444444444444404E-4</v>
      </c>
      <c r="J38" s="100">
        <v>1.1000000000000001</v>
      </c>
      <c r="K38" s="51">
        <v>6.9444444444444404E-4</v>
      </c>
      <c r="L38" s="100"/>
      <c r="M38" s="51"/>
      <c r="N38" s="95">
        <f t="shared" si="4"/>
        <v>0.28333333333333333</v>
      </c>
      <c r="O38" s="95">
        <f t="shared" si="5"/>
        <v>0.43680555555555528</v>
      </c>
      <c r="P38" s="95">
        <f t="shared" si="6"/>
        <v>0.52013888888888826</v>
      </c>
      <c r="Q38" s="95">
        <f t="shared" si="7"/>
        <v>0.6020833333333333</v>
      </c>
      <c r="R38" s="95"/>
      <c r="S38" s="95"/>
      <c r="T38" s="96"/>
      <c r="U38" s="97"/>
      <c r="V38" s="1">
        <v>6</v>
      </c>
    </row>
    <row r="39" spans="1:22" s="1" customFormat="1">
      <c r="A39" s="72" t="s">
        <v>32</v>
      </c>
      <c r="B39" s="46"/>
      <c r="C39" s="73"/>
      <c r="D39" s="47"/>
      <c r="E39" s="99"/>
      <c r="F39" s="100" t="s">
        <v>14</v>
      </c>
      <c r="G39" s="51" t="s">
        <v>14</v>
      </c>
      <c r="H39" s="100" t="s">
        <v>14</v>
      </c>
      <c r="I39" s="51" t="s">
        <v>14</v>
      </c>
      <c r="J39" s="100">
        <v>1.2</v>
      </c>
      <c r="K39" s="51">
        <v>1.38888888888889E-3</v>
      </c>
      <c r="L39" s="100"/>
      <c r="M39" s="51"/>
      <c r="N39" s="95" t="s">
        <v>28</v>
      </c>
      <c r="O39" s="95" t="s">
        <v>28</v>
      </c>
      <c r="P39" s="95" t="s">
        <v>28</v>
      </c>
      <c r="Q39" s="95">
        <f t="shared" si="7"/>
        <v>0.60347222222222219</v>
      </c>
      <c r="R39" s="95"/>
      <c r="S39" s="95"/>
      <c r="T39" s="96"/>
      <c r="U39" s="97"/>
    </row>
    <row r="40" spans="1:22" s="1" customFormat="1">
      <c r="A40" s="72" t="s">
        <v>31</v>
      </c>
      <c r="B40" s="46">
        <v>48</v>
      </c>
      <c r="C40" s="73"/>
      <c r="D40" s="48" t="s">
        <v>19</v>
      </c>
      <c r="E40" s="99"/>
      <c r="F40" s="100" t="s">
        <v>14</v>
      </c>
      <c r="G40" s="51" t="s">
        <v>14</v>
      </c>
      <c r="H40" s="100" t="s">
        <v>14</v>
      </c>
      <c r="I40" s="51" t="s">
        <v>14</v>
      </c>
      <c r="J40" s="100">
        <v>1.2</v>
      </c>
      <c r="K40" s="51">
        <v>6.9444444444444404E-4</v>
      </c>
      <c r="L40" s="100"/>
      <c r="M40" s="51"/>
      <c r="N40" s="95" t="s">
        <v>28</v>
      </c>
      <c r="O40" s="95" t="s">
        <v>28</v>
      </c>
      <c r="P40" s="95" t="s">
        <v>28</v>
      </c>
      <c r="Q40" s="95">
        <f t="shared" si="7"/>
        <v>0.60416666666666663</v>
      </c>
      <c r="R40" s="95"/>
      <c r="S40" s="95"/>
      <c r="T40" s="96"/>
      <c r="U40" s="97"/>
    </row>
    <row r="41" spans="1:22" s="1" customFormat="1">
      <c r="A41" s="72" t="s">
        <v>29</v>
      </c>
      <c r="B41" s="46"/>
      <c r="C41" s="73"/>
      <c r="D41" s="61" t="s">
        <v>30</v>
      </c>
      <c r="E41" s="99"/>
      <c r="F41" s="100">
        <v>2.4</v>
      </c>
      <c r="G41" s="51">
        <v>2.0833333333333298E-3</v>
      </c>
      <c r="H41" s="100">
        <v>2.4</v>
      </c>
      <c r="I41" s="51">
        <v>2.0833333333333298E-3</v>
      </c>
      <c r="J41" s="100">
        <v>2.4</v>
      </c>
      <c r="K41" s="51">
        <v>2.0833333333333298E-3</v>
      </c>
      <c r="L41" s="100"/>
      <c r="M41" s="51"/>
      <c r="N41" s="95">
        <f>N38+$G$41</f>
        <v>0.28541666666666665</v>
      </c>
      <c r="O41" s="95">
        <f>O38+$I$41</f>
        <v>0.43888888888888861</v>
      </c>
      <c r="P41" s="95">
        <f>P38+$G$41</f>
        <v>0.52222222222222159</v>
      </c>
      <c r="Q41" s="95">
        <f t="shared" si="7"/>
        <v>0.60624999999999996</v>
      </c>
      <c r="R41" s="95"/>
      <c r="S41" s="95"/>
      <c r="T41" s="96"/>
      <c r="U41" s="97"/>
      <c r="V41" s="1">
        <v>6</v>
      </c>
    </row>
    <row r="42" spans="1:22" s="67" customFormat="1">
      <c r="A42" s="59" t="s">
        <v>27</v>
      </c>
      <c r="B42" s="60"/>
      <c r="C42" s="61"/>
      <c r="D42" s="61" t="s">
        <v>12</v>
      </c>
      <c r="E42" s="93"/>
      <c r="F42" s="101">
        <v>0.8</v>
      </c>
      <c r="G42" s="51">
        <v>6.9444444444444404E-4</v>
      </c>
      <c r="H42" s="101">
        <v>0.8</v>
      </c>
      <c r="I42" s="51">
        <v>6.9444444444444404E-4</v>
      </c>
      <c r="J42" s="101">
        <v>0.8</v>
      </c>
      <c r="K42" s="51">
        <v>6.9444444444444404E-4</v>
      </c>
      <c r="L42" s="101"/>
      <c r="M42" s="51"/>
      <c r="N42" s="95">
        <f t="shared" ref="N42:N50" si="8">N41+$G42</f>
        <v>0.28611111111111109</v>
      </c>
      <c r="O42" s="95">
        <f t="shared" ref="O42:O49" si="9">O41+$I42</f>
        <v>0.43958333333333305</v>
      </c>
      <c r="P42" s="95">
        <f t="shared" ref="P42:P50" si="10">P41+$G42</f>
        <v>0.52291666666666603</v>
      </c>
      <c r="Q42" s="95">
        <f t="shared" si="7"/>
        <v>0.6069444444444444</v>
      </c>
      <c r="R42" s="95"/>
      <c r="S42" s="95"/>
      <c r="T42" s="96"/>
      <c r="U42" s="102"/>
      <c r="V42" s="67">
        <v>6</v>
      </c>
    </row>
    <row r="43" spans="1:22" s="5" customFormat="1">
      <c r="A43" s="59" t="s">
        <v>26</v>
      </c>
      <c r="B43" s="60"/>
      <c r="C43" s="61"/>
      <c r="D43" s="61" t="s">
        <v>12</v>
      </c>
      <c r="E43" s="49"/>
      <c r="F43" s="50">
        <v>0.3</v>
      </c>
      <c r="G43" s="51">
        <v>6.9444444444444404E-4</v>
      </c>
      <c r="H43" s="50">
        <v>0.3</v>
      </c>
      <c r="I43" s="51">
        <v>6.9444444444444404E-4</v>
      </c>
      <c r="J43" s="50">
        <v>0.3</v>
      </c>
      <c r="K43" s="51">
        <v>6.9444444444444404E-4</v>
      </c>
      <c r="L43" s="50"/>
      <c r="M43" s="51"/>
      <c r="N43" s="70">
        <f t="shared" si="8"/>
        <v>0.28680555555555554</v>
      </c>
      <c r="O43" s="95">
        <f t="shared" si="9"/>
        <v>0.44027777777777749</v>
      </c>
      <c r="P43" s="70">
        <f t="shared" si="10"/>
        <v>0.52361111111111047</v>
      </c>
      <c r="Q43" s="70">
        <f t="shared" si="7"/>
        <v>0.60763888888888884</v>
      </c>
      <c r="R43" s="70"/>
      <c r="S43" s="95"/>
      <c r="T43" s="96"/>
      <c r="U43" s="103"/>
      <c r="V43" s="5">
        <v>6</v>
      </c>
    </row>
    <row r="44" spans="1:22" s="5" customFormat="1">
      <c r="A44" s="57" t="s">
        <v>25</v>
      </c>
      <c r="B44" s="37"/>
      <c r="C44" s="38"/>
      <c r="D44" s="38" t="s">
        <v>23</v>
      </c>
      <c r="E44" s="37"/>
      <c r="F44" s="41">
        <v>1.5</v>
      </c>
      <c r="G44" s="42">
        <v>1.38888888888889E-3</v>
      </c>
      <c r="H44" s="41">
        <v>1.5</v>
      </c>
      <c r="I44" s="42">
        <v>1.38888888888889E-3</v>
      </c>
      <c r="J44" s="41">
        <v>1.5</v>
      </c>
      <c r="K44" s="42">
        <v>1.38888888888889E-3</v>
      </c>
      <c r="L44" s="41"/>
      <c r="M44" s="42"/>
      <c r="N44" s="71">
        <f t="shared" si="8"/>
        <v>0.28819444444444442</v>
      </c>
      <c r="O44" s="104">
        <f t="shared" si="9"/>
        <v>0.44166666666666637</v>
      </c>
      <c r="P44" s="71">
        <f t="shared" si="10"/>
        <v>0.52499999999999936</v>
      </c>
      <c r="Q44" s="71">
        <f t="shared" si="7"/>
        <v>0.60902777777777772</v>
      </c>
      <c r="R44" s="71"/>
      <c r="S44" s="104"/>
      <c r="T44" s="105"/>
      <c r="U44" s="106"/>
      <c r="V44" s="5">
        <v>4</v>
      </c>
    </row>
    <row r="45" spans="1:22" s="5" customFormat="1">
      <c r="A45" s="55" t="s">
        <v>24</v>
      </c>
      <c r="B45" s="56"/>
      <c r="C45" s="47"/>
      <c r="D45" s="47" t="s">
        <v>23</v>
      </c>
      <c r="E45" s="37"/>
      <c r="F45" s="50">
        <v>1.6</v>
      </c>
      <c r="G45" s="51">
        <v>1.38888888888889E-3</v>
      </c>
      <c r="H45" s="50">
        <v>1.6</v>
      </c>
      <c r="I45" s="51">
        <v>1.38888888888889E-3</v>
      </c>
      <c r="J45" s="50">
        <v>1.6</v>
      </c>
      <c r="K45" s="51">
        <v>1.38888888888889E-3</v>
      </c>
      <c r="L45" s="50"/>
      <c r="M45" s="51"/>
      <c r="N45" s="70">
        <f t="shared" si="8"/>
        <v>0.2895833333333333</v>
      </c>
      <c r="O45" s="70">
        <f t="shared" si="9"/>
        <v>0.44305555555555526</v>
      </c>
      <c r="P45" s="70">
        <f t="shared" si="10"/>
        <v>0.52638888888888824</v>
      </c>
      <c r="Q45" s="70">
        <f t="shared" si="7"/>
        <v>0.61041666666666661</v>
      </c>
      <c r="R45" s="70"/>
      <c r="S45" s="95"/>
      <c r="T45" s="96"/>
      <c r="U45" s="103"/>
      <c r="V45" s="5">
        <v>4</v>
      </c>
    </row>
    <row r="46" spans="1:22" s="5" customFormat="1">
      <c r="A46" s="55" t="s">
        <v>22</v>
      </c>
      <c r="B46" s="56"/>
      <c r="C46" s="47"/>
      <c r="D46" s="47" t="s">
        <v>23</v>
      </c>
      <c r="E46" s="37"/>
      <c r="F46" s="50">
        <v>1.3</v>
      </c>
      <c r="G46" s="51">
        <v>1.38888888888889E-3</v>
      </c>
      <c r="H46" s="50">
        <v>1.3</v>
      </c>
      <c r="I46" s="51">
        <v>1.38888888888889E-3</v>
      </c>
      <c r="J46" s="50">
        <v>1.3</v>
      </c>
      <c r="K46" s="51">
        <v>1.38888888888889E-3</v>
      </c>
      <c r="L46" s="50"/>
      <c r="M46" s="51"/>
      <c r="N46" s="70">
        <f t="shared" si="8"/>
        <v>0.29097222222222219</v>
      </c>
      <c r="O46" s="70">
        <f t="shared" si="9"/>
        <v>0.44444444444444414</v>
      </c>
      <c r="P46" s="70">
        <f t="shared" si="10"/>
        <v>0.52777777777777712</v>
      </c>
      <c r="Q46" s="70">
        <f t="shared" si="7"/>
        <v>0.61180555555555549</v>
      </c>
      <c r="R46" s="70"/>
      <c r="S46" s="95"/>
      <c r="T46" s="96"/>
      <c r="U46" s="103"/>
      <c r="V46" s="5">
        <v>4</v>
      </c>
    </row>
    <row r="47" spans="1:22" s="5" customFormat="1">
      <c r="A47" s="45" t="s">
        <v>20</v>
      </c>
      <c r="B47" s="46">
        <v>54</v>
      </c>
      <c r="C47" s="47"/>
      <c r="D47" s="48" t="s">
        <v>19</v>
      </c>
      <c r="E47" s="37"/>
      <c r="F47" s="50">
        <v>0.7</v>
      </c>
      <c r="G47" s="51">
        <v>6.9444444444444404E-4</v>
      </c>
      <c r="H47" s="50">
        <v>0.7</v>
      </c>
      <c r="I47" s="51">
        <v>6.9444444444444404E-4</v>
      </c>
      <c r="J47" s="50">
        <v>0.7</v>
      </c>
      <c r="K47" s="51">
        <v>6.9444444444444404E-4</v>
      </c>
      <c r="L47" s="50"/>
      <c r="M47" s="51"/>
      <c r="N47" s="70">
        <f t="shared" si="8"/>
        <v>0.29166666666666663</v>
      </c>
      <c r="O47" s="70">
        <f t="shared" si="9"/>
        <v>0.44513888888888858</v>
      </c>
      <c r="P47" s="70">
        <f t="shared" si="10"/>
        <v>0.52847222222222157</v>
      </c>
      <c r="Q47" s="70">
        <f t="shared" si="7"/>
        <v>0.61249999999999993</v>
      </c>
      <c r="R47" s="70"/>
      <c r="S47" s="95"/>
      <c r="T47" s="96"/>
      <c r="U47" s="103"/>
      <c r="V47" s="5">
        <v>4</v>
      </c>
    </row>
    <row r="48" spans="1:22" s="5" customFormat="1">
      <c r="A48" s="45" t="s">
        <v>17</v>
      </c>
      <c r="B48" s="46">
        <v>56</v>
      </c>
      <c r="C48" s="56"/>
      <c r="D48" s="48" t="s">
        <v>19</v>
      </c>
      <c r="E48" s="37"/>
      <c r="F48" s="50">
        <v>1.8</v>
      </c>
      <c r="G48" s="51">
        <v>1.38888888888889E-3</v>
      </c>
      <c r="H48" s="50">
        <v>1.8</v>
      </c>
      <c r="I48" s="51">
        <v>1.38888888888889E-3</v>
      </c>
      <c r="J48" s="50">
        <v>1.8</v>
      </c>
      <c r="K48" s="51">
        <v>1.38888888888889E-3</v>
      </c>
      <c r="L48" s="50"/>
      <c r="M48" s="51"/>
      <c r="N48" s="70">
        <f t="shared" si="8"/>
        <v>0.29305555555555551</v>
      </c>
      <c r="O48" s="70">
        <f t="shared" si="9"/>
        <v>0.44652777777777747</v>
      </c>
      <c r="P48" s="70">
        <f t="shared" si="10"/>
        <v>0.52986111111111045</v>
      </c>
      <c r="Q48" s="70">
        <f t="shared" si="7"/>
        <v>0.61388888888888882</v>
      </c>
      <c r="R48" s="70"/>
      <c r="S48" s="95"/>
      <c r="T48" s="96"/>
      <c r="U48" s="103"/>
      <c r="V48" s="131">
        <v>4</v>
      </c>
    </row>
    <row r="49" spans="1:22" s="5" customFormat="1">
      <c r="A49" s="36" t="s">
        <v>15</v>
      </c>
      <c r="B49" s="63"/>
      <c r="C49" s="63"/>
      <c r="D49" s="115" t="s">
        <v>16</v>
      </c>
      <c r="E49" s="37"/>
      <c r="F49" s="41">
        <v>1.6</v>
      </c>
      <c r="G49" s="42">
        <v>1.38888888888889E-3</v>
      </c>
      <c r="H49" s="41">
        <v>1.6</v>
      </c>
      <c r="I49" s="42">
        <v>1.38888888888889E-3</v>
      </c>
      <c r="J49" s="41">
        <v>1.6</v>
      </c>
      <c r="K49" s="42">
        <v>1.38888888888889E-3</v>
      </c>
      <c r="L49" s="41"/>
      <c r="M49" s="42"/>
      <c r="N49" s="71">
        <f t="shared" si="8"/>
        <v>0.2944444444444444</v>
      </c>
      <c r="O49" s="71">
        <f t="shared" si="9"/>
        <v>0.44791666666666635</v>
      </c>
      <c r="P49" s="71">
        <f t="shared" si="10"/>
        <v>0.53124999999999933</v>
      </c>
      <c r="Q49" s="71">
        <f t="shared" si="7"/>
        <v>0.6152777777777777</v>
      </c>
      <c r="R49" s="71"/>
      <c r="S49" s="104"/>
      <c r="T49" s="105"/>
      <c r="U49" s="106"/>
      <c r="V49" s="131">
        <v>4</v>
      </c>
    </row>
    <row r="50" spans="1:22" s="5" customFormat="1">
      <c r="A50" s="116" t="s">
        <v>11</v>
      </c>
      <c r="B50" s="117"/>
      <c r="C50" s="117"/>
      <c r="D50" s="118" t="s">
        <v>12</v>
      </c>
      <c r="E50" s="117" t="s">
        <v>45</v>
      </c>
      <c r="F50" s="119">
        <v>2</v>
      </c>
      <c r="G50" s="120">
        <v>2.0833333333333298E-3</v>
      </c>
      <c r="H50" s="119" t="s">
        <v>14</v>
      </c>
      <c r="I50" s="120" t="s">
        <v>14</v>
      </c>
      <c r="J50" s="119" t="s">
        <v>14</v>
      </c>
      <c r="K50" s="120" t="s">
        <v>14</v>
      </c>
      <c r="L50" s="119"/>
      <c r="M50" s="120"/>
      <c r="N50" s="121">
        <f t="shared" si="8"/>
        <v>0.29652777777777772</v>
      </c>
      <c r="O50" s="121"/>
      <c r="P50" s="121">
        <f t="shared" si="10"/>
        <v>0.53333333333333266</v>
      </c>
      <c r="Q50" s="121"/>
      <c r="R50" s="121"/>
      <c r="S50" s="121"/>
      <c r="T50" s="105"/>
      <c r="U50" s="122"/>
      <c r="V50" s="131">
        <v>4</v>
      </c>
    </row>
    <row r="52" spans="1:22" hidden="1">
      <c r="A52" s="78" t="e">
        <f>(#REF!+#REF!+#REF!+#REF!+#REF!+#REF!+#REF!)/7</f>
        <v>#REF!</v>
      </c>
    </row>
    <row r="53" spans="1:22" hidden="1">
      <c r="A53" s="1" t="s">
        <v>52</v>
      </c>
      <c r="B53" s="2" t="e">
        <f>#REF!</f>
        <v>#REF!</v>
      </c>
    </row>
  </sheetData>
  <pageMargins left="0.31527777777777799" right="0.196527777777778" top="0.196527777777778" bottom="0.196527777777778" header="0.511811023622047" footer="0.511811023622047"/>
  <pageSetup paperSize="9" scale="67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AMA38"/>
  <sheetViews>
    <sheetView topLeftCell="A28" workbookViewId="0">
      <selection activeCell="D50" sqref="D50"/>
    </sheetView>
  </sheetViews>
  <sheetFormatPr defaultColWidth="8.85546875" defaultRowHeight="12.75"/>
  <cols>
    <col min="1" max="1" width="30.7109375" style="1" customWidth="1"/>
    <col min="2" max="2" width="4.42578125" style="2" customWidth="1"/>
    <col min="3" max="3" width="2.7109375" style="2" customWidth="1"/>
    <col min="4" max="4" width="7.85546875" style="2" customWidth="1"/>
    <col min="5" max="5" width="2.5703125" style="2" customWidth="1"/>
    <col min="6" max="6" width="4.7109375" style="3" customWidth="1"/>
    <col min="7" max="7" width="4.7109375" style="4" customWidth="1"/>
    <col min="8" max="8" width="5.7109375" style="4" customWidth="1"/>
    <col min="9" max="9" width="11.5703125" style="1" hidden="1" customWidth="1"/>
    <col min="10" max="10" width="8.85546875" style="2" hidden="1"/>
    <col min="11" max="11" width="11.5703125" style="1" hidden="1" customWidth="1"/>
    <col min="12" max="1015" width="8.85546875" style="1"/>
  </cols>
  <sheetData>
    <row r="1" spans="1:13">
      <c r="A1" s="5" t="s">
        <v>151</v>
      </c>
      <c r="B1" s="6"/>
      <c r="C1" s="6"/>
      <c r="D1" s="6"/>
      <c r="E1" s="6"/>
      <c r="H1" s="3"/>
      <c r="I1" s="4"/>
      <c r="J1" s="4"/>
      <c r="K1" s="4"/>
      <c r="L1" s="4"/>
      <c r="M1" s="4"/>
    </row>
    <row r="2" spans="1:13" s="12" customFormat="1" ht="20.25">
      <c r="A2" s="7" t="s">
        <v>152</v>
      </c>
      <c r="B2" s="8"/>
      <c r="C2" s="8"/>
      <c r="D2" s="8"/>
      <c r="E2" s="9"/>
      <c r="F2" s="10"/>
      <c r="G2" s="11"/>
      <c r="H2" s="11"/>
      <c r="J2" s="132"/>
    </row>
    <row r="3" spans="1:13" s="12" customFormat="1" ht="13.5" customHeight="1">
      <c r="A3" s="303" t="s">
        <v>148</v>
      </c>
      <c r="B3" s="8"/>
      <c r="C3" s="8"/>
      <c r="D3" s="303" t="s">
        <v>150</v>
      </c>
      <c r="E3" s="9"/>
      <c r="F3" s="10"/>
      <c r="G3" s="11"/>
      <c r="H3" s="11"/>
      <c r="J3" s="132"/>
    </row>
    <row r="4" spans="1:13" s="12" customFormat="1" ht="14.25" customHeight="1">
      <c r="A4" s="304" t="s">
        <v>149</v>
      </c>
      <c r="B4" s="8"/>
      <c r="C4" s="8"/>
      <c r="D4" s="8"/>
      <c r="E4" s="9"/>
      <c r="F4" s="10"/>
      <c r="G4" s="11"/>
      <c r="H4" s="11"/>
      <c r="J4" s="132"/>
    </row>
    <row r="5" spans="1:13">
      <c r="A5" s="5" t="s">
        <v>2</v>
      </c>
      <c r="B5" s="6"/>
      <c r="C5" s="6"/>
      <c r="D5" s="6"/>
      <c r="E5" s="6"/>
    </row>
    <row r="6" spans="1:13">
      <c r="A6" s="13" t="s">
        <v>3</v>
      </c>
      <c r="B6" s="14"/>
      <c r="C6" s="14"/>
      <c r="D6" s="15"/>
      <c r="E6" s="16"/>
      <c r="F6" s="17" t="s">
        <v>4</v>
      </c>
      <c r="G6" s="18" t="s">
        <v>5</v>
      </c>
      <c r="H6" s="297"/>
    </row>
    <row r="7" spans="1:13">
      <c r="A7" s="21" t="s">
        <v>6</v>
      </c>
      <c r="B7" s="22" t="s">
        <v>7</v>
      </c>
      <c r="C7" s="22" t="s">
        <v>8</v>
      </c>
      <c r="D7" s="23" t="s">
        <v>9</v>
      </c>
      <c r="E7" s="16"/>
      <c r="F7" s="17"/>
      <c r="G7" s="18"/>
      <c r="H7" s="301" t="s">
        <v>10</v>
      </c>
    </row>
    <row r="8" spans="1:13" s="5" customFormat="1">
      <c r="A8" s="62" t="s">
        <v>36</v>
      </c>
      <c r="B8" s="37"/>
      <c r="C8" s="38"/>
      <c r="D8" s="39" t="s">
        <v>16</v>
      </c>
      <c r="E8" s="88"/>
      <c r="F8" s="89">
        <v>0</v>
      </c>
      <c r="G8" s="32">
        <v>0</v>
      </c>
      <c r="H8" s="302">
        <v>0.27777777777777779</v>
      </c>
      <c r="J8" s="6">
        <v>2</v>
      </c>
    </row>
    <row r="9" spans="1:13" s="5" customFormat="1">
      <c r="A9" s="59" t="s">
        <v>34</v>
      </c>
      <c r="B9" s="56">
        <v>15</v>
      </c>
      <c r="C9" s="47"/>
      <c r="D9" s="47" t="s">
        <v>19</v>
      </c>
      <c r="E9" s="88"/>
      <c r="F9" s="89">
        <v>1.2</v>
      </c>
      <c r="G9" s="32">
        <v>2.0833333333333333E-3</v>
      </c>
      <c r="H9" s="299">
        <f>H8+$G9</f>
        <v>0.27986111111111112</v>
      </c>
      <c r="J9" s="6"/>
    </row>
    <row r="10" spans="1:13" s="5" customFormat="1">
      <c r="A10" s="139" t="s">
        <v>64</v>
      </c>
      <c r="B10" s="46"/>
      <c r="C10" s="73"/>
      <c r="D10" s="48" t="s">
        <v>65</v>
      </c>
      <c r="E10" s="99"/>
      <c r="F10" s="100">
        <v>6.3</v>
      </c>
      <c r="G10" s="94">
        <v>6.9444444444444441E-3</v>
      </c>
      <c r="H10" s="299">
        <f t="shared" ref="H10:H21" si="0">H9+$G10</f>
        <v>0.28680555555555554</v>
      </c>
      <c r="J10" s="6"/>
    </row>
    <row r="11" spans="1:13" s="5" customFormat="1">
      <c r="A11" s="139" t="s">
        <v>63</v>
      </c>
      <c r="B11" s="46"/>
      <c r="C11" s="73"/>
      <c r="D11" s="48" t="s">
        <v>60</v>
      </c>
      <c r="E11" s="99"/>
      <c r="F11" s="100">
        <v>3.5</v>
      </c>
      <c r="G11" s="94">
        <v>2.7777777777777779E-3</v>
      </c>
      <c r="H11" s="299">
        <f t="shared" si="0"/>
        <v>0.2895833333333333</v>
      </c>
      <c r="J11" s="6"/>
    </row>
    <row r="12" spans="1:13" s="5" customFormat="1">
      <c r="A12" s="139" t="s">
        <v>62</v>
      </c>
      <c r="B12" s="46"/>
      <c r="C12" s="73"/>
      <c r="D12" s="48" t="s">
        <v>60</v>
      </c>
      <c r="E12" s="99"/>
      <c r="F12" s="100">
        <v>0.5</v>
      </c>
      <c r="G12" s="94">
        <v>1.3888888888888889E-3</v>
      </c>
      <c r="H12" s="299">
        <f t="shared" si="0"/>
        <v>0.29097222222222219</v>
      </c>
      <c r="J12" s="6"/>
    </row>
    <row r="13" spans="1:13" s="5" customFormat="1">
      <c r="A13" s="92" t="s">
        <v>61</v>
      </c>
      <c r="B13" s="46"/>
      <c r="C13" s="73"/>
      <c r="D13" s="48" t="s">
        <v>60</v>
      </c>
      <c r="E13" s="99"/>
      <c r="F13" s="100">
        <v>2.7</v>
      </c>
      <c r="G13" s="94">
        <v>2.0833333333333333E-3</v>
      </c>
      <c r="H13" s="299">
        <f t="shared" si="0"/>
        <v>0.29305555555555551</v>
      </c>
      <c r="J13" s="6"/>
    </row>
    <row r="14" spans="1:13" s="5" customFormat="1">
      <c r="A14" s="45" t="s">
        <v>59</v>
      </c>
      <c r="B14" s="46"/>
      <c r="C14" s="73"/>
      <c r="D14" s="48" t="s">
        <v>60</v>
      </c>
      <c r="E14" s="99"/>
      <c r="F14" s="100">
        <v>0.9</v>
      </c>
      <c r="G14" s="94">
        <v>1.38888888888889E-3</v>
      </c>
      <c r="H14" s="299">
        <f t="shared" si="0"/>
        <v>0.2944444444444444</v>
      </c>
      <c r="J14" s="6"/>
    </row>
    <row r="15" spans="1:13" s="5" customFormat="1">
      <c r="A15" s="72" t="s">
        <v>58</v>
      </c>
      <c r="B15" s="136"/>
      <c r="C15" s="137"/>
      <c r="D15" s="138" t="s">
        <v>56</v>
      </c>
      <c r="E15" s="99"/>
      <c r="F15" s="100">
        <v>1.3</v>
      </c>
      <c r="G15" s="94">
        <v>1.3888888888888889E-3</v>
      </c>
      <c r="H15" s="299">
        <f t="shared" si="0"/>
        <v>0.29583333333333328</v>
      </c>
      <c r="J15" s="6"/>
    </row>
    <row r="16" spans="1:13" s="5" customFormat="1">
      <c r="A16" s="72" t="s">
        <v>57</v>
      </c>
      <c r="B16" s="136"/>
      <c r="C16" s="137"/>
      <c r="D16" s="138" t="s">
        <v>56</v>
      </c>
      <c r="E16" s="99"/>
      <c r="F16" s="100">
        <v>0.9</v>
      </c>
      <c r="G16" s="94">
        <v>6.9444444444444404E-4</v>
      </c>
      <c r="H16" s="299">
        <f t="shared" si="0"/>
        <v>0.29652777777777772</v>
      </c>
      <c r="J16" s="6"/>
    </row>
    <row r="17" spans="1:23" s="5" customFormat="1">
      <c r="A17" s="72" t="s">
        <v>55</v>
      </c>
      <c r="B17" s="136"/>
      <c r="C17" s="137"/>
      <c r="D17" s="138" t="s">
        <v>56</v>
      </c>
      <c r="E17" s="99"/>
      <c r="F17" s="100">
        <v>0.9</v>
      </c>
      <c r="G17" s="94">
        <v>6.9444444444444447E-4</v>
      </c>
      <c r="H17" s="299">
        <f t="shared" si="0"/>
        <v>0.29722222222222217</v>
      </c>
      <c r="J17" s="6"/>
    </row>
    <row r="18" spans="1:23" s="5" customFormat="1">
      <c r="A18" s="92" t="s">
        <v>24</v>
      </c>
      <c r="B18" s="46"/>
      <c r="C18" s="73"/>
      <c r="D18" s="48" t="s">
        <v>16</v>
      </c>
      <c r="E18" s="99"/>
      <c r="F18" s="100">
        <v>1.6</v>
      </c>
      <c r="G18" s="94">
        <v>2.0833333333333333E-3</v>
      </c>
      <c r="H18" s="299">
        <f t="shared" si="0"/>
        <v>0.29930555555555549</v>
      </c>
      <c r="J18" s="6"/>
    </row>
    <row r="19" spans="1:23" s="5" customFormat="1">
      <c r="A19" s="55" t="s">
        <v>54</v>
      </c>
      <c r="B19" s="56"/>
      <c r="C19" s="47"/>
      <c r="D19" s="47" t="s">
        <v>19</v>
      </c>
      <c r="E19" s="37"/>
      <c r="F19" s="50">
        <v>5.5</v>
      </c>
      <c r="G19" s="51">
        <v>2.0833333333333333E-3</v>
      </c>
      <c r="H19" s="299">
        <f t="shared" si="0"/>
        <v>0.30138888888888882</v>
      </c>
      <c r="J19" s="6"/>
    </row>
    <row r="20" spans="1:23" s="5" customFormat="1">
      <c r="A20" s="59" t="s">
        <v>26</v>
      </c>
      <c r="B20" s="60"/>
      <c r="C20" s="61"/>
      <c r="D20" s="61" t="s">
        <v>12</v>
      </c>
      <c r="E20" s="68"/>
      <c r="F20" s="69">
        <v>0.6</v>
      </c>
      <c r="G20" s="94">
        <v>1.3888888888888889E-3</v>
      </c>
      <c r="H20" s="299">
        <f t="shared" si="0"/>
        <v>0.3027777777777777</v>
      </c>
      <c r="J20" s="6"/>
    </row>
    <row r="21" spans="1:23" s="5" customFormat="1">
      <c r="A21" s="116" t="s">
        <v>27</v>
      </c>
      <c r="B21" s="117"/>
      <c r="C21" s="149"/>
      <c r="D21" s="118" t="s">
        <v>12</v>
      </c>
      <c r="E21" s="140"/>
      <c r="F21" s="141">
        <v>0.6</v>
      </c>
      <c r="G21" s="120">
        <v>1.38888888888889E-3</v>
      </c>
      <c r="H21" s="300">
        <f t="shared" si="0"/>
        <v>0.30416666666666659</v>
      </c>
      <c r="J21" s="6"/>
    </row>
    <row r="22" spans="1:23">
      <c r="F22" s="77"/>
      <c r="G22" s="78"/>
      <c r="H22" s="79"/>
    </row>
    <row r="23" spans="1:23">
      <c r="A23" s="13" t="s">
        <v>3</v>
      </c>
      <c r="B23" s="14"/>
      <c r="C23" s="14"/>
      <c r="D23" s="15"/>
      <c r="E23" s="80"/>
      <c r="F23" s="81" t="s">
        <v>4</v>
      </c>
      <c r="G23" s="76" t="s">
        <v>5</v>
      </c>
      <c r="H23" s="297"/>
    </row>
    <row r="24" spans="1:23">
      <c r="A24" s="13" t="s">
        <v>6</v>
      </c>
      <c r="B24" s="14" t="s">
        <v>7</v>
      </c>
      <c r="C24" s="14" t="s">
        <v>8</v>
      </c>
      <c r="D24" s="15" t="s">
        <v>9</v>
      </c>
      <c r="E24" s="80"/>
      <c r="F24" s="81"/>
      <c r="G24" s="76"/>
      <c r="H24" s="297" t="s">
        <v>10</v>
      </c>
    </row>
    <row r="25" spans="1:23">
      <c r="A25" s="288" t="s">
        <v>27</v>
      </c>
      <c r="B25" s="289"/>
      <c r="C25" s="290"/>
      <c r="D25" s="291" t="s">
        <v>12</v>
      </c>
      <c r="E25" s="292"/>
      <c r="F25" s="293">
        <v>0</v>
      </c>
      <c r="G25" s="294">
        <v>0</v>
      </c>
      <c r="H25" s="298">
        <v>0.62638888888888888</v>
      </c>
    </row>
    <row r="26" spans="1:23">
      <c r="A26" s="59" t="s">
        <v>26</v>
      </c>
      <c r="B26" s="60"/>
      <c r="C26" s="61"/>
      <c r="D26" s="61" t="s">
        <v>12</v>
      </c>
      <c r="E26" s="68"/>
      <c r="F26" s="69">
        <v>0.6</v>
      </c>
      <c r="G26" s="94">
        <v>1.3888888888888889E-3</v>
      </c>
      <c r="H26" s="299">
        <f>H25+$G26</f>
        <v>0.62777777777777777</v>
      </c>
    </row>
    <row r="27" spans="1:23">
      <c r="A27" s="55" t="s">
        <v>54</v>
      </c>
      <c r="B27" s="56"/>
      <c r="C27" s="47"/>
      <c r="D27" s="47" t="s">
        <v>19</v>
      </c>
      <c r="E27" s="37"/>
      <c r="F27" s="50">
        <v>0.6</v>
      </c>
      <c r="G27" s="51">
        <v>1.3888888888888889E-3</v>
      </c>
      <c r="H27" s="299">
        <f t="shared" ref="H27:H38" si="1">H26+$G27</f>
        <v>0.62916666666666665</v>
      </c>
    </row>
    <row r="28" spans="1:23">
      <c r="A28" s="92" t="s">
        <v>24</v>
      </c>
      <c r="B28" s="46"/>
      <c r="C28" s="73"/>
      <c r="D28" s="48" t="s">
        <v>16</v>
      </c>
      <c r="E28" s="99"/>
      <c r="F28" s="100">
        <v>5.5</v>
      </c>
      <c r="G28" s="94">
        <v>2.0833333333333333E-3</v>
      </c>
      <c r="H28" s="299">
        <f t="shared" si="1"/>
        <v>0.63124999999999998</v>
      </c>
    </row>
    <row r="29" spans="1:23">
      <c r="A29" s="72" t="s">
        <v>55</v>
      </c>
      <c r="B29" s="136"/>
      <c r="C29" s="137"/>
      <c r="D29" s="138" t="s">
        <v>56</v>
      </c>
      <c r="E29" s="99"/>
      <c r="F29" s="100">
        <v>1.6</v>
      </c>
      <c r="G29" s="94">
        <v>2.0833333333333333E-3</v>
      </c>
      <c r="H29" s="299">
        <f t="shared" si="1"/>
        <v>0.6333333333333333</v>
      </c>
    </row>
    <row r="30" spans="1:23">
      <c r="A30" s="72" t="s">
        <v>57</v>
      </c>
      <c r="B30" s="136"/>
      <c r="C30" s="137"/>
      <c r="D30" s="138" t="s">
        <v>56</v>
      </c>
      <c r="E30" s="99"/>
      <c r="F30" s="100">
        <v>0.9</v>
      </c>
      <c r="G30" s="94">
        <v>6.9444444444444447E-4</v>
      </c>
      <c r="H30" s="299">
        <f t="shared" si="1"/>
        <v>0.63402777777777775</v>
      </c>
    </row>
    <row r="31" spans="1:23">
      <c r="A31" s="72" t="s">
        <v>58</v>
      </c>
      <c r="B31" s="136"/>
      <c r="C31" s="137"/>
      <c r="D31" s="138" t="s">
        <v>56</v>
      </c>
      <c r="E31" s="99"/>
      <c r="F31" s="100">
        <v>0.9</v>
      </c>
      <c r="G31" s="94">
        <v>6.9444444444444447E-4</v>
      </c>
      <c r="H31" s="299">
        <f t="shared" si="1"/>
        <v>0.63472222222222219</v>
      </c>
    </row>
    <row r="32" spans="1:23">
      <c r="A32" s="45" t="s">
        <v>59</v>
      </c>
      <c r="B32" s="46"/>
      <c r="C32" s="73"/>
      <c r="D32" s="48" t="s">
        <v>60</v>
      </c>
      <c r="E32" s="99"/>
      <c r="F32" s="100">
        <v>1.3</v>
      </c>
      <c r="G32" s="94">
        <v>1.3888888888888889E-3</v>
      </c>
      <c r="H32" s="299">
        <f t="shared" si="1"/>
        <v>0.63611111111111107</v>
      </c>
      <c r="P32" s="273"/>
      <c r="Q32" s="273"/>
      <c r="R32" s="273"/>
      <c r="S32" s="273"/>
      <c r="T32" s="273"/>
      <c r="U32" s="273"/>
      <c r="V32" s="273"/>
      <c r="W32" s="273"/>
    </row>
    <row r="33" spans="1:23">
      <c r="A33" s="92" t="s">
        <v>61</v>
      </c>
      <c r="B33" s="46"/>
      <c r="C33" s="73"/>
      <c r="D33" s="48" t="s">
        <v>60</v>
      </c>
      <c r="E33" s="99"/>
      <c r="F33" s="100">
        <v>0.9</v>
      </c>
      <c r="G33" s="94">
        <v>1.38888888888889E-3</v>
      </c>
      <c r="H33" s="299">
        <f t="shared" si="1"/>
        <v>0.63749999999999996</v>
      </c>
      <c r="P33" s="273"/>
      <c r="Q33" s="273"/>
      <c r="R33" s="273"/>
      <c r="S33" s="273"/>
      <c r="T33" s="273"/>
      <c r="U33" s="273"/>
      <c r="V33" s="273"/>
      <c r="W33" s="273"/>
    </row>
    <row r="34" spans="1:23">
      <c r="A34" s="139" t="s">
        <v>62</v>
      </c>
      <c r="B34" s="46"/>
      <c r="C34" s="73"/>
      <c r="D34" s="48" t="s">
        <v>60</v>
      </c>
      <c r="E34" s="99"/>
      <c r="F34" s="100">
        <v>2.7</v>
      </c>
      <c r="G34" s="94">
        <v>2.0833333333333298E-3</v>
      </c>
      <c r="H34" s="299">
        <f t="shared" si="1"/>
        <v>0.63958333333333328</v>
      </c>
      <c r="P34" s="273"/>
      <c r="Q34" s="273"/>
      <c r="R34" s="273"/>
      <c r="S34" s="273"/>
      <c r="T34" s="273"/>
      <c r="U34" s="273"/>
      <c r="V34" s="273"/>
      <c r="W34" s="273"/>
    </row>
    <row r="35" spans="1:23">
      <c r="A35" s="139" t="s">
        <v>63</v>
      </c>
      <c r="B35" s="46"/>
      <c r="C35" s="73"/>
      <c r="D35" s="48" t="s">
        <v>60</v>
      </c>
      <c r="E35" s="99"/>
      <c r="F35" s="100">
        <v>0.5</v>
      </c>
      <c r="G35" s="94">
        <v>2.7777777777777779E-3</v>
      </c>
      <c r="H35" s="299">
        <f t="shared" si="1"/>
        <v>0.64236111111111105</v>
      </c>
      <c r="P35" s="273"/>
      <c r="Q35" s="273"/>
      <c r="R35" s="273"/>
      <c r="S35" s="273"/>
      <c r="T35" s="273"/>
      <c r="U35" s="273"/>
      <c r="V35" s="273"/>
      <c r="W35" s="273"/>
    </row>
    <row r="36" spans="1:23">
      <c r="A36" s="272" t="s">
        <v>64</v>
      </c>
      <c r="B36" s="46"/>
      <c r="C36" s="73"/>
      <c r="D36" s="48" t="s">
        <v>65</v>
      </c>
      <c r="E36" s="99"/>
      <c r="F36" s="100">
        <v>3.5</v>
      </c>
      <c r="G36" s="94">
        <v>2.7777777777777779E-3</v>
      </c>
      <c r="H36" s="299">
        <f t="shared" si="1"/>
        <v>0.64513888888888882</v>
      </c>
      <c r="P36" s="273"/>
      <c r="Q36" s="274"/>
      <c r="R36" s="274"/>
      <c r="S36" s="274"/>
      <c r="T36" s="274"/>
      <c r="U36" s="274"/>
      <c r="V36" s="274"/>
      <c r="W36" s="273"/>
    </row>
    <row r="37" spans="1:23">
      <c r="A37" s="59" t="s">
        <v>34</v>
      </c>
      <c r="B37" s="56">
        <v>15</v>
      </c>
      <c r="C37" s="47"/>
      <c r="D37" s="47" t="s">
        <v>19</v>
      </c>
      <c r="E37" s="88"/>
      <c r="F37" s="89">
        <v>6.3</v>
      </c>
      <c r="G37" s="32">
        <v>6.9444444444444441E-3</v>
      </c>
      <c r="H37" s="299">
        <f t="shared" si="1"/>
        <v>0.65208333333333324</v>
      </c>
      <c r="P37" s="273"/>
      <c r="Q37" s="275"/>
      <c r="R37" s="276"/>
      <c r="S37" s="277"/>
      <c r="T37" s="305"/>
      <c r="U37" s="305"/>
      <c r="V37" s="274"/>
      <c r="W37" s="273"/>
    </row>
    <row r="38" spans="1:23">
      <c r="A38" s="62" t="s">
        <v>36</v>
      </c>
      <c r="B38" s="37"/>
      <c r="C38" s="38"/>
      <c r="D38" s="39" t="s">
        <v>16</v>
      </c>
      <c r="E38" s="88"/>
      <c r="F38" s="89">
        <v>1.2</v>
      </c>
      <c r="G38" s="32">
        <v>2.0833333333333333E-3</v>
      </c>
      <c r="H38" s="300">
        <f t="shared" si="1"/>
        <v>0.65416666666666656</v>
      </c>
      <c r="P38" s="273"/>
      <c r="Q38" s="275"/>
      <c r="R38" s="276"/>
      <c r="S38" s="277"/>
      <c r="T38" s="305"/>
      <c r="U38" s="305"/>
      <c r="V38" s="274"/>
      <c r="W38" s="273"/>
    </row>
  </sheetData>
  <mergeCells count="2">
    <mergeCell ref="T37:U37"/>
    <mergeCell ref="T38:U38"/>
  </mergeCells>
  <pageMargins left="0.31527777777777799" right="0.196527777777778" top="0.196527777777778" bottom="0.196527777777778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MB26"/>
  <sheetViews>
    <sheetView topLeftCell="A7" workbookViewId="0">
      <selection activeCell="F29" sqref="F29"/>
    </sheetView>
  </sheetViews>
  <sheetFormatPr defaultColWidth="8.85546875" defaultRowHeight="12.75"/>
  <cols>
    <col min="1" max="1" width="30.7109375" style="1" customWidth="1"/>
    <col min="2" max="2" width="4.42578125" style="2" customWidth="1"/>
    <col min="3" max="3" width="2.7109375" style="2" customWidth="1"/>
    <col min="4" max="4" width="7.85546875" style="2" customWidth="1"/>
    <col min="5" max="5" width="2.5703125" style="2" customWidth="1"/>
    <col min="6" max="6" width="4.7109375" style="3" customWidth="1"/>
    <col min="7" max="7" width="4.7109375" style="4" customWidth="1"/>
    <col min="8" max="9" width="5.7109375" style="4" customWidth="1"/>
    <col min="10" max="1016" width="8.85546875" style="1"/>
  </cols>
  <sheetData>
    <row r="1" spans="1:14">
      <c r="A1" s="5" t="s">
        <v>138</v>
      </c>
      <c r="B1" s="6"/>
      <c r="C1" s="6"/>
      <c r="D1" s="6"/>
      <c r="E1" s="6"/>
      <c r="H1" s="3"/>
      <c r="J1" s="4"/>
      <c r="K1" s="4"/>
      <c r="L1" s="4"/>
      <c r="M1" s="4"/>
      <c r="N1" s="4"/>
    </row>
    <row r="2" spans="1:14" s="12" customFormat="1" ht="20.25">
      <c r="A2" s="7" t="s">
        <v>66</v>
      </c>
      <c r="B2" s="8"/>
      <c r="C2" s="8"/>
      <c r="D2" s="8"/>
      <c r="E2" s="9"/>
      <c r="F2" s="10"/>
      <c r="G2" s="11"/>
      <c r="H2" s="11"/>
      <c r="I2" s="11"/>
    </row>
    <row r="3" spans="1:14">
      <c r="A3" s="5" t="s">
        <v>2</v>
      </c>
      <c r="B3" s="6"/>
      <c r="C3" s="6"/>
      <c r="D3" s="6"/>
      <c r="E3" s="6"/>
    </row>
    <row r="4" spans="1:14">
      <c r="A4" s="13" t="s">
        <v>3</v>
      </c>
      <c r="B4" s="14"/>
      <c r="C4" s="14"/>
      <c r="D4" s="15"/>
      <c r="E4" s="16"/>
      <c r="F4" s="17" t="s">
        <v>4</v>
      </c>
      <c r="G4" s="18" t="s">
        <v>5</v>
      </c>
      <c r="H4" s="133"/>
      <c r="I4" s="134"/>
    </row>
    <row r="5" spans="1:14">
      <c r="A5" s="21" t="s">
        <v>6</v>
      </c>
      <c r="B5" s="22" t="s">
        <v>7</v>
      </c>
      <c r="C5" s="22" t="s">
        <v>8</v>
      </c>
      <c r="D5" s="23" t="s">
        <v>9</v>
      </c>
      <c r="E5" s="16"/>
      <c r="F5" s="17"/>
      <c r="G5" s="18"/>
      <c r="H5" s="24" t="s">
        <v>10</v>
      </c>
      <c r="I5" s="24" t="s">
        <v>10</v>
      </c>
    </row>
    <row r="6" spans="1:14" s="5" customFormat="1">
      <c r="A6" s="27" t="s">
        <v>27</v>
      </c>
      <c r="B6" s="85"/>
      <c r="C6" s="86"/>
      <c r="D6" s="87" t="s">
        <v>12</v>
      </c>
      <c r="E6" s="88" t="s">
        <v>13</v>
      </c>
      <c r="F6" s="89"/>
      <c r="G6" s="32">
        <v>0</v>
      </c>
      <c r="H6" s="34">
        <v>0.30902777777777801</v>
      </c>
      <c r="I6" s="34">
        <v>0.62708333333333333</v>
      </c>
    </row>
    <row r="7" spans="1:14" s="67" customFormat="1">
      <c r="A7" s="59" t="s">
        <v>26</v>
      </c>
      <c r="B7" s="60"/>
      <c r="C7" s="61"/>
      <c r="D7" s="61" t="s">
        <v>12</v>
      </c>
      <c r="E7" s="68"/>
      <c r="F7" s="69">
        <v>0.6</v>
      </c>
      <c r="G7" s="94">
        <v>1.38888888888889E-3</v>
      </c>
      <c r="H7" s="96">
        <f t="shared" ref="H7:I13" si="0">H6+$G7</f>
        <v>0.3104166666666669</v>
      </c>
      <c r="I7" s="96">
        <f t="shared" si="0"/>
        <v>0.62847222222222221</v>
      </c>
    </row>
    <row r="8" spans="1:14" s="67" customFormat="1">
      <c r="A8" s="55" t="s">
        <v>54</v>
      </c>
      <c r="B8" s="56"/>
      <c r="C8" s="47"/>
      <c r="D8" s="47" t="s">
        <v>19</v>
      </c>
      <c r="E8" s="37"/>
      <c r="F8" s="50">
        <v>0.6</v>
      </c>
      <c r="G8" s="51">
        <v>6.9444444444444404E-4</v>
      </c>
      <c r="H8" s="96">
        <f t="shared" si="0"/>
        <v>0.31111111111111134</v>
      </c>
      <c r="I8" s="96">
        <f t="shared" si="0"/>
        <v>0.62916666666666665</v>
      </c>
    </row>
    <row r="9" spans="1:14">
      <c r="A9" s="92" t="s">
        <v>25</v>
      </c>
      <c r="B9" s="56"/>
      <c r="C9" s="47"/>
      <c r="D9" s="47" t="s">
        <v>23</v>
      </c>
      <c r="E9" s="37"/>
      <c r="F9" s="50">
        <v>0.9</v>
      </c>
      <c r="G9" s="51">
        <v>6.9444444444444404E-4</v>
      </c>
      <c r="H9" s="96">
        <f t="shared" si="0"/>
        <v>0.31180555555555578</v>
      </c>
      <c r="I9" s="96">
        <f t="shared" si="0"/>
        <v>0.62986111111111109</v>
      </c>
    </row>
    <row r="10" spans="1:14">
      <c r="A10" s="92" t="s">
        <v>24</v>
      </c>
      <c r="B10" s="46"/>
      <c r="C10" s="73"/>
      <c r="D10" s="48" t="s">
        <v>67</v>
      </c>
      <c r="E10" s="99"/>
      <c r="F10" s="100">
        <v>1.6</v>
      </c>
      <c r="G10" s="94">
        <v>1.38888888888889E-3</v>
      </c>
      <c r="H10" s="95">
        <f t="shared" si="0"/>
        <v>0.31319444444444466</v>
      </c>
      <c r="I10" s="95">
        <f t="shared" si="0"/>
        <v>0.63124999999999998</v>
      </c>
    </row>
    <row r="11" spans="1:14">
      <c r="A11" s="55" t="s">
        <v>68</v>
      </c>
      <c r="B11" s="60"/>
      <c r="C11" s="61"/>
      <c r="D11" s="138" t="s">
        <v>16</v>
      </c>
      <c r="E11" s="99"/>
      <c r="F11" s="100">
        <v>0.9</v>
      </c>
      <c r="G11" s="94">
        <v>6.9444444444444404E-4</v>
      </c>
      <c r="H11" s="95">
        <f t="shared" si="0"/>
        <v>0.31388888888888911</v>
      </c>
      <c r="I11" s="95">
        <f t="shared" si="0"/>
        <v>0.63194444444444442</v>
      </c>
      <c r="J11" s="130"/>
    </row>
    <row r="12" spans="1:14">
      <c r="A12" s="72" t="s">
        <v>69</v>
      </c>
      <c r="B12" s="136"/>
      <c r="C12" s="137"/>
      <c r="D12" s="150" t="s">
        <v>70</v>
      </c>
      <c r="E12" s="99"/>
      <c r="F12" s="100">
        <v>0.8</v>
      </c>
      <c r="G12" s="94">
        <v>6.9444444444444404E-4</v>
      </c>
      <c r="H12" s="95">
        <f t="shared" si="0"/>
        <v>0.31458333333333355</v>
      </c>
      <c r="I12" s="95">
        <f t="shared" si="0"/>
        <v>0.63263888888888886</v>
      </c>
      <c r="J12" s="130"/>
    </row>
    <row r="13" spans="1:14" s="5" customFormat="1">
      <c r="A13" s="116" t="s">
        <v>24</v>
      </c>
      <c r="B13" s="117"/>
      <c r="C13" s="149"/>
      <c r="D13" s="118" t="s">
        <v>70</v>
      </c>
      <c r="E13" s="140" t="s">
        <v>45</v>
      </c>
      <c r="F13" s="141">
        <v>1.1000000000000001</v>
      </c>
      <c r="G13" s="142">
        <v>6.9444444444444404E-4</v>
      </c>
      <c r="H13" s="104">
        <f t="shared" si="0"/>
        <v>0.31527777777777799</v>
      </c>
      <c r="I13" s="104">
        <f t="shared" si="0"/>
        <v>0.6333333333333333</v>
      </c>
      <c r="J13" s="131"/>
    </row>
    <row r="14" spans="1:14">
      <c r="F14" s="77"/>
      <c r="G14" s="78"/>
      <c r="H14" s="79"/>
      <c r="I14" s="79"/>
    </row>
    <row r="15" spans="1:14">
      <c r="A15" s="13" t="s">
        <v>3</v>
      </c>
      <c r="B15" s="14"/>
      <c r="C15" s="14"/>
      <c r="D15" s="15"/>
      <c r="E15" s="80"/>
      <c r="F15" s="81" t="s">
        <v>4</v>
      </c>
      <c r="G15" s="76" t="s">
        <v>5</v>
      </c>
      <c r="H15" s="143"/>
      <c r="I15" s="133"/>
    </row>
    <row r="16" spans="1:14">
      <c r="A16" s="21" t="s">
        <v>6</v>
      </c>
      <c r="B16" s="22" t="s">
        <v>7</v>
      </c>
      <c r="C16" s="22" t="s">
        <v>8</v>
      </c>
      <c r="D16" s="23" t="s">
        <v>9</v>
      </c>
      <c r="E16" s="16"/>
      <c r="F16" s="17"/>
      <c r="G16" s="18"/>
      <c r="H16" s="24" t="s">
        <v>10</v>
      </c>
      <c r="I16" s="24" t="s">
        <v>10</v>
      </c>
    </row>
    <row r="17" spans="1:10">
      <c r="A17" s="27" t="s">
        <v>24</v>
      </c>
      <c r="B17" s="85"/>
      <c r="C17" s="86"/>
      <c r="D17" s="87" t="s">
        <v>70</v>
      </c>
      <c r="E17" s="88" t="s">
        <v>13</v>
      </c>
      <c r="F17" s="89"/>
      <c r="G17" s="32">
        <v>0</v>
      </c>
      <c r="H17" s="90">
        <v>0.31805555555555598</v>
      </c>
      <c r="I17" s="90">
        <v>0.63402777777777775</v>
      </c>
    </row>
    <row r="18" spans="1:10">
      <c r="A18" s="151" t="s">
        <v>69</v>
      </c>
      <c r="B18" s="152"/>
      <c r="C18" s="153"/>
      <c r="D18" s="154" t="s">
        <v>70</v>
      </c>
      <c r="E18" s="145"/>
      <c r="F18" s="146">
        <v>1.1000000000000001</v>
      </c>
      <c r="G18" s="155">
        <v>6.9444444444444404E-4</v>
      </c>
      <c r="H18" s="95">
        <f t="shared" ref="H18:I24" si="1">H17+$G18</f>
        <v>0.31875000000000042</v>
      </c>
      <c r="I18" s="95">
        <f t="shared" si="1"/>
        <v>0.63472222222222219</v>
      </c>
    </row>
    <row r="19" spans="1:10" s="1" customFormat="1">
      <c r="A19" s="55" t="s">
        <v>68</v>
      </c>
      <c r="B19" s="60"/>
      <c r="C19" s="61"/>
      <c r="D19" s="138" t="s">
        <v>16</v>
      </c>
      <c r="E19" s="68"/>
      <c r="F19" s="69">
        <v>0.8</v>
      </c>
      <c r="G19" s="94">
        <v>6.9444444444444404E-4</v>
      </c>
      <c r="H19" s="95">
        <f t="shared" si="1"/>
        <v>0.31944444444444486</v>
      </c>
      <c r="I19" s="95">
        <f t="shared" si="1"/>
        <v>0.63541666666666663</v>
      </c>
    </row>
    <row r="20" spans="1:10">
      <c r="A20" s="92" t="s">
        <v>24</v>
      </c>
      <c r="B20" s="46"/>
      <c r="C20" s="73"/>
      <c r="D20" s="48" t="s">
        <v>67</v>
      </c>
      <c r="E20" s="99"/>
      <c r="F20" s="50">
        <v>0.9</v>
      </c>
      <c r="G20" s="94">
        <v>6.9444444444444404E-4</v>
      </c>
      <c r="H20" s="95">
        <f t="shared" si="1"/>
        <v>0.32013888888888931</v>
      </c>
      <c r="I20" s="95">
        <f t="shared" si="1"/>
        <v>0.63611111111111107</v>
      </c>
    </row>
    <row r="21" spans="1:10">
      <c r="A21" s="92" t="s">
        <v>25</v>
      </c>
      <c r="B21" s="46"/>
      <c r="C21" s="73"/>
      <c r="D21" s="48" t="s">
        <v>23</v>
      </c>
      <c r="E21" s="99"/>
      <c r="F21" s="100">
        <v>1.6</v>
      </c>
      <c r="G21" s="51">
        <v>1.38888888888889E-3</v>
      </c>
      <c r="H21" s="95">
        <f t="shared" si="1"/>
        <v>0.32152777777777819</v>
      </c>
      <c r="I21" s="95">
        <f t="shared" si="1"/>
        <v>0.63749999999999996</v>
      </c>
    </row>
    <row r="22" spans="1:10">
      <c r="A22" s="55" t="s">
        <v>54</v>
      </c>
      <c r="B22" s="56"/>
      <c r="C22" s="47"/>
      <c r="D22" s="47" t="s">
        <v>19</v>
      </c>
      <c r="E22" s="49"/>
      <c r="F22" s="50">
        <v>0.9</v>
      </c>
      <c r="G22" s="51">
        <v>6.9444444444444404E-4</v>
      </c>
      <c r="H22" s="95">
        <f t="shared" si="1"/>
        <v>0.32222222222222263</v>
      </c>
      <c r="I22" s="95">
        <f t="shared" si="1"/>
        <v>0.6381944444444444</v>
      </c>
      <c r="J22" s="130"/>
    </row>
    <row r="23" spans="1:10" s="67" customFormat="1">
      <c r="A23" s="59" t="s">
        <v>26</v>
      </c>
      <c r="B23" s="60"/>
      <c r="C23" s="61"/>
      <c r="D23" s="61" t="s">
        <v>12</v>
      </c>
      <c r="E23" s="49"/>
      <c r="F23" s="50">
        <v>0.6</v>
      </c>
      <c r="G23" s="51">
        <v>6.9444444444444404E-4</v>
      </c>
      <c r="H23" s="95">
        <f t="shared" si="1"/>
        <v>0.32291666666666707</v>
      </c>
      <c r="I23" s="95">
        <f t="shared" si="1"/>
        <v>0.63888888888888884</v>
      </c>
      <c r="J23" s="148"/>
    </row>
    <row r="24" spans="1:10" s="5" customFormat="1">
      <c r="A24" s="116" t="s">
        <v>27</v>
      </c>
      <c r="B24" s="117"/>
      <c r="C24" s="149"/>
      <c r="D24" s="118" t="s">
        <v>12</v>
      </c>
      <c r="E24" s="140" t="s">
        <v>45</v>
      </c>
      <c r="F24" s="141">
        <v>0.6</v>
      </c>
      <c r="G24" s="120">
        <v>1.38888888888889E-3</v>
      </c>
      <c r="H24" s="104">
        <f t="shared" si="1"/>
        <v>0.32430555555555596</v>
      </c>
      <c r="I24" s="104">
        <f t="shared" si="1"/>
        <v>0.64027777777777772</v>
      </c>
      <c r="J24" s="131"/>
    </row>
    <row r="26" spans="1:10" hidden="1">
      <c r="A26" s="2">
        <f>8*2*2</f>
        <v>32</v>
      </c>
    </row>
  </sheetData>
  <pageMargins left="0.31527777777777799" right="0.196527777777778" top="0.196527777777778" bottom="0.196527777777778" header="0.511811023622047" footer="0.511811023622047"/>
  <pageSetup paperSize="9" scale="67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AMA61"/>
  <sheetViews>
    <sheetView topLeftCell="A52" workbookViewId="0">
      <selection activeCell="A74" sqref="A74"/>
    </sheetView>
  </sheetViews>
  <sheetFormatPr defaultColWidth="8.85546875" defaultRowHeight="12.75"/>
  <cols>
    <col min="1" max="1" width="30.7109375" style="1" customWidth="1"/>
    <col min="2" max="2" width="4.42578125" style="2" customWidth="1"/>
    <col min="3" max="3" width="2.7109375" style="2" customWidth="1"/>
    <col min="4" max="4" width="7.85546875" style="2" customWidth="1"/>
    <col min="5" max="5" width="2.5703125" style="2" customWidth="1"/>
    <col min="6" max="6" width="4.7109375" style="3" customWidth="1"/>
    <col min="7" max="7" width="4.7109375" style="4" customWidth="1"/>
    <col min="8" max="8" width="5.7109375" style="4" customWidth="1"/>
    <col min="9" max="1015" width="8.85546875" style="1"/>
  </cols>
  <sheetData>
    <row r="1" spans="1:13">
      <c r="A1" s="5" t="s">
        <v>138</v>
      </c>
      <c r="B1" s="6"/>
      <c r="C1" s="6"/>
      <c r="D1" s="6"/>
      <c r="E1" s="6"/>
      <c r="H1" s="3"/>
      <c r="I1" s="4"/>
      <c r="J1" s="4"/>
      <c r="K1" s="4"/>
      <c r="L1" s="4"/>
      <c r="M1" s="4"/>
    </row>
    <row r="2" spans="1:13" s="12" customFormat="1" ht="20.25">
      <c r="A2" s="7" t="s">
        <v>71</v>
      </c>
      <c r="B2" s="8"/>
      <c r="C2" s="8"/>
      <c r="D2" s="8"/>
      <c r="E2" s="9"/>
      <c r="F2" s="10"/>
      <c r="G2" s="11"/>
      <c r="H2" s="11"/>
    </row>
    <row r="3" spans="1:13">
      <c r="A3" s="5" t="s">
        <v>2</v>
      </c>
      <c r="B3" s="6"/>
      <c r="C3" s="6"/>
      <c r="D3" s="6"/>
      <c r="E3" s="6"/>
    </row>
    <row r="4" spans="1:13">
      <c r="A4" s="13" t="s">
        <v>3</v>
      </c>
      <c r="B4" s="14"/>
      <c r="C4" s="14"/>
      <c r="D4" s="15"/>
      <c r="E4" s="16"/>
      <c r="F4" s="17" t="s">
        <v>4</v>
      </c>
      <c r="G4" s="18" t="s">
        <v>5</v>
      </c>
      <c r="H4" s="133"/>
    </row>
    <row r="5" spans="1:13">
      <c r="A5" s="21" t="s">
        <v>6</v>
      </c>
      <c r="B5" s="22" t="s">
        <v>7</v>
      </c>
      <c r="C5" s="22" t="s">
        <v>8</v>
      </c>
      <c r="D5" s="23" t="s">
        <v>9</v>
      </c>
      <c r="E5" s="16"/>
      <c r="F5" s="17"/>
      <c r="G5" s="18"/>
      <c r="H5" s="24" t="s">
        <v>10</v>
      </c>
    </row>
    <row r="6" spans="1:13" s="5" customFormat="1">
      <c r="A6" s="27" t="s">
        <v>27</v>
      </c>
      <c r="B6" s="85"/>
      <c r="C6" s="86"/>
      <c r="D6" s="87" t="s">
        <v>12</v>
      </c>
      <c r="E6" s="88" t="s">
        <v>13</v>
      </c>
      <c r="F6" s="89"/>
      <c r="G6" s="32">
        <v>0</v>
      </c>
      <c r="H6" s="34">
        <v>0.28125</v>
      </c>
    </row>
    <row r="7" spans="1:13" s="67" customFormat="1">
      <c r="A7" s="59" t="s">
        <v>26</v>
      </c>
      <c r="B7" s="60"/>
      <c r="C7" s="61"/>
      <c r="D7" s="61" t="s">
        <v>12</v>
      </c>
      <c r="E7" s="68"/>
      <c r="F7" s="69">
        <v>0.6</v>
      </c>
      <c r="G7" s="94">
        <v>1.38888888888889E-3</v>
      </c>
      <c r="H7" s="96">
        <f t="shared" ref="H7:H30" si="0">H6+$G7</f>
        <v>0.28263888888888888</v>
      </c>
    </row>
    <row r="8" spans="1:13" s="67" customFormat="1">
      <c r="A8" s="55" t="s">
        <v>54</v>
      </c>
      <c r="B8" s="56"/>
      <c r="C8" s="47"/>
      <c r="D8" s="47" t="s">
        <v>19</v>
      </c>
      <c r="E8" s="37"/>
      <c r="F8" s="50">
        <v>0.6</v>
      </c>
      <c r="G8" s="51">
        <v>6.9444444444444404E-4</v>
      </c>
      <c r="H8" s="96">
        <f t="shared" si="0"/>
        <v>0.28333333333333333</v>
      </c>
    </row>
    <row r="9" spans="1:13">
      <c r="A9" s="45" t="s">
        <v>72</v>
      </c>
      <c r="B9" s="46">
        <v>50</v>
      </c>
      <c r="C9" s="73"/>
      <c r="D9" s="48" t="s">
        <v>19</v>
      </c>
      <c r="E9" s="99"/>
      <c r="F9" s="50">
        <v>1</v>
      </c>
      <c r="G9" s="94">
        <v>6.9444444444444404E-4</v>
      </c>
      <c r="H9" s="96">
        <f t="shared" si="0"/>
        <v>0.28402777777777777</v>
      </c>
    </row>
    <row r="10" spans="1:13">
      <c r="A10" s="92" t="s">
        <v>73</v>
      </c>
      <c r="B10" s="46"/>
      <c r="C10" s="73"/>
      <c r="D10" s="48" t="s">
        <v>19</v>
      </c>
      <c r="E10" s="99"/>
      <c r="F10" s="100">
        <v>1</v>
      </c>
      <c r="G10" s="94">
        <v>6.9444444444444404E-4</v>
      </c>
      <c r="H10" s="95">
        <f t="shared" si="0"/>
        <v>0.28472222222222221</v>
      </c>
    </row>
    <row r="11" spans="1:13">
      <c r="A11" s="92" t="s">
        <v>74</v>
      </c>
      <c r="B11" s="46"/>
      <c r="C11" s="73"/>
      <c r="D11" s="48" t="s">
        <v>75</v>
      </c>
      <c r="E11" s="99"/>
      <c r="F11" s="100">
        <v>3.5</v>
      </c>
      <c r="G11" s="94">
        <v>2.7777777777777801E-3</v>
      </c>
      <c r="H11" s="95">
        <f t="shared" si="0"/>
        <v>0.28749999999999998</v>
      </c>
    </row>
    <row r="12" spans="1:13">
      <c r="A12" s="92" t="s">
        <v>76</v>
      </c>
      <c r="B12" s="46"/>
      <c r="C12" s="73"/>
      <c r="D12" s="48" t="s">
        <v>75</v>
      </c>
      <c r="E12" s="99"/>
      <c r="F12" s="100">
        <v>0.5</v>
      </c>
      <c r="G12" s="94">
        <v>6.9444444444444404E-4</v>
      </c>
      <c r="H12" s="95">
        <f t="shared" si="0"/>
        <v>0.28819444444444442</v>
      </c>
    </row>
    <row r="13" spans="1:13">
      <c r="A13" s="156" t="s">
        <v>77</v>
      </c>
      <c r="B13" s="46"/>
      <c r="C13" s="73"/>
      <c r="D13" s="48" t="s">
        <v>78</v>
      </c>
      <c r="E13" s="99"/>
      <c r="F13" s="100">
        <v>0.5</v>
      </c>
      <c r="G13" s="94">
        <v>6.9444444444444404E-4</v>
      </c>
      <c r="H13" s="95">
        <f t="shared" si="0"/>
        <v>0.28888888888888886</v>
      </c>
    </row>
    <row r="14" spans="1:13" s="1" customFormat="1">
      <c r="A14" s="92" t="s">
        <v>79</v>
      </c>
      <c r="B14" s="46"/>
      <c r="C14" s="73"/>
      <c r="D14" s="48" t="s">
        <v>78</v>
      </c>
      <c r="E14" s="99"/>
      <c r="F14" s="100">
        <v>0.5</v>
      </c>
      <c r="G14" s="94">
        <v>6.9444444444444404E-4</v>
      </c>
      <c r="H14" s="95">
        <f t="shared" si="0"/>
        <v>0.2895833333333333</v>
      </c>
    </row>
    <row r="15" spans="1:13" s="1" customFormat="1">
      <c r="A15" s="156" t="s">
        <v>15</v>
      </c>
      <c r="B15" s="46"/>
      <c r="C15" s="73"/>
      <c r="D15" s="48" t="s">
        <v>16</v>
      </c>
      <c r="E15" s="99"/>
      <c r="F15" s="100">
        <v>3</v>
      </c>
      <c r="G15" s="94">
        <v>3.4722222222222199E-3</v>
      </c>
      <c r="H15" s="95">
        <f t="shared" si="0"/>
        <v>0.29305555555555551</v>
      </c>
    </row>
    <row r="16" spans="1:13" s="1" customFormat="1">
      <c r="A16" s="92" t="s">
        <v>80</v>
      </c>
      <c r="B16" s="46"/>
      <c r="C16" s="73"/>
      <c r="D16" s="48" t="s">
        <v>78</v>
      </c>
      <c r="E16" s="99"/>
      <c r="F16" s="100">
        <v>0.4</v>
      </c>
      <c r="G16" s="94">
        <v>6.9444444444444404E-4</v>
      </c>
      <c r="H16" s="95">
        <f t="shared" si="0"/>
        <v>0.29374999999999996</v>
      </c>
    </row>
    <row r="17" spans="1:9" s="1" customFormat="1">
      <c r="A17" s="92" t="s">
        <v>81</v>
      </c>
      <c r="B17" s="46"/>
      <c r="C17" s="73"/>
      <c r="D17" s="48" t="s">
        <v>78</v>
      </c>
      <c r="E17" s="99"/>
      <c r="F17" s="100">
        <v>0.5</v>
      </c>
      <c r="G17" s="94">
        <v>6.9444444444444404E-4</v>
      </c>
      <c r="H17" s="95">
        <f t="shared" si="0"/>
        <v>0.2944444444444444</v>
      </c>
    </row>
    <row r="18" spans="1:9" s="1" customFormat="1">
      <c r="A18" s="92" t="s">
        <v>82</v>
      </c>
      <c r="B18" s="46"/>
      <c r="C18" s="73"/>
      <c r="D18" s="48" t="s">
        <v>78</v>
      </c>
      <c r="E18" s="99"/>
      <c r="F18" s="100">
        <v>1</v>
      </c>
      <c r="G18" s="94">
        <v>1.38888888888889E-3</v>
      </c>
      <c r="H18" s="95">
        <f t="shared" si="0"/>
        <v>0.29583333333333328</v>
      </c>
    </row>
    <row r="19" spans="1:9" s="1" customFormat="1">
      <c r="A19" s="92" t="s">
        <v>81</v>
      </c>
      <c r="B19" s="46"/>
      <c r="C19" s="73"/>
      <c r="D19" s="48" t="s">
        <v>78</v>
      </c>
      <c r="E19" s="99"/>
      <c r="F19" s="100">
        <v>1</v>
      </c>
      <c r="G19" s="94">
        <v>6.9444444444444404E-4</v>
      </c>
      <c r="H19" s="95">
        <f t="shared" si="0"/>
        <v>0.29652777777777772</v>
      </c>
    </row>
    <row r="20" spans="1:9" s="1" customFormat="1">
      <c r="A20" s="92" t="s">
        <v>80</v>
      </c>
      <c r="B20" s="46"/>
      <c r="C20" s="73"/>
      <c r="D20" s="48" t="s">
        <v>78</v>
      </c>
      <c r="E20" s="99"/>
      <c r="F20" s="100">
        <v>0.5</v>
      </c>
      <c r="G20" s="94">
        <v>6.9444444444444404E-4</v>
      </c>
      <c r="H20" s="95">
        <f t="shared" si="0"/>
        <v>0.29722222222222217</v>
      </c>
    </row>
    <row r="21" spans="1:9" s="1" customFormat="1">
      <c r="A21" s="156" t="s">
        <v>15</v>
      </c>
      <c r="B21" s="46"/>
      <c r="C21" s="73"/>
      <c r="D21" s="48" t="s">
        <v>16</v>
      </c>
      <c r="E21" s="99"/>
      <c r="F21" s="100">
        <v>0.4</v>
      </c>
      <c r="G21" s="94">
        <v>6.9444444444444404E-4</v>
      </c>
      <c r="H21" s="95">
        <f t="shared" si="0"/>
        <v>0.29791666666666661</v>
      </c>
    </row>
    <row r="22" spans="1:9" s="1" customFormat="1">
      <c r="A22" s="45" t="s">
        <v>17</v>
      </c>
      <c r="B22" s="46" t="s">
        <v>18</v>
      </c>
      <c r="C22" s="73"/>
      <c r="D22" s="48" t="s">
        <v>19</v>
      </c>
      <c r="E22" s="99"/>
      <c r="F22" s="100">
        <v>1.6</v>
      </c>
      <c r="G22" s="94">
        <v>1.38888888888889E-3</v>
      </c>
      <c r="H22" s="95">
        <f t="shared" si="0"/>
        <v>0.29930555555555549</v>
      </c>
    </row>
    <row r="23" spans="1:9" s="1" customFormat="1">
      <c r="A23" s="45" t="s">
        <v>20</v>
      </c>
      <c r="B23" s="46" t="s">
        <v>21</v>
      </c>
      <c r="C23" s="73"/>
      <c r="D23" s="48" t="s">
        <v>19</v>
      </c>
      <c r="E23" s="99"/>
      <c r="F23" s="100">
        <v>1.8</v>
      </c>
      <c r="G23" s="94">
        <v>1.38888888888889E-3</v>
      </c>
      <c r="H23" s="95">
        <f t="shared" si="0"/>
        <v>0.30069444444444438</v>
      </c>
    </row>
    <row r="24" spans="1:9" s="1" customFormat="1">
      <c r="A24" s="92" t="s">
        <v>83</v>
      </c>
      <c r="B24" s="46"/>
      <c r="C24" s="73"/>
      <c r="D24" s="48" t="s">
        <v>23</v>
      </c>
      <c r="E24" s="99"/>
      <c r="F24" s="100">
        <v>0.5</v>
      </c>
      <c r="G24" s="94">
        <v>6.9444444444444404E-4</v>
      </c>
      <c r="H24" s="95">
        <f t="shared" si="0"/>
        <v>0.30138888888888882</v>
      </c>
    </row>
    <row r="25" spans="1:9" s="1" customFormat="1">
      <c r="A25" s="45" t="s">
        <v>84</v>
      </c>
      <c r="B25" s="46" t="s">
        <v>85</v>
      </c>
      <c r="C25" s="73"/>
      <c r="D25" s="48" t="s">
        <v>19</v>
      </c>
      <c r="E25" s="99"/>
      <c r="F25" s="100">
        <v>1.3</v>
      </c>
      <c r="G25" s="94">
        <v>1.38888888888889E-3</v>
      </c>
      <c r="H25" s="95">
        <f t="shared" si="0"/>
        <v>0.3027777777777777</v>
      </c>
    </row>
    <row r="26" spans="1:9" s="1" customFormat="1">
      <c r="A26" s="92" t="s">
        <v>73</v>
      </c>
      <c r="B26" s="46"/>
      <c r="C26" s="73"/>
      <c r="D26" s="48" t="s">
        <v>19</v>
      </c>
      <c r="E26" s="99"/>
      <c r="F26" s="100">
        <v>0.7</v>
      </c>
      <c r="G26" s="94">
        <v>6.9444444444444404E-4</v>
      </c>
      <c r="H26" s="95">
        <f t="shared" si="0"/>
        <v>0.30347222222222214</v>
      </c>
    </row>
    <row r="27" spans="1:9" s="1" customFormat="1">
      <c r="A27" s="45" t="s">
        <v>72</v>
      </c>
      <c r="B27" s="46" t="s">
        <v>86</v>
      </c>
      <c r="C27" s="73"/>
      <c r="D27" s="48" t="s">
        <v>19</v>
      </c>
      <c r="E27" s="99"/>
      <c r="F27" s="100">
        <v>1</v>
      </c>
      <c r="G27" s="94">
        <v>6.9444444444444404E-4</v>
      </c>
      <c r="H27" s="95">
        <f t="shared" si="0"/>
        <v>0.30416666666666659</v>
      </c>
    </row>
    <row r="28" spans="1:9">
      <c r="A28" s="55" t="s">
        <v>54</v>
      </c>
      <c r="B28" s="56"/>
      <c r="C28" s="47"/>
      <c r="D28" s="47" t="s">
        <v>19</v>
      </c>
      <c r="E28" s="49"/>
      <c r="F28" s="50">
        <v>1</v>
      </c>
      <c r="G28" s="51">
        <v>6.9444444444444404E-4</v>
      </c>
      <c r="H28" s="95">
        <f t="shared" si="0"/>
        <v>0.30486111111111103</v>
      </c>
      <c r="I28" s="130"/>
    </row>
    <row r="29" spans="1:9">
      <c r="A29" s="59" t="s">
        <v>26</v>
      </c>
      <c r="B29" s="60"/>
      <c r="C29" s="61"/>
      <c r="D29" s="61" t="s">
        <v>12</v>
      </c>
      <c r="E29" s="99"/>
      <c r="F29" s="100">
        <v>0.6</v>
      </c>
      <c r="G29" s="94">
        <v>6.9444444444444404E-4</v>
      </c>
      <c r="H29" s="95">
        <f t="shared" si="0"/>
        <v>0.30555555555555547</v>
      </c>
      <c r="I29" s="130"/>
    </row>
    <row r="30" spans="1:9" s="5" customFormat="1">
      <c r="A30" s="116" t="s">
        <v>27</v>
      </c>
      <c r="B30" s="117"/>
      <c r="C30" s="149"/>
      <c r="D30" s="118" t="s">
        <v>12</v>
      </c>
      <c r="E30" s="140" t="s">
        <v>45</v>
      </c>
      <c r="F30" s="141">
        <v>0.6</v>
      </c>
      <c r="G30" s="142">
        <v>1.38888888888889E-3</v>
      </c>
      <c r="H30" s="104">
        <f t="shared" si="0"/>
        <v>0.30694444444444435</v>
      </c>
      <c r="I30" s="131"/>
    </row>
    <row r="31" spans="1:9">
      <c r="F31" s="77"/>
      <c r="G31" s="78"/>
      <c r="H31" s="79"/>
    </row>
    <row r="32" spans="1:9">
      <c r="A32" s="21" t="s">
        <v>6</v>
      </c>
      <c r="B32" s="22" t="s">
        <v>7</v>
      </c>
      <c r="C32" s="22" t="s">
        <v>8</v>
      </c>
      <c r="D32" s="23" t="s">
        <v>9</v>
      </c>
      <c r="E32" s="16"/>
      <c r="F32" s="17"/>
      <c r="G32" s="18"/>
      <c r="H32" s="24" t="s">
        <v>10</v>
      </c>
    </row>
    <row r="33" spans="1:8">
      <c r="A33" s="27" t="s">
        <v>27</v>
      </c>
      <c r="B33" s="85"/>
      <c r="C33" s="86"/>
      <c r="D33" s="87" t="s">
        <v>12</v>
      </c>
      <c r="E33" s="88" t="s">
        <v>13</v>
      </c>
      <c r="F33" s="89"/>
      <c r="G33" s="32">
        <v>0</v>
      </c>
      <c r="H33" s="90">
        <v>0.52777777777777779</v>
      </c>
    </row>
    <row r="34" spans="1:8">
      <c r="A34" s="59" t="s">
        <v>26</v>
      </c>
      <c r="B34" s="60"/>
      <c r="C34" s="61"/>
      <c r="D34" s="61" t="s">
        <v>12</v>
      </c>
      <c r="E34" s="68"/>
      <c r="F34" s="69">
        <v>0.6</v>
      </c>
      <c r="G34" s="94">
        <v>1.38888888888889E-3</v>
      </c>
      <c r="H34" s="95">
        <f t="shared" ref="H34:H57" si="1">H33+$G34</f>
        <v>0.52916666666666667</v>
      </c>
    </row>
    <row r="35" spans="1:8">
      <c r="A35" s="55" t="s">
        <v>54</v>
      </c>
      <c r="B35" s="56"/>
      <c r="C35" s="47"/>
      <c r="D35" s="47" t="s">
        <v>19</v>
      </c>
      <c r="E35" s="37"/>
      <c r="F35" s="50">
        <v>0.6</v>
      </c>
      <c r="G35" s="51">
        <v>6.9444444444444404E-4</v>
      </c>
      <c r="H35" s="96">
        <f t="shared" si="1"/>
        <v>0.52986111111111112</v>
      </c>
    </row>
    <row r="36" spans="1:8">
      <c r="A36" s="45" t="s">
        <v>72</v>
      </c>
      <c r="B36" s="46">
        <v>50</v>
      </c>
      <c r="C36" s="73"/>
      <c r="D36" s="48" t="s">
        <v>19</v>
      </c>
      <c r="E36" s="99"/>
      <c r="F36" s="50">
        <v>1</v>
      </c>
      <c r="G36" s="94">
        <v>6.9444444444444404E-4</v>
      </c>
      <c r="H36" s="96">
        <f t="shared" si="1"/>
        <v>0.53055555555555556</v>
      </c>
    </row>
    <row r="37" spans="1:8">
      <c r="A37" s="92" t="s">
        <v>73</v>
      </c>
      <c r="B37" s="46"/>
      <c r="C37" s="73"/>
      <c r="D37" s="48" t="s">
        <v>19</v>
      </c>
      <c r="E37" s="99"/>
      <c r="F37" s="100">
        <v>1</v>
      </c>
      <c r="G37" s="94">
        <v>6.9444444444444404E-4</v>
      </c>
      <c r="H37" s="95">
        <f t="shared" si="1"/>
        <v>0.53125</v>
      </c>
    </row>
    <row r="38" spans="1:8">
      <c r="A38" s="45" t="s">
        <v>84</v>
      </c>
      <c r="B38" s="46">
        <v>52</v>
      </c>
      <c r="C38" s="73"/>
      <c r="D38" s="48" t="s">
        <v>19</v>
      </c>
      <c r="E38" s="99"/>
      <c r="F38" s="100">
        <v>0.7</v>
      </c>
      <c r="G38" s="51">
        <v>6.9444444444444404E-4</v>
      </c>
      <c r="H38" s="95">
        <f t="shared" si="1"/>
        <v>0.53194444444444444</v>
      </c>
    </row>
    <row r="39" spans="1:8">
      <c r="A39" s="92" t="s">
        <v>83</v>
      </c>
      <c r="B39" s="46"/>
      <c r="C39" s="73"/>
      <c r="D39" s="48" t="s">
        <v>23</v>
      </c>
      <c r="E39" s="99"/>
      <c r="F39" s="100">
        <v>1.3</v>
      </c>
      <c r="G39" s="51">
        <v>1.38888888888889E-3</v>
      </c>
      <c r="H39" s="95">
        <f t="shared" si="1"/>
        <v>0.53333333333333333</v>
      </c>
    </row>
    <row r="40" spans="1:8">
      <c r="A40" s="45" t="s">
        <v>20</v>
      </c>
      <c r="B40" s="46">
        <v>54</v>
      </c>
      <c r="C40" s="73"/>
      <c r="D40" s="48" t="s">
        <v>19</v>
      </c>
      <c r="E40" s="99"/>
      <c r="F40" s="100">
        <v>0.5</v>
      </c>
      <c r="G40" s="51">
        <v>6.9444444444444404E-4</v>
      </c>
      <c r="H40" s="95">
        <f t="shared" si="1"/>
        <v>0.53402777777777777</v>
      </c>
    </row>
    <row r="41" spans="1:8">
      <c r="A41" s="45" t="s">
        <v>17</v>
      </c>
      <c r="B41" s="46">
        <v>56</v>
      </c>
      <c r="C41" s="73"/>
      <c r="D41" s="48" t="s">
        <v>19</v>
      </c>
      <c r="E41" s="99"/>
      <c r="F41" s="100">
        <v>1.8</v>
      </c>
      <c r="G41" s="51">
        <v>1.38888888888889E-3</v>
      </c>
      <c r="H41" s="95">
        <f t="shared" si="1"/>
        <v>0.53541666666666665</v>
      </c>
    </row>
    <row r="42" spans="1:8">
      <c r="A42" s="156" t="s">
        <v>15</v>
      </c>
      <c r="B42" s="46"/>
      <c r="C42" s="73"/>
      <c r="D42" s="48" t="s">
        <v>16</v>
      </c>
      <c r="E42" s="99"/>
      <c r="F42" s="100">
        <v>1.6</v>
      </c>
      <c r="G42" s="94">
        <v>1.38888888888889E-3</v>
      </c>
      <c r="H42" s="95">
        <f t="shared" si="1"/>
        <v>0.53680555555555554</v>
      </c>
    </row>
    <row r="43" spans="1:8">
      <c r="A43" s="92" t="s">
        <v>80</v>
      </c>
      <c r="B43" s="46"/>
      <c r="C43" s="73"/>
      <c r="D43" s="48" t="s">
        <v>78</v>
      </c>
      <c r="E43" s="99"/>
      <c r="F43" s="100">
        <v>0.4</v>
      </c>
      <c r="G43" s="94">
        <v>6.9444444444444404E-4</v>
      </c>
      <c r="H43" s="95">
        <f t="shared" si="1"/>
        <v>0.53749999999999998</v>
      </c>
    </row>
    <row r="44" spans="1:8">
      <c r="A44" s="92" t="s">
        <v>81</v>
      </c>
      <c r="B44" s="46"/>
      <c r="C44" s="73"/>
      <c r="D44" s="48" t="s">
        <v>78</v>
      </c>
      <c r="E44" s="99"/>
      <c r="F44" s="100">
        <v>0.5</v>
      </c>
      <c r="G44" s="94">
        <v>6.9444444444444404E-4</v>
      </c>
      <c r="H44" s="95">
        <f t="shared" si="1"/>
        <v>0.53819444444444442</v>
      </c>
    </row>
    <row r="45" spans="1:8">
      <c r="A45" s="92" t="s">
        <v>82</v>
      </c>
      <c r="B45" s="46"/>
      <c r="C45" s="73"/>
      <c r="D45" s="48" t="s">
        <v>78</v>
      </c>
      <c r="E45" s="99"/>
      <c r="F45" s="100">
        <v>1</v>
      </c>
      <c r="G45" s="94">
        <v>1.38888888888889E-3</v>
      </c>
      <c r="H45" s="95">
        <f t="shared" si="1"/>
        <v>0.5395833333333333</v>
      </c>
    </row>
    <row r="46" spans="1:8">
      <c r="A46" s="92" t="s">
        <v>81</v>
      </c>
      <c r="B46" s="46"/>
      <c r="C46" s="73"/>
      <c r="D46" s="48" t="s">
        <v>78</v>
      </c>
      <c r="E46" s="99"/>
      <c r="F46" s="100">
        <v>1</v>
      </c>
      <c r="G46" s="94">
        <v>6.9444444444444404E-4</v>
      </c>
      <c r="H46" s="95">
        <f t="shared" si="1"/>
        <v>0.54027777777777775</v>
      </c>
    </row>
    <row r="47" spans="1:8">
      <c r="A47" s="92" t="s">
        <v>80</v>
      </c>
      <c r="B47" s="46"/>
      <c r="C47" s="73"/>
      <c r="D47" s="48" t="s">
        <v>78</v>
      </c>
      <c r="E47" s="99"/>
      <c r="F47" s="100">
        <v>0.5</v>
      </c>
      <c r="G47" s="94">
        <v>6.9444444444444404E-4</v>
      </c>
      <c r="H47" s="95">
        <f t="shared" si="1"/>
        <v>0.54097222222222219</v>
      </c>
    </row>
    <row r="48" spans="1:8">
      <c r="A48" s="156" t="s">
        <v>15</v>
      </c>
      <c r="B48" s="46"/>
      <c r="C48" s="73"/>
      <c r="D48" s="48" t="s">
        <v>16</v>
      </c>
      <c r="E48" s="99"/>
      <c r="F48" s="100">
        <v>0.4</v>
      </c>
      <c r="G48" s="94">
        <v>6.9444444444444404E-4</v>
      </c>
      <c r="H48" s="95">
        <f t="shared" si="1"/>
        <v>0.54166666666666663</v>
      </c>
    </row>
    <row r="49" spans="1:9">
      <c r="A49" s="92" t="s">
        <v>79</v>
      </c>
      <c r="B49" s="46"/>
      <c r="C49" s="73"/>
      <c r="D49" s="48" t="s">
        <v>78</v>
      </c>
      <c r="E49" s="99"/>
      <c r="F49" s="100">
        <v>3</v>
      </c>
      <c r="G49" s="51">
        <v>3.4722222222222199E-3</v>
      </c>
      <c r="H49" s="95">
        <f t="shared" si="1"/>
        <v>0.54513888888888884</v>
      </c>
    </row>
    <row r="50" spans="1:9">
      <c r="A50" s="156" t="s">
        <v>77</v>
      </c>
      <c r="B50" s="46"/>
      <c r="C50" s="73"/>
      <c r="D50" s="48" t="s">
        <v>78</v>
      </c>
      <c r="E50" s="99"/>
      <c r="F50" s="100">
        <v>0.5</v>
      </c>
      <c r="G50" s="51">
        <v>6.9444444444444404E-4</v>
      </c>
      <c r="H50" s="95">
        <f t="shared" si="1"/>
        <v>0.54583333333333328</v>
      </c>
    </row>
    <row r="51" spans="1:9">
      <c r="A51" s="92" t="s">
        <v>76</v>
      </c>
      <c r="B51" s="46"/>
      <c r="C51" s="73"/>
      <c r="D51" s="48" t="s">
        <v>75</v>
      </c>
      <c r="E51" s="99"/>
      <c r="F51" s="100">
        <v>0.5</v>
      </c>
      <c r="G51" s="51">
        <v>6.9444444444444404E-4</v>
      </c>
      <c r="H51" s="95">
        <f t="shared" si="1"/>
        <v>0.54652777777777772</v>
      </c>
    </row>
    <row r="52" spans="1:9" s="1" customFormat="1">
      <c r="A52" s="92" t="s">
        <v>74</v>
      </c>
      <c r="B52" s="46"/>
      <c r="C52" s="73"/>
      <c r="D52" s="48" t="s">
        <v>75</v>
      </c>
      <c r="E52" s="99"/>
      <c r="F52" s="100">
        <v>0.5</v>
      </c>
      <c r="G52" s="51">
        <v>6.9444444444444404E-4</v>
      </c>
      <c r="H52" s="95">
        <f t="shared" si="1"/>
        <v>0.54722222222222217</v>
      </c>
    </row>
    <row r="53" spans="1:9">
      <c r="A53" s="92" t="s">
        <v>73</v>
      </c>
      <c r="B53" s="46"/>
      <c r="C53" s="73"/>
      <c r="D53" s="48" t="s">
        <v>19</v>
      </c>
      <c r="E53" s="99"/>
      <c r="F53" s="100">
        <v>3.5</v>
      </c>
      <c r="G53" s="51">
        <v>2.7777777777777801E-3</v>
      </c>
      <c r="H53" s="95">
        <f t="shared" si="1"/>
        <v>0.54999999999999993</v>
      </c>
    </row>
    <row r="54" spans="1:9">
      <c r="A54" s="45" t="s">
        <v>72</v>
      </c>
      <c r="B54" s="46" t="s">
        <v>86</v>
      </c>
      <c r="C54" s="73"/>
      <c r="D54" s="48" t="s">
        <v>19</v>
      </c>
      <c r="E54" s="99"/>
      <c r="F54" s="100">
        <v>1</v>
      </c>
      <c r="G54" s="94">
        <v>6.9444444444444404E-4</v>
      </c>
      <c r="H54" s="95">
        <f t="shared" si="1"/>
        <v>0.55069444444444438</v>
      </c>
    </row>
    <row r="55" spans="1:9">
      <c r="A55" s="55" t="s">
        <v>54</v>
      </c>
      <c r="B55" s="56"/>
      <c r="C55" s="47"/>
      <c r="D55" s="47" t="s">
        <v>19</v>
      </c>
      <c r="E55" s="49"/>
      <c r="F55" s="50">
        <v>1</v>
      </c>
      <c r="G55" s="51">
        <v>6.9444444444444404E-4</v>
      </c>
      <c r="H55" s="95">
        <f t="shared" si="1"/>
        <v>0.55138888888888882</v>
      </c>
      <c r="I55" s="130"/>
    </row>
    <row r="56" spans="1:9" s="67" customFormat="1">
      <c r="A56" s="59" t="s">
        <v>26</v>
      </c>
      <c r="B56" s="60"/>
      <c r="C56" s="61"/>
      <c r="D56" s="61" t="s">
        <v>12</v>
      </c>
      <c r="E56" s="99"/>
      <c r="F56" s="100">
        <v>0.6</v>
      </c>
      <c r="G56" s="94">
        <v>6.9444444444444404E-4</v>
      </c>
      <c r="H56" s="95">
        <f t="shared" si="1"/>
        <v>0.55208333333333326</v>
      </c>
      <c r="I56" s="148"/>
    </row>
    <row r="57" spans="1:9" s="5" customFormat="1">
      <c r="A57" s="116" t="s">
        <v>27</v>
      </c>
      <c r="B57" s="117"/>
      <c r="C57" s="149"/>
      <c r="D57" s="118" t="s">
        <v>12</v>
      </c>
      <c r="E57" s="140" t="s">
        <v>45</v>
      </c>
      <c r="F57" s="141">
        <v>0.6</v>
      </c>
      <c r="G57" s="142">
        <v>1.38888888888889E-3</v>
      </c>
      <c r="H57" s="104">
        <f t="shared" si="1"/>
        <v>0.55347222222222214</v>
      </c>
      <c r="I57" s="131"/>
    </row>
    <row r="59" spans="1:9" hidden="1"/>
    <row r="60" spans="1:9" hidden="1">
      <c r="A60" s="2">
        <f>25*3</f>
        <v>75</v>
      </c>
    </row>
    <row r="61" spans="1:9" hidden="1"/>
  </sheetData>
  <pageMargins left="0.31527777777777799" right="0.196527777777778" top="0.196527777777778" bottom="0.196527777777778" header="0.511811023622047" footer="0.511811023622047"/>
  <pageSetup paperSize="9" scale="8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MJ78"/>
  <sheetViews>
    <sheetView topLeftCell="A3" workbookViewId="0">
      <selection activeCell="K27" sqref="K27"/>
    </sheetView>
  </sheetViews>
  <sheetFormatPr defaultColWidth="8.85546875" defaultRowHeight="12.75"/>
  <cols>
    <col min="1" max="1" width="20.28515625" style="169" customWidth="1"/>
    <col min="2" max="2" width="2.5703125" style="170" customWidth="1"/>
    <col min="3" max="3" width="5.7109375" style="171" customWidth="1"/>
    <col min="4" max="12" width="4.5703125" style="172" customWidth="1"/>
    <col min="13" max="15" width="4.5703125" style="169" customWidth="1"/>
    <col min="16" max="1024" width="8.85546875" style="169"/>
  </cols>
  <sheetData>
    <row r="1" spans="1:7">
      <c r="A1" s="173" t="s">
        <v>97</v>
      </c>
      <c r="B1" s="174"/>
    </row>
    <row r="2" spans="1:7">
      <c r="A2" s="175" t="s">
        <v>98</v>
      </c>
      <c r="B2" s="174"/>
    </row>
    <row r="3" spans="1:7">
      <c r="A3" s="173" t="s">
        <v>2</v>
      </c>
      <c r="B3" s="174"/>
    </row>
    <row r="4" spans="1:7" s="169" customFormat="1">
      <c r="A4" s="176" t="s">
        <v>3</v>
      </c>
      <c r="B4" s="177"/>
      <c r="C4" s="17" t="s">
        <v>4</v>
      </c>
      <c r="D4" s="178" t="s">
        <v>99</v>
      </c>
      <c r="E4" s="179" t="s">
        <v>99</v>
      </c>
      <c r="F4" s="180" t="s">
        <v>99</v>
      </c>
      <c r="G4" s="181" t="s">
        <v>99</v>
      </c>
    </row>
    <row r="5" spans="1:7" s="169" customFormat="1">
      <c r="A5" s="176"/>
      <c r="B5" s="177"/>
      <c r="C5" s="17"/>
      <c r="D5" s="182"/>
      <c r="E5" s="180" t="s">
        <v>10</v>
      </c>
      <c r="F5" s="183" t="s">
        <v>10</v>
      </c>
      <c r="G5" s="184" t="s">
        <v>10</v>
      </c>
    </row>
    <row r="6" spans="1:7" s="173" customFormat="1">
      <c r="A6" s="185" t="s">
        <v>100</v>
      </c>
      <c r="B6" s="186" t="s">
        <v>13</v>
      </c>
      <c r="C6" s="89" t="s">
        <v>14</v>
      </c>
      <c r="D6" s="187" t="s">
        <v>14</v>
      </c>
      <c r="E6" s="188" t="s">
        <v>14</v>
      </c>
      <c r="F6" s="188" t="s">
        <v>14</v>
      </c>
      <c r="G6" s="189" t="s">
        <v>14</v>
      </c>
    </row>
    <row r="7" spans="1:7" s="173" customFormat="1">
      <c r="A7" s="190" t="s">
        <v>101</v>
      </c>
      <c r="B7" s="191"/>
      <c r="C7" s="146" t="s">
        <v>14</v>
      </c>
      <c r="D7" s="192" t="s">
        <v>14</v>
      </c>
      <c r="E7" s="193" t="s">
        <v>14</v>
      </c>
      <c r="F7" s="193" t="s">
        <v>14</v>
      </c>
      <c r="G7" s="194" t="s">
        <v>14</v>
      </c>
    </row>
    <row r="8" spans="1:7" s="173" customFormat="1">
      <c r="A8" s="190" t="s">
        <v>102</v>
      </c>
      <c r="B8" s="191"/>
      <c r="C8" s="146" t="s">
        <v>14</v>
      </c>
      <c r="D8" s="192" t="s">
        <v>14</v>
      </c>
      <c r="E8" s="193" t="s">
        <v>14</v>
      </c>
      <c r="F8" s="193" t="s">
        <v>14</v>
      </c>
      <c r="G8" s="194" t="s">
        <v>14</v>
      </c>
    </row>
    <row r="9" spans="1:7" s="173" customFormat="1">
      <c r="A9" s="190" t="s">
        <v>103</v>
      </c>
      <c r="B9" s="191"/>
      <c r="C9" s="146" t="s">
        <v>14</v>
      </c>
      <c r="D9" s="192" t="s">
        <v>14</v>
      </c>
      <c r="E9" s="193" t="s">
        <v>14</v>
      </c>
      <c r="F9" s="193" t="s">
        <v>14</v>
      </c>
      <c r="G9" s="194" t="s">
        <v>14</v>
      </c>
    </row>
    <row r="10" spans="1:7" s="173" customFormat="1">
      <c r="A10" s="195" t="s">
        <v>104</v>
      </c>
      <c r="B10" s="196"/>
      <c r="C10" s="197" t="s">
        <v>14</v>
      </c>
      <c r="D10" s="198" t="s">
        <v>14</v>
      </c>
      <c r="E10" s="199" t="s">
        <v>14</v>
      </c>
      <c r="F10" s="199" t="s">
        <v>14</v>
      </c>
      <c r="G10" s="200" t="s">
        <v>14</v>
      </c>
    </row>
    <row r="11" spans="1:7" s="173" customFormat="1">
      <c r="A11" s="185" t="s">
        <v>105</v>
      </c>
      <c r="B11" s="186" t="s">
        <v>13</v>
      </c>
      <c r="C11" s="89">
        <v>0</v>
      </c>
      <c r="D11" s="187">
        <v>0.29513888888888901</v>
      </c>
      <c r="E11" s="201">
        <v>0.53125</v>
      </c>
      <c r="F11" s="188" t="s">
        <v>14</v>
      </c>
      <c r="G11" s="189" t="s">
        <v>14</v>
      </c>
    </row>
    <row r="12" spans="1:7" s="173" customFormat="1">
      <c r="A12" s="202" t="s">
        <v>106</v>
      </c>
      <c r="B12" s="191"/>
      <c r="C12" s="146">
        <v>2</v>
      </c>
      <c r="D12" s="192">
        <v>0.297916666666667</v>
      </c>
      <c r="E12" s="203">
        <v>0.53402777777777799</v>
      </c>
      <c r="F12" s="193" t="s">
        <v>14</v>
      </c>
      <c r="G12" s="194" t="s">
        <v>14</v>
      </c>
    </row>
    <row r="13" spans="1:7" s="173" customFormat="1">
      <c r="A13" s="190" t="s">
        <v>103</v>
      </c>
      <c r="B13" s="191"/>
      <c r="C13" s="146">
        <v>3</v>
      </c>
      <c r="D13" s="192">
        <v>0.29930555555555599</v>
      </c>
      <c r="E13" s="203">
        <v>0.53541666666666698</v>
      </c>
      <c r="F13" s="193" t="s">
        <v>14</v>
      </c>
      <c r="G13" s="194" t="s">
        <v>14</v>
      </c>
    </row>
    <row r="14" spans="1:7" s="173" customFormat="1">
      <c r="A14" s="190" t="s">
        <v>107</v>
      </c>
      <c r="B14" s="191"/>
      <c r="C14" s="146" t="s">
        <v>28</v>
      </c>
      <c r="D14" s="192" t="s">
        <v>28</v>
      </c>
      <c r="E14" s="203" t="s">
        <v>28</v>
      </c>
      <c r="F14" s="193" t="s">
        <v>14</v>
      </c>
      <c r="G14" s="194" t="s">
        <v>14</v>
      </c>
    </row>
    <row r="15" spans="1:7" s="173" customFormat="1">
      <c r="A15" s="190" t="s">
        <v>108</v>
      </c>
      <c r="B15" s="191"/>
      <c r="C15" s="146" t="s">
        <v>28</v>
      </c>
      <c r="D15" s="192" t="s">
        <v>28</v>
      </c>
      <c r="E15" s="203" t="s">
        <v>28</v>
      </c>
      <c r="F15" s="193" t="s">
        <v>14</v>
      </c>
      <c r="G15" s="194" t="s">
        <v>14</v>
      </c>
    </row>
    <row r="16" spans="1:7" s="173" customFormat="1">
      <c r="A16" s="204" t="s">
        <v>109</v>
      </c>
      <c r="B16" s="205"/>
      <c r="C16" s="146">
        <v>4</v>
      </c>
      <c r="D16" s="206">
        <v>0.3</v>
      </c>
      <c r="E16" s="203">
        <v>0.53611111111111098</v>
      </c>
      <c r="F16" s="207" t="s">
        <v>14</v>
      </c>
      <c r="G16" s="208" t="s">
        <v>14</v>
      </c>
    </row>
    <row r="17" spans="1:7" s="173" customFormat="1">
      <c r="A17" s="204" t="s">
        <v>108</v>
      </c>
      <c r="B17" s="205"/>
      <c r="C17" s="146">
        <v>5</v>
      </c>
      <c r="D17" s="206">
        <v>0.30138888888888898</v>
      </c>
      <c r="E17" s="203">
        <v>0.53749999999999998</v>
      </c>
      <c r="F17" s="207" t="s">
        <v>14</v>
      </c>
      <c r="G17" s="208" t="s">
        <v>14</v>
      </c>
    </row>
    <row r="18" spans="1:7" s="173" customFormat="1">
      <c r="A18" s="209" t="s">
        <v>110</v>
      </c>
      <c r="B18" s="210"/>
      <c r="C18" s="211">
        <v>6</v>
      </c>
      <c r="D18" s="212">
        <v>0.30277777777777798</v>
      </c>
      <c r="E18" s="213">
        <v>0.53888888888888897</v>
      </c>
      <c r="F18" s="214">
        <v>0.54166666666666696</v>
      </c>
      <c r="G18" s="215">
        <v>0.60416666666666696</v>
      </c>
    </row>
    <row r="19" spans="1:7" s="173" customFormat="1">
      <c r="A19" s="190" t="s">
        <v>111</v>
      </c>
      <c r="B19" s="191"/>
      <c r="C19" s="146" t="s">
        <v>28</v>
      </c>
      <c r="D19" s="192" t="s">
        <v>28</v>
      </c>
      <c r="E19" s="203" t="s">
        <v>14</v>
      </c>
      <c r="F19" s="193" t="s">
        <v>28</v>
      </c>
      <c r="G19" s="194" t="s">
        <v>28</v>
      </c>
    </row>
    <row r="20" spans="1:7" s="173" customFormat="1">
      <c r="A20" s="190" t="s">
        <v>112</v>
      </c>
      <c r="B20" s="191"/>
      <c r="C20" s="146">
        <v>10</v>
      </c>
      <c r="D20" s="192">
        <v>0.30486111111111103</v>
      </c>
      <c r="E20" s="203" t="s">
        <v>14</v>
      </c>
      <c r="F20" s="193">
        <v>0.54444444444444395</v>
      </c>
      <c r="G20" s="216">
        <v>0.60694444444444395</v>
      </c>
    </row>
    <row r="21" spans="1:7" s="173" customFormat="1">
      <c r="A21" s="190" t="s">
        <v>113</v>
      </c>
      <c r="B21" s="191"/>
      <c r="C21" s="146">
        <v>13</v>
      </c>
      <c r="D21" s="192">
        <v>0.30763888888888902</v>
      </c>
      <c r="E21" s="203" t="s">
        <v>14</v>
      </c>
      <c r="F21" s="193">
        <v>0.54791666666666705</v>
      </c>
      <c r="G21" s="216">
        <v>0.61041666666666705</v>
      </c>
    </row>
    <row r="22" spans="1:7" s="173" customFormat="1">
      <c r="A22" s="190" t="s">
        <v>114</v>
      </c>
      <c r="B22" s="191"/>
      <c r="C22" s="146">
        <v>15</v>
      </c>
      <c r="D22" s="192">
        <v>0.30972222222222201</v>
      </c>
      <c r="E22" s="203" t="s">
        <v>14</v>
      </c>
      <c r="F22" s="193">
        <v>0.55138888888888904</v>
      </c>
      <c r="G22" s="216">
        <v>0.61388888888888904</v>
      </c>
    </row>
    <row r="23" spans="1:7" s="173" customFormat="1">
      <c r="A23" s="190" t="s">
        <v>113</v>
      </c>
      <c r="B23" s="191"/>
      <c r="C23" s="146">
        <v>16</v>
      </c>
      <c r="D23" s="192">
        <v>0.31111111111111101</v>
      </c>
      <c r="E23" s="203" t="s">
        <v>14</v>
      </c>
      <c r="F23" s="207">
        <v>0.59513888888888899</v>
      </c>
      <c r="G23" s="208">
        <v>0.61597222222222203</v>
      </c>
    </row>
    <row r="24" spans="1:7" s="173" customFormat="1">
      <c r="A24" s="190" t="s">
        <v>111</v>
      </c>
      <c r="B24" s="191"/>
      <c r="C24" s="146">
        <v>18</v>
      </c>
      <c r="D24" s="192">
        <v>0.311805555555556</v>
      </c>
      <c r="E24" s="203" t="s">
        <v>14</v>
      </c>
      <c r="F24" s="193">
        <v>0.55555555555555602</v>
      </c>
      <c r="G24" s="194">
        <v>0.61805555555555602</v>
      </c>
    </row>
    <row r="25" spans="1:7" s="173" customFormat="1">
      <c r="A25" s="190" t="s">
        <v>112</v>
      </c>
      <c r="B25" s="191"/>
      <c r="C25" s="146" t="s">
        <v>28</v>
      </c>
      <c r="D25" s="192" t="s">
        <v>28</v>
      </c>
      <c r="E25" s="203" t="s">
        <v>14</v>
      </c>
      <c r="F25" s="193" t="s">
        <v>28</v>
      </c>
      <c r="G25" s="194" t="s">
        <v>28</v>
      </c>
    </row>
    <row r="26" spans="1:7" s="173" customFormat="1">
      <c r="A26" s="190" t="s">
        <v>110</v>
      </c>
      <c r="B26" s="191"/>
      <c r="C26" s="146">
        <v>21</v>
      </c>
      <c r="D26" s="192">
        <v>0.3125</v>
      </c>
      <c r="E26" s="203" t="s">
        <v>14</v>
      </c>
      <c r="F26" s="193">
        <v>0.55902777777777801</v>
      </c>
      <c r="G26" s="194">
        <v>0.62152777777777801</v>
      </c>
    </row>
    <row r="27" spans="1:7" s="173" customFormat="1">
      <c r="A27" s="190" t="s">
        <v>108</v>
      </c>
      <c r="B27" s="191"/>
      <c r="C27" s="146">
        <v>22</v>
      </c>
      <c r="D27" s="192">
        <v>0.31527777777777799</v>
      </c>
      <c r="E27" s="203" t="s">
        <v>14</v>
      </c>
      <c r="F27" s="217">
        <v>0.561805555555556</v>
      </c>
      <c r="G27" s="218">
        <v>0.624305555555556</v>
      </c>
    </row>
    <row r="28" spans="1:7" s="173" customFormat="1">
      <c r="A28" s="190" t="s">
        <v>107</v>
      </c>
      <c r="B28" s="191"/>
      <c r="C28" s="146">
        <v>23</v>
      </c>
      <c r="D28" s="192">
        <v>0.31666666666666698</v>
      </c>
      <c r="E28" s="203" t="s">
        <v>14</v>
      </c>
      <c r="F28" s="217">
        <v>0.563194444444445</v>
      </c>
      <c r="G28" s="218">
        <v>0.625694444444445</v>
      </c>
    </row>
    <row r="29" spans="1:7" s="173" customFormat="1">
      <c r="A29" s="209" t="s">
        <v>115</v>
      </c>
      <c r="B29" s="210"/>
      <c r="C29" s="211">
        <v>24</v>
      </c>
      <c r="D29" s="212">
        <v>0.31805555555555598</v>
      </c>
      <c r="E29" s="213" t="s">
        <v>14</v>
      </c>
      <c r="F29" s="219">
        <v>0.56458333333333299</v>
      </c>
      <c r="G29" s="220">
        <v>0.62708333333333299</v>
      </c>
    </row>
    <row r="30" spans="1:7" s="173" customFormat="1">
      <c r="A30" s="204" t="s">
        <v>116</v>
      </c>
      <c r="B30" s="205"/>
      <c r="C30" s="146">
        <v>26</v>
      </c>
      <c r="D30" s="206">
        <v>0.31944444444444398</v>
      </c>
      <c r="E30" s="203" t="s">
        <v>14</v>
      </c>
      <c r="F30" s="203" t="s">
        <v>14</v>
      </c>
      <c r="G30" s="208" t="s">
        <v>14</v>
      </c>
    </row>
    <row r="31" spans="1:7" s="173" customFormat="1">
      <c r="A31" s="204" t="s">
        <v>117</v>
      </c>
      <c r="B31" s="205"/>
      <c r="C31" s="146">
        <v>26.5</v>
      </c>
      <c r="D31" s="206">
        <v>0.32013888888888897</v>
      </c>
      <c r="E31" s="203" t="s">
        <v>14</v>
      </c>
      <c r="F31" s="203" t="s">
        <v>14</v>
      </c>
      <c r="G31" s="208" t="s">
        <v>14</v>
      </c>
    </row>
    <row r="32" spans="1:7" s="173" customFormat="1">
      <c r="A32" s="221" t="s">
        <v>118</v>
      </c>
      <c r="B32" s="205"/>
      <c r="C32" s="146">
        <v>27</v>
      </c>
      <c r="D32" s="206">
        <v>0.32083333333333303</v>
      </c>
      <c r="E32" s="203" t="s">
        <v>14</v>
      </c>
      <c r="F32" s="203" t="s">
        <v>14</v>
      </c>
      <c r="G32" s="208" t="s">
        <v>14</v>
      </c>
    </row>
    <row r="33" spans="1:12" s="173" customFormat="1">
      <c r="A33" s="221" t="s">
        <v>119</v>
      </c>
      <c r="B33" s="205"/>
      <c r="C33" s="146">
        <v>27.5</v>
      </c>
      <c r="D33" s="206">
        <v>0.32152777777777802</v>
      </c>
      <c r="E33" s="203" t="s">
        <v>14</v>
      </c>
      <c r="F33" s="203" t="s">
        <v>14</v>
      </c>
      <c r="G33" s="208" t="s">
        <v>14</v>
      </c>
    </row>
    <row r="34" spans="1:12" s="173" customFormat="1">
      <c r="A34" s="221" t="s">
        <v>120</v>
      </c>
      <c r="B34" s="205"/>
      <c r="C34" s="146">
        <v>28</v>
      </c>
      <c r="D34" s="206">
        <v>0.32222222222222202</v>
      </c>
      <c r="E34" s="203" t="s">
        <v>14</v>
      </c>
      <c r="F34" s="203" t="s">
        <v>14</v>
      </c>
      <c r="G34" s="208" t="s">
        <v>14</v>
      </c>
    </row>
    <row r="35" spans="1:12" s="173" customFormat="1">
      <c r="A35" s="209" t="s">
        <v>100</v>
      </c>
      <c r="B35" s="210" t="s">
        <v>45</v>
      </c>
      <c r="C35" s="211">
        <v>29</v>
      </c>
      <c r="D35" s="212">
        <v>0.32291666666666702</v>
      </c>
      <c r="E35" s="213" t="s">
        <v>14</v>
      </c>
      <c r="F35" s="214" t="s">
        <v>14</v>
      </c>
      <c r="G35" s="222" t="s">
        <v>14</v>
      </c>
    </row>
    <row r="36" spans="1:12" s="229" customFormat="1">
      <c r="A36" s="223" t="s">
        <v>47</v>
      </c>
      <c r="B36" s="224"/>
      <c r="C36" s="225"/>
      <c r="D36" s="226">
        <v>29</v>
      </c>
      <c r="E36" s="226">
        <v>6</v>
      </c>
      <c r="F36" s="226">
        <v>12</v>
      </c>
      <c r="G36" s="227"/>
      <c r="H36" s="308" t="s">
        <v>43</v>
      </c>
      <c r="I36" s="308"/>
      <c r="J36" s="228"/>
    </row>
    <row r="37" spans="1:12" s="229" customFormat="1">
      <c r="A37" s="230" t="s">
        <v>121</v>
      </c>
      <c r="B37" s="231"/>
      <c r="C37" s="232"/>
      <c r="D37" s="233">
        <v>1</v>
      </c>
      <c r="E37" s="233">
        <v>0.8</v>
      </c>
      <c r="F37" s="233">
        <v>0.8</v>
      </c>
      <c r="G37" s="234"/>
      <c r="H37" s="309" t="s">
        <v>46</v>
      </c>
      <c r="I37" s="309"/>
      <c r="J37" s="228"/>
    </row>
    <row r="38" spans="1:12" s="169" customFormat="1">
      <c r="A38" s="235" t="s">
        <v>47</v>
      </c>
      <c r="B38" s="236"/>
      <c r="C38" s="237"/>
      <c r="D38" s="238">
        <f>D36*D37</f>
        <v>29</v>
      </c>
      <c r="E38" s="238">
        <f>E36*E37</f>
        <v>4.8000000000000007</v>
      </c>
      <c r="F38" s="238">
        <f>F36*F37</f>
        <v>9.6000000000000014</v>
      </c>
      <c r="G38" s="239"/>
      <c r="H38" s="306">
        <f>SUM($D38:G38)</f>
        <v>43.4</v>
      </c>
      <c r="I38" s="306"/>
      <c r="J38" s="172"/>
    </row>
    <row r="39" spans="1:12">
      <c r="C39" s="77"/>
      <c r="D39" s="240"/>
      <c r="E39" s="240"/>
      <c r="F39" s="240"/>
      <c r="G39" s="240"/>
      <c r="H39" s="240"/>
      <c r="I39" s="240"/>
      <c r="K39" s="169"/>
      <c r="L39" s="169"/>
    </row>
    <row r="40" spans="1:12" s="169" customFormat="1">
      <c r="A40" s="176" t="s">
        <v>3</v>
      </c>
      <c r="B40" s="177"/>
      <c r="C40" s="17" t="s">
        <v>4</v>
      </c>
      <c r="D40" s="180" t="s">
        <v>99</v>
      </c>
      <c r="E40" s="180" t="s">
        <v>99</v>
      </c>
      <c r="F40" s="180" t="s">
        <v>99</v>
      </c>
      <c r="G40" s="241" t="s">
        <v>122</v>
      </c>
    </row>
    <row r="41" spans="1:12" s="169" customFormat="1">
      <c r="A41" s="176"/>
      <c r="B41" s="177"/>
      <c r="C41" s="17"/>
      <c r="D41" s="183" t="s">
        <v>10</v>
      </c>
      <c r="E41" s="183" t="s">
        <v>123</v>
      </c>
      <c r="F41" s="183" t="s">
        <v>124</v>
      </c>
      <c r="G41" s="183" t="s">
        <v>123</v>
      </c>
    </row>
    <row r="42" spans="1:12" s="173" customFormat="1">
      <c r="A42" s="185" t="s">
        <v>100</v>
      </c>
      <c r="B42" s="186" t="s">
        <v>13</v>
      </c>
      <c r="C42" s="89">
        <v>0</v>
      </c>
      <c r="D42" s="242" t="s">
        <v>14</v>
      </c>
      <c r="E42" s="242" t="s">
        <v>14</v>
      </c>
      <c r="F42" s="242" t="s">
        <v>14</v>
      </c>
      <c r="G42" s="242" t="s">
        <v>14</v>
      </c>
    </row>
    <row r="43" spans="1:12" s="169" customFormat="1">
      <c r="A43" s="190" t="s">
        <v>115</v>
      </c>
      <c r="B43" s="243"/>
      <c r="C43" s="50">
        <v>5</v>
      </c>
      <c r="D43" s="244" t="s">
        <v>14</v>
      </c>
      <c r="E43" s="244" t="s">
        <v>14</v>
      </c>
      <c r="F43" s="244" t="s">
        <v>14</v>
      </c>
      <c r="G43" s="244" t="s">
        <v>14</v>
      </c>
    </row>
    <row r="44" spans="1:12" s="169" customFormat="1">
      <c r="A44" s="190" t="s">
        <v>107</v>
      </c>
      <c r="B44" s="243"/>
      <c r="C44" s="50">
        <v>6</v>
      </c>
      <c r="D44" s="244" t="s">
        <v>14</v>
      </c>
      <c r="E44" s="244" t="s">
        <v>14</v>
      </c>
      <c r="F44" s="244" t="s">
        <v>14</v>
      </c>
      <c r="G44" s="244" t="s">
        <v>14</v>
      </c>
    </row>
    <row r="45" spans="1:12" s="169" customFormat="1">
      <c r="A45" s="190" t="s">
        <v>108</v>
      </c>
      <c r="B45" s="243"/>
      <c r="C45" s="50">
        <v>7</v>
      </c>
      <c r="D45" s="244" t="s">
        <v>14</v>
      </c>
      <c r="E45" s="244" t="s">
        <v>14</v>
      </c>
      <c r="F45" s="244" t="s">
        <v>14</v>
      </c>
      <c r="G45" s="244" t="s">
        <v>14</v>
      </c>
    </row>
    <row r="46" spans="1:12" s="169" customFormat="1">
      <c r="A46" s="209" t="s">
        <v>110</v>
      </c>
      <c r="B46" s="245"/>
      <c r="C46" s="41">
        <v>8</v>
      </c>
      <c r="D46" s="246" t="s">
        <v>14</v>
      </c>
      <c r="E46" s="246" t="s">
        <v>14</v>
      </c>
      <c r="F46" s="246" t="s">
        <v>14</v>
      </c>
      <c r="G46" s="246" t="s">
        <v>14</v>
      </c>
    </row>
    <row r="47" spans="1:12" s="169" customFormat="1">
      <c r="A47" s="190" t="s">
        <v>112</v>
      </c>
      <c r="B47" s="243"/>
      <c r="C47" s="50">
        <v>10</v>
      </c>
      <c r="D47" s="244" t="s">
        <v>14</v>
      </c>
      <c r="E47" s="244" t="s">
        <v>14</v>
      </c>
      <c r="F47" s="244" t="s">
        <v>14</v>
      </c>
      <c r="G47" s="244" t="s">
        <v>14</v>
      </c>
    </row>
    <row r="48" spans="1:12" s="169" customFormat="1">
      <c r="A48" s="190" t="s">
        <v>111</v>
      </c>
      <c r="B48" s="243"/>
      <c r="C48" s="50" t="s">
        <v>28</v>
      </c>
      <c r="D48" s="244" t="s">
        <v>14</v>
      </c>
      <c r="E48" s="244" t="s">
        <v>14</v>
      </c>
      <c r="F48" s="244" t="s">
        <v>14</v>
      </c>
      <c r="G48" s="244" t="s">
        <v>14</v>
      </c>
    </row>
    <row r="49" spans="1:7" s="169" customFormat="1">
      <c r="A49" s="190" t="s">
        <v>113</v>
      </c>
      <c r="B49" s="243"/>
      <c r="C49" s="50">
        <v>13</v>
      </c>
      <c r="D49" s="244" t="s">
        <v>14</v>
      </c>
      <c r="E49" s="244" t="s">
        <v>14</v>
      </c>
      <c r="F49" s="244" t="s">
        <v>14</v>
      </c>
      <c r="G49" s="244" t="s">
        <v>14</v>
      </c>
    </row>
    <row r="50" spans="1:7" s="169" customFormat="1">
      <c r="A50" s="190" t="s">
        <v>114</v>
      </c>
      <c r="B50" s="243"/>
      <c r="C50" s="50">
        <v>14</v>
      </c>
      <c r="D50" s="244" t="s">
        <v>14</v>
      </c>
      <c r="E50" s="244" t="s">
        <v>14</v>
      </c>
      <c r="F50" s="244" t="s">
        <v>14</v>
      </c>
      <c r="G50" s="244" t="s">
        <v>14</v>
      </c>
    </row>
    <row r="51" spans="1:7" s="169" customFormat="1">
      <c r="A51" s="190" t="s">
        <v>113</v>
      </c>
      <c r="B51" s="243"/>
      <c r="C51" s="50" t="s">
        <v>28</v>
      </c>
      <c r="D51" s="244" t="s">
        <v>14</v>
      </c>
      <c r="E51" s="244" t="s">
        <v>14</v>
      </c>
      <c r="F51" s="244" t="s">
        <v>14</v>
      </c>
      <c r="G51" s="244" t="s">
        <v>14</v>
      </c>
    </row>
    <row r="52" spans="1:7" s="169" customFormat="1">
      <c r="A52" s="190" t="s">
        <v>112</v>
      </c>
      <c r="B52" s="243"/>
      <c r="C52" s="50" t="s">
        <v>28</v>
      </c>
      <c r="D52" s="244" t="s">
        <v>14</v>
      </c>
      <c r="E52" s="244" t="s">
        <v>14</v>
      </c>
      <c r="F52" s="244" t="s">
        <v>14</v>
      </c>
      <c r="G52" s="244" t="s">
        <v>14</v>
      </c>
    </row>
    <row r="53" spans="1:7" s="169" customFormat="1">
      <c r="A53" s="247" t="s">
        <v>113</v>
      </c>
      <c r="B53" s="248"/>
      <c r="C53" s="249">
        <v>17</v>
      </c>
      <c r="D53" s="250" t="s">
        <v>14</v>
      </c>
      <c r="E53" s="250" t="s">
        <v>14</v>
      </c>
      <c r="F53" s="250" t="s">
        <v>14</v>
      </c>
      <c r="G53" s="250" t="s">
        <v>14</v>
      </c>
    </row>
    <row r="54" spans="1:7" s="169" customFormat="1">
      <c r="A54" s="195" t="s">
        <v>111</v>
      </c>
      <c r="B54" s="251"/>
      <c r="C54" s="100">
        <v>20</v>
      </c>
      <c r="D54" s="252" t="s">
        <v>14</v>
      </c>
      <c r="E54" s="252" t="s">
        <v>14</v>
      </c>
      <c r="F54" s="252" t="s">
        <v>14</v>
      </c>
      <c r="G54" s="252" t="s">
        <v>14</v>
      </c>
    </row>
    <row r="55" spans="1:7" s="173" customFormat="1">
      <c r="A55" s="185" t="s">
        <v>110</v>
      </c>
      <c r="B55" s="186"/>
      <c r="C55" s="89">
        <v>0</v>
      </c>
      <c r="D55" s="242">
        <v>0.52083333333333304</v>
      </c>
      <c r="E55" s="242">
        <v>0.58333333333333304</v>
      </c>
      <c r="F55" s="242">
        <v>0.60763888888888895</v>
      </c>
      <c r="G55" s="242">
        <v>0.61805555555555602</v>
      </c>
    </row>
    <row r="56" spans="1:7" s="169" customFormat="1">
      <c r="A56" s="190" t="s">
        <v>108</v>
      </c>
      <c r="B56" s="243"/>
      <c r="C56" s="50">
        <v>0</v>
      </c>
      <c r="D56" s="244">
        <v>0.52152777777777803</v>
      </c>
      <c r="E56" s="244">
        <v>0.58402777777777803</v>
      </c>
      <c r="F56" s="244">
        <v>0.60833333333333295</v>
      </c>
      <c r="G56" s="244">
        <v>0.61875000000000002</v>
      </c>
    </row>
    <row r="57" spans="1:7" s="169" customFormat="1">
      <c r="A57" s="190" t="s">
        <v>125</v>
      </c>
      <c r="B57" s="243"/>
      <c r="C57" s="50">
        <v>1</v>
      </c>
      <c r="D57" s="244">
        <v>0.52291666666666703</v>
      </c>
      <c r="E57" s="244">
        <v>0.58541666666666703</v>
      </c>
      <c r="F57" s="244">
        <v>0.60972222222222205</v>
      </c>
      <c r="G57" s="244">
        <v>0.62013888888888902</v>
      </c>
    </row>
    <row r="58" spans="1:7" s="169" customFormat="1">
      <c r="A58" s="190" t="s">
        <v>103</v>
      </c>
      <c r="B58" s="243"/>
      <c r="C58" s="50">
        <v>3</v>
      </c>
      <c r="D58" s="244">
        <v>0.52638888888888902</v>
      </c>
      <c r="E58" s="244">
        <v>0.58819444444444502</v>
      </c>
      <c r="F58" s="244">
        <v>0.61319444444444404</v>
      </c>
      <c r="G58" s="244">
        <v>0.62361111111111101</v>
      </c>
    </row>
    <row r="59" spans="1:7" s="169" customFormat="1">
      <c r="A59" s="253" t="s">
        <v>106</v>
      </c>
      <c r="B59" s="243"/>
      <c r="C59" s="50">
        <v>4</v>
      </c>
      <c r="D59" s="244">
        <v>0.52847222222222201</v>
      </c>
      <c r="E59" s="244">
        <v>0.58958333333333302</v>
      </c>
      <c r="F59" s="244">
        <v>0.61527777777777803</v>
      </c>
      <c r="G59" s="244">
        <v>0.625694444444445</v>
      </c>
    </row>
    <row r="60" spans="1:7" s="169" customFormat="1">
      <c r="A60" s="254" t="s">
        <v>105</v>
      </c>
      <c r="B60" s="245"/>
      <c r="C60" s="41">
        <v>6</v>
      </c>
      <c r="D60" s="246">
        <v>0.53125</v>
      </c>
      <c r="E60" s="246">
        <v>0.59166666666666701</v>
      </c>
      <c r="F60" s="246">
        <v>0.61805555555555602</v>
      </c>
      <c r="G60" s="214">
        <v>0.62847222222222199</v>
      </c>
    </row>
    <row r="61" spans="1:7" s="169" customFormat="1">
      <c r="A61" s="253" t="s">
        <v>106</v>
      </c>
      <c r="B61" s="243"/>
      <c r="C61" s="50">
        <v>7</v>
      </c>
      <c r="D61" s="244" t="s">
        <v>14</v>
      </c>
      <c r="E61" s="244">
        <v>0.593055555555556</v>
      </c>
      <c r="F61" s="244" t="s">
        <v>14</v>
      </c>
      <c r="G61" s="193">
        <v>0.62916666666666698</v>
      </c>
    </row>
    <row r="62" spans="1:7" s="169" customFormat="1">
      <c r="A62" s="190" t="s">
        <v>103</v>
      </c>
      <c r="B62" s="243"/>
      <c r="C62" s="50">
        <v>8</v>
      </c>
      <c r="D62" s="244" t="s">
        <v>14</v>
      </c>
      <c r="E62" s="244">
        <v>0.594444444444445</v>
      </c>
      <c r="F62" s="244" t="s">
        <v>14</v>
      </c>
      <c r="G62" s="193">
        <v>0.62986111111111098</v>
      </c>
    </row>
    <row r="63" spans="1:7" s="169" customFormat="1">
      <c r="A63" s="190" t="s">
        <v>102</v>
      </c>
      <c r="B63" s="243"/>
      <c r="C63" s="50">
        <v>10</v>
      </c>
      <c r="D63" s="244" t="s">
        <v>14</v>
      </c>
      <c r="E63" s="193">
        <v>0.59722222222222199</v>
      </c>
      <c r="F63" s="244" t="s">
        <v>14</v>
      </c>
      <c r="G63" s="193">
        <v>0.63055555555555598</v>
      </c>
    </row>
    <row r="64" spans="1:7" s="169" customFormat="1">
      <c r="A64" s="204" t="s">
        <v>126</v>
      </c>
      <c r="B64" s="255"/>
      <c r="C64" s="50">
        <v>11</v>
      </c>
      <c r="D64" s="250"/>
      <c r="E64" s="207">
        <v>0.59861111111111098</v>
      </c>
      <c r="F64" s="250"/>
      <c r="G64" s="207">
        <v>0.63124999999999998</v>
      </c>
    </row>
    <row r="65" spans="1:14" s="169" customFormat="1">
      <c r="A65" s="190" t="s">
        <v>127</v>
      </c>
      <c r="B65" s="256"/>
      <c r="C65" s="50">
        <v>12</v>
      </c>
      <c r="D65" s="244" t="s">
        <v>14</v>
      </c>
      <c r="E65" s="193">
        <v>0.59930555555555598</v>
      </c>
      <c r="F65" s="244" t="s">
        <v>14</v>
      </c>
      <c r="G65" s="193">
        <v>0.63194444444444398</v>
      </c>
    </row>
    <row r="66" spans="1:14" s="169" customFormat="1">
      <c r="A66" s="257" t="s">
        <v>128</v>
      </c>
      <c r="B66" s="258"/>
      <c r="C66" s="50">
        <v>13</v>
      </c>
      <c r="D66" s="259"/>
      <c r="E66" s="260">
        <v>0.6</v>
      </c>
      <c r="F66" s="259"/>
      <c r="G66" s="260">
        <v>0.63263888888888897</v>
      </c>
    </row>
    <row r="67" spans="1:14" s="229" customFormat="1">
      <c r="A67" s="221" t="s">
        <v>118</v>
      </c>
      <c r="B67" s="261"/>
      <c r="C67" s="50">
        <v>14</v>
      </c>
      <c r="D67" s="262"/>
      <c r="E67" s="260">
        <v>0.60069444444444398</v>
      </c>
      <c r="F67" s="262"/>
      <c r="G67" s="260">
        <v>0.63333333333333297</v>
      </c>
      <c r="J67" s="228"/>
    </row>
    <row r="68" spans="1:14" s="229" customFormat="1">
      <c r="A68" s="221" t="s">
        <v>119</v>
      </c>
      <c r="B68" s="261"/>
      <c r="C68" s="50">
        <v>14</v>
      </c>
      <c r="D68" s="262"/>
      <c r="E68" s="260">
        <v>0.60138888888888897</v>
      </c>
      <c r="F68" s="262"/>
      <c r="G68" s="260">
        <v>0.63402777777777797</v>
      </c>
      <c r="J68" s="228"/>
    </row>
    <row r="69" spans="1:14" s="169" customFormat="1">
      <c r="A69" s="221" t="s">
        <v>120</v>
      </c>
      <c r="B69" s="263"/>
      <c r="C69" s="50">
        <v>14</v>
      </c>
      <c r="D69" s="259"/>
      <c r="E69" s="260">
        <v>0.60208333333333297</v>
      </c>
      <c r="F69" s="259"/>
      <c r="G69" s="260">
        <v>0.63472222222222197</v>
      </c>
      <c r="J69" s="172"/>
    </row>
    <row r="70" spans="1:14" s="169" customFormat="1">
      <c r="A70" s="209" t="s">
        <v>100</v>
      </c>
      <c r="B70" s="245" t="s">
        <v>45</v>
      </c>
      <c r="C70" s="50">
        <v>14</v>
      </c>
      <c r="D70" s="264" t="s">
        <v>14</v>
      </c>
      <c r="E70" s="264">
        <v>0.60277777777777797</v>
      </c>
      <c r="F70" s="264" t="s">
        <v>14</v>
      </c>
      <c r="G70" s="265">
        <v>0.63541666666666696</v>
      </c>
    </row>
    <row r="71" spans="1:14" s="172" customFormat="1">
      <c r="A71" s="223" t="s">
        <v>47</v>
      </c>
      <c r="B71" s="224"/>
      <c r="C71" s="225"/>
      <c r="D71" s="226">
        <v>6</v>
      </c>
      <c r="E71" s="226">
        <v>14</v>
      </c>
      <c r="F71" s="226">
        <v>6</v>
      </c>
      <c r="G71" s="226">
        <v>14</v>
      </c>
      <c r="H71" s="308" t="s">
        <v>43</v>
      </c>
      <c r="I71" s="308"/>
    </row>
    <row r="72" spans="1:14" s="169" customFormat="1">
      <c r="A72" s="230" t="s">
        <v>121</v>
      </c>
      <c r="B72" s="231"/>
      <c r="C72" s="232"/>
      <c r="D72" s="233">
        <v>0.2</v>
      </c>
      <c r="E72" s="233">
        <v>0.6</v>
      </c>
      <c r="F72" s="233">
        <v>0.2</v>
      </c>
      <c r="G72" s="233">
        <v>0.8</v>
      </c>
      <c r="H72" s="309" t="s">
        <v>46</v>
      </c>
      <c r="I72" s="309"/>
    </row>
    <row r="73" spans="1:14" s="172" customFormat="1">
      <c r="A73" s="235" t="s">
        <v>47</v>
      </c>
      <c r="B73" s="236"/>
      <c r="C73" s="237"/>
      <c r="D73" s="238">
        <f>D71*D72</f>
        <v>1.2000000000000002</v>
      </c>
      <c r="E73" s="238">
        <f>E71*E72</f>
        <v>8.4</v>
      </c>
      <c r="F73" s="238">
        <f>F71*F72</f>
        <v>1.2000000000000002</v>
      </c>
      <c r="G73" s="238">
        <f>G71*G72</f>
        <v>11.200000000000001</v>
      </c>
      <c r="H73" s="306">
        <f>SUM($D73:G73)</f>
        <v>22</v>
      </c>
      <c r="I73" s="306"/>
    </row>
    <row r="74" spans="1:14" s="172" customFormat="1">
      <c r="A74" s="169"/>
      <c r="B74" s="170"/>
      <c r="C74" s="171"/>
      <c r="N74" s="169"/>
    </row>
    <row r="75" spans="1:14">
      <c r="A75" s="266" t="s">
        <v>47</v>
      </c>
      <c r="B75" s="267"/>
      <c r="C75" s="81"/>
      <c r="D75" s="268"/>
      <c r="E75" s="269"/>
      <c r="F75" s="270" t="s">
        <v>129</v>
      </c>
      <c r="G75" s="307">
        <f>H38+H73</f>
        <v>65.400000000000006</v>
      </c>
      <c r="H75" s="307"/>
      <c r="N75" s="172"/>
    </row>
    <row r="77" spans="1:14">
      <c r="A77" s="169" t="s">
        <v>130</v>
      </c>
      <c r="C77" s="271" t="s">
        <v>131</v>
      </c>
      <c r="G77" s="172" t="s">
        <v>132</v>
      </c>
      <c r="J77" s="172" t="s">
        <v>133</v>
      </c>
      <c r="M77" s="172"/>
      <c r="N77" s="172"/>
    </row>
    <row r="78" spans="1:14">
      <c r="A78" s="169" t="s">
        <v>134</v>
      </c>
      <c r="C78" s="271" t="s">
        <v>135</v>
      </c>
      <c r="G78" s="172" t="s">
        <v>136</v>
      </c>
      <c r="J78" s="172" t="s">
        <v>137</v>
      </c>
      <c r="M78" s="172"/>
      <c r="N78" s="172"/>
    </row>
  </sheetData>
  <mergeCells count="7">
    <mergeCell ref="H73:I73"/>
    <mergeCell ref="G75:H75"/>
    <mergeCell ref="H36:I36"/>
    <mergeCell ref="H37:I37"/>
    <mergeCell ref="H38:I38"/>
    <mergeCell ref="H71:I71"/>
    <mergeCell ref="H72:I72"/>
  </mergeCells>
  <pageMargins left="0.39374999999999999" right="0.196527777777778" top="0.196527777777778" bottom="0.196527777777778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MB27"/>
  <sheetViews>
    <sheetView workbookViewId="0">
      <selection activeCell="B32" sqref="B32"/>
    </sheetView>
  </sheetViews>
  <sheetFormatPr defaultColWidth="8.85546875" defaultRowHeight="12.75"/>
  <cols>
    <col min="1" max="1" width="30.7109375" style="1" customWidth="1"/>
    <col min="2" max="2" width="4.42578125" style="2" customWidth="1"/>
    <col min="3" max="3" width="2.7109375" style="2" customWidth="1"/>
    <col min="4" max="4" width="7.85546875" style="2" customWidth="1"/>
    <col min="5" max="5" width="2.5703125" style="2" customWidth="1"/>
    <col min="6" max="6" width="4.7109375" style="3" customWidth="1"/>
    <col min="7" max="7" width="4.7109375" style="4" customWidth="1"/>
    <col min="8" max="8" width="4.7109375" style="3" customWidth="1"/>
    <col min="9" max="9" width="4.7109375" style="4" customWidth="1"/>
    <col min="10" max="11" width="5.7109375" style="4" customWidth="1"/>
    <col min="12" max="12" width="11.5703125" style="1" hidden="1" customWidth="1"/>
    <col min="13" max="13" width="8.85546875" style="135" hidden="1"/>
    <col min="14" max="14" width="11.5703125" style="1" hidden="1" customWidth="1"/>
    <col min="15" max="1016" width="8.85546875" style="1"/>
  </cols>
  <sheetData>
    <row r="1" spans="1:14">
      <c r="A1" s="5" t="s">
        <v>138</v>
      </c>
      <c r="B1" s="6"/>
      <c r="C1" s="6"/>
      <c r="D1" s="6"/>
      <c r="E1" s="6"/>
      <c r="J1" s="3"/>
      <c r="L1" s="4"/>
      <c r="M1" s="4"/>
      <c r="N1" s="4"/>
    </row>
    <row r="2" spans="1:14" s="12" customFormat="1" ht="20.25">
      <c r="A2" s="7" t="s">
        <v>87</v>
      </c>
      <c r="B2" s="8"/>
      <c r="C2" s="8"/>
      <c r="D2" s="8"/>
      <c r="E2" s="9"/>
      <c r="F2" s="10"/>
      <c r="G2" s="11"/>
      <c r="H2" s="10"/>
      <c r="I2" s="11"/>
      <c r="J2" s="11"/>
      <c r="K2" s="11"/>
      <c r="M2" s="157"/>
    </row>
    <row r="3" spans="1:14">
      <c r="A3" s="5" t="s">
        <v>2</v>
      </c>
      <c r="B3" s="6"/>
      <c r="C3" s="6"/>
      <c r="D3" s="6"/>
      <c r="E3" s="6"/>
    </row>
    <row r="4" spans="1:14">
      <c r="A4" s="13" t="s">
        <v>3</v>
      </c>
      <c r="B4" s="14"/>
      <c r="C4" s="14"/>
      <c r="D4" s="15"/>
      <c r="E4" s="16"/>
      <c r="F4" s="17" t="s">
        <v>4</v>
      </c>
      <c r="G4" s="18" t="s">
        <v>5</v>
      </c>
      <c r="H4" s="17" t="s">
        <v>4</v>
      </c>
      <c r="I4" s="18" t="s">
        <v>5</v>
      </c>
      <c r="J4" s="133"/>
      <c r="K4" s="134"/>
    </row>
    <row r="5" spans="1:14">
      <c r="A5" s="21" t="s">
        <v>6</v>
      </c>
      <c r="B5" s="22" t="s">
        <v>7</v>
      </c>
      <c r="C5" s="22" t="s">
        <v>8</v>
      </c>
      <c r="D5" s="23" t="s">
        <v>9</v>
      </c>
      <c r="E5" s="16"/>
      <c r="F5" s="17"/>
      <c r="G5" s="18"/>
      <c r="H5" s="17"/>
      <c r="I5" s="18"/>
      <c r="J5" s="24" t="s">
        <v>10</v>
      </c>
      <c r="K5" s="84" t="s">
        <v>10</v>
      </c>
    </row>
    <row r="6" spans="1:14" s="5" customFormat="1">
      <c r="A6" s="27" t="s">
        <v>27</v>
      </c>
      <c r="B6" s="85"/>
      <c r="C6" s="86"/>
      <c r="D6" s="87" t="s">
        <v>12</v>
      </c>
      <c r="E6" s="88" t="s">
        <v>13</v>
      </c>
      <c r="F6" s="89"/>
      <c r="G6" s="32">
        <v>0</v>
      </c>
      <c r="H6" s="89"/>
      <c r="I6" s="32">
        <v>0</v>
      </c>
      <c r="J6" s="34">
        <v>0.30486111111111108</v>
      </c>
      <c r="K6" s="34">
        <v>0.60069444444444442</v>
      </c>
      <c r="M6" s="158">
        <v>2</v>
      </c>
    </row>
    <row r="7" spans="1:14" s="67" customFormat="1">
      <c r="A7" s="59" t="s">
        <v>29</v>
      </c>
      <c r="B7" s="60"/>
      <c r="C7" s="61"/>
      <c r="D7" s="138" t="s">
        <v>88</v>
      </c>
      <c r="E7" s="68"/>
      <c r="F7" s="69">
        <v>0.3</v>
      </c>
      <c r="G7" s="94">
        <v>6.9444444444444404E-4</v>
      </c>
      <c r="H7" s="69">
        <v>0.3</v>
      </c>
      <c r="I7" s="94">
        <v>6.9444444444444404E-4</v>
      </c>
      <c r="J7" s="96">
        <f>J6+$I7</f>
        <v>0.30555555555555552</v>
      </c>
      <c r="K7" s="96">
        <f t="shared" ref="K7:K13" si="0">K6+$G7</f>
        <v>0.60138888888888886</v>
      </c>
      <c r="M7" s="135">
        <v>2</v>
      </c>
    </row>
    <row r="8" spans="1:14">
      <c r="A8" s="139" t="s">
        <v>89</v>
      </c>
      <c r="B8" s="46"/>
      <c r="C8" s="73"/>
      <c r="D8" s="48" t="s">
        <v>88</v>
      </c>
      <c r="E8" s="99"/>
      <c r="F8" s="50">
        <v>2</v>
      </c>
      <c r="G8" s="94">
        <v>1.38888888888889E-3</v>
      </c>
      <c r="H8" s="50">
        <v>2</v>
      </c>
      <c r="I8" s="94">
        <v>1.38888888888889E-3</v>
      </c>
      <c r="J8" s="95">
        <f>J7+$I8</f>
        <v>0.30694444444444441</v>
      </c>
      <c r="K8" s="96">
        <f t="shared" si="0"/>
        <v>0.60277777777777775</v>
      </c>
      <c r="L8" s="67"/>
      <c r="M8" s="135">
        <v>2</v>
      </c>
    </row>
    <row r="9" spans="1:14">
      <c r="A9" s="139" t="s">
        <v>90</v>
      </c>
      <c r="B9" s="46"/>
      <c r="C9" s="73"/>
      <c r="D9" s="48" t="s">
        <v>91</v>
      </c>
      <c r="E9" s="99"/>
      <c r="F9" s="100">
        <v>1.4</v>
      </c>
      <c r="G9" s="94">
        <v>2.0833333333333298E-3</v>
      </c>
      <c r="H9" s="100" t="s">
        <v>28</v>
      </c>
      <c r="I9" s="94" t="s">
        <v>28</v>
      </c>
      <c r="J9" s="95" t="s">
        <v>28</v>
      </c>
      <c r="K9" s="96">
        <f t="shared" si="0"/>
        <v>0.60486111111111107</v>
      </c>
      <c r="L9" s="67"/>
      <c r="M9" s="135">
        <v>1</v>
      </c>
    </row>
    <row r="10" spans="1:14">
      <c r="A10" s="72" t="s">
        <v>92</v>
      </c>
      <c r="B10" s="46"/>
      <c r="C10" s="73"/>
      <c r="D10" s="48" t="s">
        <v>88</v>
      </c>
      <c r="E10" s="99"/>
      <c r="F10" s="100">
        <v>2.4</v>
      </c>
      <c r="G10" s="94">
        <v>2.7777777777777801E-3</v>
      </c>
      <c r="H10" s="100">
        <v>1.6</v>
      </c>
      <c r="I10" s="94">
        <v>1.38888888888889E-3</v>
      </c>
      <c r="J10" s="95">
        <f>J8+$I10</f>
        <v>0.30833333333333329</v>
      </c>
      <c r="K10" s="96">
        <f t="shared" si="0"/>
        <v>0.60763888888888884</v>
      </c>
      <c r="L10" s="67"/>
      <c r="M10" s="135">
        <v>2</v>
      </c>
    </row>
    <row r="11" spans="1:14">
      <c r="A11" s="139" t="s">
        <v>93</v>
      </c>
      <c r="B11" s="46"/>
      <c r="C11" s="38"/>
      <c r="D11" s="48" t="s">
        <v>88</v>
      </c>
      <c r="E11" s="40"/>
      <c r="F11" s="50">
        <v>2.1</v>
      </c>
      <c r="G11" s="51">
        <v>2.0833333333333298E-3</v>
      </c>
      <c r="H11" s="50">
        <v>2.1</v>
      </c>
      <c r="I11" s="51">
        <v>2.0833333333333298E-3</v>
      </c>
      <c r="J11" s="70">
        <f>J10+$I11</f>
        <v>0.31041666666666662</v>
      </c>
      <c r="K11" s="70">
        <f t="shared" si="0"/>
        <v>0.60972222222222217</v>
      </c>
      <c r="L11" s="130"/>
      <c r="M11" s="135">
        <v>2</v>
      </c>
    </row>
    <row r="12" spans="1:14" s="129" customFormat="1">
      <c r="A12" s="59" t="s">
        <v>94</v>
      </c>
      <c r="B12" s="159"/>
      <c r="C12" s="159"/>
      <c r="D12" s="48" t="s">
        <v>95</v>
      </c>
      <c r="E12" s="159"/>
      <c r="F12" s="69">
        <v>1.4</v>
      </c>
      <c r="G12" s="51">
        <v>1.38888888888889E-3</v>
      </c>
      <c r="H12" s="69">
        <v>1.4</v>
      </c>
      <c r="I12" s="51">
        <v>1.38888888888889E-3</v>
      </c>
      <c r="J12" s="53">
        <f>J11+$I12</f>
        <v>0.3118055555555555</v>
      </c>
      <c r="K12" s="53">
        <f t="shared" si="0"/>
        <v>0.61111111111111105</v>
      </c>
      <c r="L12" s="161"/>
      <c r="M12" s="135">
        <v>2</v>
      </c>
    </row>
    <row r="13" spans="1:14" s="129" customFormat="1">
      <c r="A13" s="162" t="s">
        <v>96</v>
      </c>
      <c r="B13" s="163"/>
      <c r="C13" s="163"/>
      <c r="D13" s="118" t="s">
        <v>16</v>
      </c>
      <c r="E13" s="163"/>
      <c r="F13" s="119">
        <v>1.9</v>
      </c>
      <c r="G13" s="120">
        <v>2.7777777777777801E-3</v>
      </c>
      <c r="H13" s="119">
        <v>1.9</v>
      </c>
      <c r="I13" s="120">
        <v>2.7777777777777801E-3</v>
      </c>
      <c r="J13" s="121">
        <f>J12+$I13</f>
        <v>0.31458333333333327</v>
      </c>
      <c r="K13" s="121">
        <f t="shared" si="0"/>
        <v>0.61388888888888882</v>
      </c>
      <c r="L13" s="161"/>
      <c r="M13" s="135">
        <v>2</v>
      </c>
    </row>
    <row r="14" spans="1:14">
      <c r="A14" s="67"/>
      <c r="D14" s="164"/>
      <c r="E14" s="164"/>
      <c r="F14" s="164"/>
      <c r="G14" s="164"/>
      <c r="H14" s="164"/>
      <c r="I14" s="164"/>
      <c r="J14" s="164"/>
      <c r="K14" s="164"/>
    </row>
    <row r="15" spans="1:14">
      <c r="A15" s="13" t="s">
        <v>3</v>
      </c>
      <c r="B15" s="14"/>
      <c r="C15" s="14"/>
      <c r="D15" s="15"/>
      <c r="E15" s="16"/>
      <c r="F15" s="17" t="s">
        <v>4</v>
      </c>
      <c r="G15" s="18" t="s">
        <v>5</v>
      </c>
      <c r="H15" s="17" t="s">
        <v>4</v>
      </c>
      <c r="I15" s="18" t="s">
        <v>5</v>
      </c>
      <c r="J15" s="133"/>
      <c r="K15" s="134"/>
    </row>
    <row r="16" spans="1:14">
      <c r="A16" s="21" t="s">
        <v>6</v>
      </c>
      <c r="B16" s="22" t="s">
        <v>7</v>
      </c>
      <c r="C16" s="22" t="s">
        <v>8</v>
      </c>
      <c r="D16" s="23" t="s">
        <v>9</v>
      </c>
      <c r="E16" s="16"/>
      <c r="F16" s="17"/>
      <c r="G16" s="18"/>
      <c r="H16" s="17"/>
      <c r="I16" s="18"/>
      <c r="J16" s="24" t="s">
        <v>10</v>
      </c>
      <c r="K16" s="84" t="s">
        <v>10</v>
      </c>
    </row>
    <row r="17" spans="1:13" s="129" customFormat="1">
      <c r="A17" s="144" t="s">
        <v>96</v>
      </c>
      <c r="B17" s="28"/>
      <c r="C17" s="28"/>
      <c r="D17" s="87" t="s">
        <v>16</v>
      </c>
      <c r="E17" s="28"/>
      <c r="F17" s="31"/>
      <c r="G17" s="32"/>
      <c r="H17" s="31"/>
      <c r="I17" s="32"/>
      <c r="J17" s="34">
        <v>0.31458333333333333</v>
      </c>
      <c r="K17" s="34">
        <v>0.61527777777777781</v>
      </c>
      <c r="L17" s="1"/>
      <c r="M17" s="135">
        <v>2</v>
      </c>
    </row>
    <row r="18" spans="1:13" s="129" customFormat="1">
      <c r="A18" s="55" t="s">
        <v>94</v>
      </c>
      <c r="B18" s="165"/>
      <c r="C18" s="165"/>
      <c r="D18" s="138" t="s">
        <v>95</v>
      </c>
      <c r="E18" s="165"/>
      <c r="F18" s="69">
        <v>1.9</v>
      </c>
      <c r="G18" s="51">
        <v>2.7777777777777801E-3</v>
      </c>
      <c r="H18" s="69">
        <v>1.9</v>
      </c>
      <c r="I18" s="51">
        <v>2.7777777777777801E-3</v>
      </c>
      <c r="J18" s="96">
        <f t="shared" ref="J18:J24" si="1">J17+$I18</f>
        <v>0.31736111111111109</v>
      </c>
      <c r="K18" s="96">
        <f>K17+$G18</f>
        <v>0.61805555555555558</v>
      </c>
      <c r="L18" s="1"/>
      <c r="M18" s="135">
        <v>2</v>
      </c>
    </row>
    <row r="19" spans="1:13">
      <c r="A19" s="130" t="s">
        <v>93</v>
      </c>
      <c r="C19" s="166"/>
      <c r="D19" s="167" t="s">
        <v>88</v>
      </c>
      <c r="E19" s="145"/>
      <c r="F19" s="168">
        <v>1.4</v>
      </c>
      <c r="G19" s="147">
        <v>1.38888888888889E-3</v>
      </c>
      <c r="H19" s="168">
        <v>1.4</v>
      </c>
      <c r="I19" s="147">
        <v>1.38888888888889E-3</v>
      </c>
      <c r="J19" s="96">
        <f t="shared" si="1"/>
        <v>0.31874999999999998</v>
      </c>
      <c r="K19" s="96">
        <f>K18+$G19</f>
        <v>0.61944444444444446</v>
      </c>
      <c r="M19" s="135">
        <v>2</v>
      </c>
    </row>
    <row r="20" spans="1:13">
      <c r="A20" s="139" t="s">
        <v>92</v>
      </c>
      <c r="B20" s="46"/>
      <c r="C20" s="73"/>
      <c r="D20" s="48" t="s">
        <v>88</v>
      </c>
      <c r="E20" s="99"/>
      <c r="F20" s="101">
        <v>2.1</v>
      </c>
      <c r="G20" s="94">
        <v>2.0833333333333298E-3</v>
      </c>
      <c r="H20" s="101">
        <v>2.1</v>
      </c>
      <c r="I20" s="94">
        <v>2.0833333333333298E-3</v>
      </c>
      <c r="J20" s="96">
        <f t="shared" si="1"/>
        <v>0.3208333333333333</v>
      </c>
      <c r="K20" s="96">
        <f>K19+$G20</f>
        <v>0.62152777777777779</v>
      </c>
      <c r="M20" s="135">
        <v>2</v>
      </c>
    </row>
    <row r="21" spans="1:13" s="1" customFormat="1">
      <c r="A21" s="139" t="s">
        <v>90</v>
      </c>
      <c r="B21" s="46"/>
      <c r="C21" s="73"/>
      <c r="D21" s="48" t="s">
        <v>91</v>
      </c>
      <c r="E21" s="99"/>
      <c r="F21" s="100" t="s">
        <v>28</v>
      </c>
      <c r="G21" s="94" t="s">
        <v>28</v>
      </c>
      <c r="H21" s="100">
        <v>2.4</v>
      </c>
      <c r="I21" s="94">
        <v>2.7777777777777801E-3</v>
      </c>
      <c r="J21" s="95">
        <f t="shared" si="1"/>
        <v>0.32361111111111107</v>
      </c>
      <c r="K21" s="95" t="s">
        <v>28</v>
      </c>
      <c r="M21" s="135">
        <v>1</v>
      </c>
    </row>
    <row r="22" spans="1:13">
      <c r="A22" s="139" t="s">
        <v>89</v>
      </c>
      <c r="B22" s="46"/>
      <c r="C22" s="73"/>
      <c r="D22" s="48" t="s">
        <v>88</v>
      </c>
      <c r="E22" s="99"/>
      <c r="F22" s="100">
        <v>1.6</v>
      </c>
      <c r="G22" s="94">
        <v>1.38888888888889E-3</v>
      </c>
      <c r="H22" s="100">
        <v>1.4</v>
      </c>
      <c r="I22" s="94">
        <v>2.0833333333333298E-3</v>
      </c>
      <c r="J22" s="95">
        <f t="shared" si="1"/>
        <v>0.3256944444444444</v>
      </c>
      <c r="K22" s="95">
        <f>K20+$G22</f>
        <v>0.62291666666666667</v>
      </c>
      <c r="L22" s="130"/>
      <c r="M22" s="135">
        <v>2</v>
      </c>
    </row>
    <row r="23" spans="1:13">
      <c r="A23" s="59" t="s">
        <v>29</v>
      </c>
      <c r="B23" s="46"/>
      <c r="C23" s="73"/>
      <c r="D23" s="48" t="s">
        <v>88</v>
      </c>
      <c r="E23" s="99"/>
      <c r="F23" s="100">
        <v>2</v>
      </c>
      <c r="G23" s="94">
        <v>1.38888888888889E-3</v>
      </c>
      <c r="H23" s="100">
        <v>2</v>
      </c>
      <c r="I23" s="94">
        <v>1.38888888888889E-3</v>
      </c>
      <c r="J23" s="95">
        <f t="shared" si="1"/>
        <v>0.32708333333333328</v>
      </c>
      <c r="K23" s="95">
        <f>K22+$G23</f>
        <v>0.62430555555555556</v>
      </c>
      <c r="L23" s="130"/>
      <c r="M23" s="135">
        <v>2</v>
      </c>
    </row>
    <row r="24" spans="1:13" s="5" customFormat="1">
      <c r="A24" s="116" t="s">
        <v>27</v>
      </c>
      <c r="B24" s="117"/>
      <c r="C24" s="149"/>
      <c r="D24" s="118" t="s">
        <v>12</v>
      </c>
      <c r="E24" s="140" t="s">
        <v>45</v>
      </c>
      <c r="F24" s="141">
        <v>0.3</v>
      </c>
      <c r="G24" s="142">
        <v>6.9444444444444404E-4</v>
      </c>
      <c r="H24" s="141">
        <v>0.3</v>
      </c>
      <c r="I24" s="142">
        <v>6.9444444444444404E-4</v>
      </c>
      <c r="J24" s="104">
        <f t="shared" si="1"/>
        <v>0.32777777777777772</v>
      </c>
      <c r="K24" s="104">
        <f>K23+$G24</f>
        <v>0.625</v>
      </c>
      <c r="L24" s="131"/>
      <c r="M24" s="158">
        <v>2</v>
      </c>
    </row>
    <row r="26" spans="1:13" hidden="1">
      <c r="A26" s="2" t="e">
        <f>#REF!</f>
        <v>#REF!</v>
      </c>
    </row>
    <row r="27" spans="1:13" hidden="1">
      <c r="A27" s="2" t="e">
        <f>(#REF!+#REF!+#REF!+#REF!)/4</f>
        <v>#REF!</v>
      </c>
    </row>
  </sheetData>
  <pageMargins left="0.31527777777777799" right="0.196527777777778" top="0.196527777777778" bottom="0.196527777777778" header="0.511811023622047" footer="0.511811023622047"/>
  <pageSetup paperSize="9" scale="67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ALZ35"/>
  <sheetViews>
    <sheetView workbookViewId="0">
      <selection activeCell="F39" sqref="F39"/>
    </sheetView>
  </sheetViews>
  <sheetFormatPr defaultColWidth="8.85546875" defaultRowHeight="12.75"/>
  <cols>
    <col min="1" max="1" width="30.7109375" style="1" customWidth="1"/>
    <col min="2" max="2" width="4.42578125" style="2" customWidth="1"/>
    <col min="3" max="3" width="2.7109375" style="2" customWidth="1"/>
    <col min="4" max="4" width="7.85546875" style="2" customWidth="1"/>
    <col min="5" max="5" width="2.5703125" style="2" customWidth="1"/>
    <col min="6" max="6" width="4.7109375" style="3" customWidth="1"/>
    <col min="7" max="7" width="4.7109375" style="4" customWidth="1"/>
    <col min="8" max="9" width="5.7109375" style="4" customWidth="1"/>
    <col min="10" max="10" width="11.5703125" style="1" hidden="1" customWidth="1"/>
    <col min="11" max="11" width="8.85546875" style="135"/>
    <col min="12" max="12" width="11.5703125" style="1" hidden="1" customWidth="1"/>
    <col min="13" max="1014" width="8.85546875" style="1"/>
  </cols>
  <sheetData>
    <row r="1" spans="1:12">
      <c r="A1" s="5" t="s">
        <v>151</v>
      </c>
      <c r="B1" s="6"/>
      <c r="C1" s="6"/>
      <c r="D1" s="6"/>
      <c r="E1" s="6"/>
      <c r="H1" s="3"/>
      <c r="J1" s="4"/>
      <c r="K1" s="4"/>
      <c r="L1" s="4"/>
    </row>
    <row r="2" spans="1:12" s="12" customFormat="1" ht="20.25">
      <c r="A2" s="7" t="s">
        <v>144</v>
      </c>
      <c r="B2" s="8"/>
      <c r="C2" s="8"/>
      <c r="D2" s="8"/>
      <c r="E2" s="9"/>
      <c r="F2" s="10"/>
      <c r="G2" s="11"/>
      <c r="H2" s="11"/>
      <c r="I2" s="11"/>
      <c r="K2" s="157"/>
    </row>
    <row r="3" spans="1:12" s="12" customFormat="1" ht="12.75" customHeight="1">
      <c r="A3" s="303" t="s">
        <v>148</v>
      </c>
      <c r="B3" s="8"/>
      <c r="C3" s="8"/>
      <c r="D3" s="8"/>
      <c r="E3" s="9"/>
      <c r="F3" s="10"/>
      <c r="G3" s="11"/>
      <c r="H3" s="11"/>
      <c r="I3" s="11"/>
      <c r="K3" s="157"/>
    </row>
    <row r="4" spans="1:12" s="12" customFormat="1" ht="12.75" customHeight="1">
      <c r="A4" s="304" t="s">
        <v>149</v>
      </c>
      <c r="B4" s="8"/>
      <c r="C4" s="8"/>
      <c r="D4" s="303" t="s">
        <v>150</v>
      </c>
      <c r="E4" s="9"/>
      <c r="F4" s="10"/>
      <c r="G4" s="11"/>
      <c r="H4" s="11"/>
      <c r="I4" s="11"/>
      <c r="K4" s="157"/>
    </row>
    <row r="5" spans="1:12">
      <c r="A5" s="5" t="s">
        <v>147</v>
      </c>
      <c r="B5" s="6"/>
      <c r="C5" s="6"/>
      <c r="D5" s="6"/>
      <c r="E5" s="6"/>
    </row>
    <row r="6" spans="1:12">
      <c r="A6" s="13" t="s">
        <v>3</v>
      </c>
      <c r="B6" s="14"/>
      <c r="C6" s="14"/>
      <c r="D6" s="15"/>
      <c r="E6" s="16"/>
      <c r="F6" s="17" t="s">
        <v>4</v>
      </c>
      <c r="G6" s="18" t="s">
        <v>5</v>
      </c>
      <c r="H6" s="133"/>
      <c r="I6" s="284"/>
    </row>
    <row r="7" spans="1:12" s="1" customFormat="1">
      <c r="A7" s="21" t="s">
        <v>6</v>
      </c>
      <c r="B7" s="22" t="s">
        <v>7</v>
      </c>
      <c r="C7" s="22" t="s">
        <v>8</v>
      </c>
      <c r="D7" s="23" t="s">
        <v>9</v>
      </c>
      <c r="E7" s="16"/>
      <c r="F7" s="17"/>
      <c r="G7" s="18"/>
      <c r="H7" s="295" t="s">
        <v>146</v>
      </c>
      <c r="I7" s="296" t="s">
        <v>146</v>
      </c>
      <c r="K7" s="135"/>
    </row>
    <row r="8" spans="1:12" s="1" customFormat="1">
      <c r="A8" s="62" t="s">
        <v>36</v>
      </c>
      <c r="B8" s="37"/>
      <c r="C8" s="38"/>
      <c r="D8" s="39" t="s">
        <v>16</v>
      </c>
      <c r="E8" s="88"/>
      <c r="F8" s="89">
        <v>0</v>
      </c>
      <c r="G8" s="32">
        <v>0</v>
      </c>
      <c r="H8" s="34">
        <v>0.35416666666666669</v>
      </c>
      <c r="I8" s="285">
        <v>0.5</v>
      </c>
      <c r="K8" s="135"/>
    </row>
    <row r="9" spans="1:12" s="1" customFormat="1">
      <c r="A9" s="59" t="s">
        <v>34</v>
      </c>
      <c r="B9" s="56">
        <v>15</v>
      </c>
      <c r="C9" s="47"/>
      <c r="D9" s="47" t="s">
        <v>19</v>
      </c>
      <c r="E9" s="88"/>
      <c r="F9" s="89">
        <v>1.2</v>
      </c>
      <c r="G9" s="32">
        <v>2.0833333333333333E-3</v>
      </c>
      <c r="H9" s="96">
        <f>H8+$G9</f>
        <v>0.35625000000000001</v>
      </c>
      <c r="I9" s="102">
        <f>I8+$G9</f>
        <v>0.50208333333333333</v>
      </c>
      <c r="K9" s="135"/>
    </row>
    <row r="10" spans="1:12" s="1" customFormat="1">
      <c r="A10" s="72" t="s">
        <v>29</v>
      </c>
      <c r="B10" s="46"/>
      <c r="C10" s="73"/>
      <c r="D10" s="61" t="s">
        <v>88</v>
      </c>
      <c r="E10" s="88"/>
      <c r="F10" s="89">
        <v>6.2</v>
      </c>
      <c r="G10" s="32">
        <v>4.8611111111111112E-3</v>
      </c>
      <c r="H10" s="96">
        <f t="shared" ref="H10:H18" si="0">H9+$G10</f>
        <v>0.3611111111111111</v>
      </c>
      <c r="I10" s="102">
        <f t="shared" ref="I10:I18" si="1">I9+$G10</f>
        <v>0.50694444444444442</v>
      </c>
      <c r="K10" s="135"/>
    </row>
    <row r="11" spans="1:12" s="1" customFormat="1">
      <c r="A11" s="59" t="s">
        <v>26</v>
      </c>
      <c r="B11" s="60"/>
      <c r="C11" s="61"/>
      <c r="D11" s="61" t="s">
        <v>12</v>
      </c>
      <c r="E11" s="88"/>
      <c r="F11" s="89">
        <v>0.6</v>
      </c>
      <c r="G11" s="32">
        <v>2.7777777777777779E-3</v>
      </c>
      <c r="H11" s="96">
        <f t="shared" si="0"/>
        <v>0.36388888888888887</v>
      </c>
      <c r="I11" s="102">
        <f t="shared" si="1"/>
        <v>0.50972222222222219</v>
      </c>
      <c r="K11" s="135"/>
    </row>
    <row r="12" spans="1:12" s="1" customFormat="1">
      <c r="A12" s="139" t="s">
        <v>89</v>
      </c>
      <c r="B12" s="46"/>
      <c r="C12" s="73"/>
      <c r="D12" s="48" t="s">
        <v>88</v>
      </c>
      <c r="E12" s="99"/>
      <c r="F12" s="50">
        <v>2.7</v>
      </c>
      <c r="G12" s="94">
        <v>2.0833333333333333E-3</v>
      </c>
      <c r="H12" s="96">
        <f t="shared" si="0"/>
        <v>0.3659722222222222</v>
      </c>
      <c r="I12" s="102">
        <f t="shared" si="1"/>
        <v>0.51180555555555551</v>
      </c>
      <c r="J12" s="67"/>
      <c r="K12" s="135"/>
    </row>
    <row r="13" spans="1:12" s="1" customFormat="1">
      <c r="A13" s="72" t="s">
        <v>92</v>
      </c>
      <c r="B13" s="46"/>
      <c r="C13" s="73"/>
      <c r="D13" s="48" t="s">
        <v>88</v>
      </c>
      <c r="E13" s="99"/>
      <c r="F13" s="100">
        <v>1.7</v>
      </c>
      <c r="G13" s="94">
        <v>2.0833333333333333E-3</v>
      </c>
      <c r="H13" s="96">
        <f t="shared" si="0"/>
        <v>0.36805555555555552</v>
      </c>
      <c r="I13" s="160">
        <f t="shared" si="1"/>
        <v>0.51388888888888884</v>
      </c>
      <c r="J13" s="67"/>
      <c r="K13" s="135"/>
    </row>
    <row r="14" spans="1:12" s="1" customFormat="1">
      <c r="A14" s="139" t="s">
        <v>93</v>
      </c>
      <c r="B14" s="46"/>
      <c r="C14" s="38"/>
      <c r="D14" s="48" t="s">
        <v>88</v>
      </c>
      <c r="E14" s="40"/>
      <c r="F14" s="50">
        <v>2.1</v>
      </c>
      <c r="G14" s="51">
        <v>2.0833333333333298E-3</v>
      </c>
      <c r="H14" s="96">
        <f t="shared" si="0"/>
        <v>0.37013888888888885</v>
      </c>
      <c r="I14" s="102">
        <f t="shared" si="1"/>
        <v>0.51597222222222217</v>
      </c>
      <c r="K14" s="135"/>
    </row>
    <row r="15" spans="1:12" s="129" customFormat="1">
      <c r="A15" s="59" t="s">
        <v>94</v>
      </c>
      <c r="B15" s="159"/>
      <c r="C15" s="159"/>
      <c r="D15" s="48" t="s">
        <v>95</v>
      </c>
      <c r="E15" s="159"/>
      <c r="F15" s="69">
        <v>1.4</v>
      </c>
      <c r="G15" s="51">
        <v>2.0833333333333333E-3</v>
      </c>
      <c r="H15" s="96">
        <f t="shared" si="0"/>
        <v>0.37222222222222218</v>
      </c>
      <c r="I15" s="160">
        <f t="shared" si="1"/>
        <v>0.51805555555555549</v>
      </c>
      <c r="K15" s="135"/>
    </row>
    <row r="16" spans="1:12" s="129" customFormat="1">
      <c r="A16" s="72" t="s">
        <v>140</v>
      </c>
      <c r="B16" s="278"/>
      <c r="C16" s="278"/>
      <c r="D16" s="279" t="s">
        <v>88</v>
      </c>
      <c r="E16" s="278"/>
      <c r="F16" s="101">
        <v>2.2000000000000002</v>
      </c>
      <c r="G16" s="94">
        <v>2.7777777777777779E-3</v>
      </c>
      <c r="H16" s="96">
        <f t="shared" si="0"/>
        <v>0.37499999999999994</v>
      </c>
      <c r="I16" s="96">
        <f t="shared" si="1"/>
        <v>0.52083333333333326</v>
      </c>
      <c r="J16" s="161"/>
      <c r="K16" s="135"/>
    </row>
    <row r="17" spans="1:11" s="129" customFormat="1">
      <c r="A17" s="72" t="s">
        <v>141</v>
      </c>
      <c r="B17" s="278"/>
      <c r="C17" s="278"/>
      <c r="D17" s="279" t="s">
        <v>143</v>
      </c>
      <c r="E17" s="278"/>
      <c r="F17" s="101">
        <v>1.2</v>
      </c>
      <c r="G17" s="94">
        <v>2.7777777777777779E-3</v>
      </c>
      <c r="H17" s="96">
        <f t="shared" si="0"/>
        <v>0.37777777777777771</v>
      </c>
      <c r="I17" s="96">
        <f t="shared" si="1"/>
        <v>0.52361111111111103</v>
      </c>
      <c r="J17" s="161"/>
      <c r="K17" s="135"/>
    </row>
    <row r="18" spans="1:11" s="129" customFormat="1">
      <c r="A18" s="281" t="s">
        <v>142</v>
      </c>
      <c r="B18" s="280"/>
      <c r="C18" s="278"/>
      <c r="D18" s="282" t="s">
        <v>143</v>
      </c>
      <c r="E18" s="278"/>
      <c r="F18" s="101">
        <v>1.6</v>
      </c>
      <c r="G18" s="94">
        <v>4.1666666666666666E-3</v>
      </c>
      <c r="H18" s="96">
        <f t="shared" si="0"/>
        <v>0.38194444444444436</v>
      </c>
      <c r="I18" s="96">
        <f t="shared" si="1"/>
        <v>0.52777777777777768</v>
      </c>
      <c r="J18" s="161"/>
      <c r="K18" s="135"/>
    </row>
    <row r="19" spans="1:11" s="1" customFormat="1">
      <c r="A19" s="67"/>
      <c r="B19" s="2"/>
      <c r="C19" s="2"/>
      <c r="D19" s="164"/>
      <c r="E19" s="164"/>
      <c r="F19" s="164"/>
      <c r="G19" s="164"/>
      <c r="H19" s="164"/>
      <c r="I19" s="164"/>
      <c r="K19" s="135"/>
    </row>
    <row r="20" spans="1:11" s="1" customFormat="1">
      <c r="A20" s="13" t="s">
        <v>3</v>
      </c>
      <c r="B20" s="14"/>
      <c r="C20" s="14"/>
      <c r="D20" s="15"/>
      <c r="E20" s="16"/>
      <c r="F20" s="17" t="s">
        <v>4</v>
      </c>
      <c r="G20" s="18" t="s">
        <v>5</v>
      </c>
      <c r="H20" s="133"/>
      <c r="I20" s="284"/>
      <c r="K20" s="135"/>
    </row>
    <row r="21" spans="1:11" s="1" customFormat="1">
      <c r="A21" s="21" t="s">
        <v>6</v>
      </c>
      <c r="B21" s="22" t="s">
        <v>7</v>
      </c>
      <c r="C21" s="22" t="s">
        <v>8</v>
      </c>
      <c r="D21" s="23" t="s">
        <v>9</v>
      </c>
      <c r="E21" s="16"/>
      <c r="F21" s="17"/>
      <c r="G21" s="18"/>
      <c r="H21" s="295" t="s">
        <v>146</v>
      </c>
      <c r="I21" s="296" t="s">
        <v>146</v>
      </c>
      <c r="K21" s="135"/>
    </row>
    <row r="22" spans="1:11" s="1" customFormat="1">
      <c r="A22" s="281" t="s">
        <v>142</v>
      </c>
      <c r="B22" s="2"/>
      <c r="C22" s="2"/>
      <c r="D22" s="286" t="s">
        <v>143</v>
      </c>
      <c r="E22" s="22"/>
      <c r="F22" s="17">
        <v>0</v>
      </c>
      <c r="G22" s="283">
        <v>0</v>
      </c>
      <c r="H22" s="34">
        <v>0.3833333333333333</v>
      </c>
      <c r="I22" s="285">
        <v>0.52916666666666667</v>
      </c>
      <c r="K22" s="135"/>
    </row>
    <row r="23" spans="1:11" s="1" customFormat="1">
      <c r="A23" s="72" t="s">
        <v>141</v>
      </c>
      <c r="B23" s="2"/>
      <c r="C23" s="2"/>
      <c r="D23" s="287" t="s">
        <v>143</v>
      </c>
      <c r="E23" s="22"/>
      <c r="F23" s="17">
        <v>1.6</v>
      </c>
      <c r="G23" s="283">
        <v>4.1666666666666666E-3</v>
      </c>
      <c r="H23" s="96">
        <f>H22+$G23</f>
        <v>0.38749999999999996</v>
      </c>
      <c r="I23" s="102">
        <f>I22+$G23</f>
        <v>0.53333333333333333</v>
      </c>
      <c r="K23" s="135"/>
    </row>
    <row r="24" spans="1:11" s="1" customFormat="1">
      <c r="A24" s="72" t="s">
        <v>140</v>
      </c>
      <c r="B24" s="2"/>
      <c r="C24" s="2"/>
      <c r="D24" s="279" t="s">
        <v>88</v>
      </c>
      <c r="E24" s="22"/>
      <c r="F24" s="17">
        <v>1.2</v>
      </c>
      <c r="G24" s="283">
        <v>2.7777777777777779E-3</v>
      </c>
      <c r="H24" s="96">
        <f t="shared" ref="H24:H32" si="2">H23+$G24</f>
        <v>0.39027777777777772</v>
      </c>
      <c r="I24" s="102">
        <f t="shared" ref="I24:I32" si="3">I23+$G24</f>
        <v>0.53611111111111109</v>
      </c>
      <c r="K24" s="135"/>
    </row>
    <row r="25" spans="1:11" s="129" customFormat="1">
      <c r="A25" s="55" t="s">
        <v>94</v>
      </c>
      <c r="B25" s="165"/>
      <c r="C25" s="165"/>
      <c r="D25" s="138" t="s">
        <v>95</v>
      </c>
      <c r="E25" s="165"/>
      <c r="F25" s="69">
        <v>2.2000000000000002</v>
      </c>
      <c r="G25" s="51">
        <v>2.7777777777777779E-3</v>
      </c>
      <c r="H25" s="96">
        <f t="shared" si="2"/>
        <v>0.39305555555555549</v>
      </c>
      <c r="I25" s="102">
        <f t="shared" si="3"/>
        <v>0.53888888888888886</v>
      </c>
      <c r="J25" s="1"/>
      <c r="K25" s="135"/>
    </row>
    <row r="26" spans="1:11" s="1" customFormat="1">
      <c r="A26" s="130" t="s">
        <v>93</v>
      </c>
      <c r="B26" s="2"/>
      <c r="C26" s="166"/>
      <c r="D26" s="167" t="s">
        <v>88</v>
      </c>
      <c r="E26" s="145"/>
      <c r="F26" s="168">
        <v>1.4</v>
      </c>
      <c r="G26" s="147">
        <v>2.0833333333333333E-3</v>
      </c>
      <c r="H26" s="96">
        <f t="shared" si="2"/>
        <v>0.39513888888888882</v>
      </c>
      <c r="I26" s="102">
        <f t="shared" si="3"/>
        <v>0.54097222222222219</v>
      </c>
      <c r="K26" s="135"/>
    </row>
    <row r="27" spans="1:11" s="1" customFormat="1">
      <c r="A27" s="139" t="s">
        <v>92</v>
      </c>
      <c r="B27" s="46"/>
      <c r="C27" s="73"/>
      <c r="D27" s="48" t="s">
        <v>88</v>
      </c>
      <c r="E27" s="99"/>
      <c r="F27" s="101">
        <v>2.1</v>
      </c>
      <c r="G27" s="94">
        <v>2.0833333333333333E-3</v>
      </c>
      <c r="H27" s="96">
        <f t="shared" si="2"/>
        <v>0.39722222222222214</v>
      </c>
      <c r="I27" s="160">
        <f t="shared" si="3"/>
        <v>0.54305555555555551</v>
      </c>
      <c r="K27" s="135"/>
    </row>
    <row r="28" spans="1:11" s="1" customFormat="1">
      <c r="A28" s="139" t="s">
        <v>89</v>
      </c>
      <c r="B28" s="46"/>
      <c r="C28" s="73"/>
      <c r="D28" s="48" t="s">
        <v>88</v>
      </c>
      <c r="E28" s="99"/>
      <c r="F28" s="100">
        <v>1.7</v>
      </c>
      <c r="G28" s="94">
        <v>2.0833333333333333E-3</v>
      </c>
      <c r="H28" s="96">
        <f t="shared" si="2"/>
        <v>0.39930555555555547</v>
      </c>
      <c r="I28" s="102">
        <f t="shared" si="3"/>
        <v>0.54513888888888884</v>
      </c>
      <c r="K28" s="135"/>
    </row>
    <row r="29" spans="1:11" s="1" customFormat="1">
      <c r="A29" s="59" t="s">
        <v>26</v>
      </c>
      <c r="B29" s="60"/>
      <c r="C29" s="61"/>
      <c r="D29" s="61" t="s">
        <v>12</v>
      </c>
      <c r="E29" s="99"/>
      <c r="F29" s="100">
        <v>2.7</v>
      </c>
      <c r="G29" s="94">
        <v>2.0833333333333333E-3</v>
      </c>
      <c r="H29" s="96">
        <f t="shared" si="2"/>
        <v>0.4013888888888888</v>
      </c>
      <c r="I29" s="160">
        <f t="shared" si="3"/>
        <v>0.54722222222222217</v>
      </c>
      <c r="K29" s="135"/>
    </row>
    <row r="30" spans="1:11" s="1" customFormat="1">
      <c r="A30" s="59" t="s">
        <v>29</v>
      </c>
      <c r="B30" s="46"/>
      <c r="C30" s="73"/>
      <c r="D30" s="48" t="s">
        <v>88</v>
      </c>
      <c r="E30" s="99"/>
      <c r="F30" s="100">
        <v>0.6</v>
      </c>
      <c r="G30" s="94">
        <v>2.7777777777777779E-3</v>
      </c>
      <c r="H30" s="96">
        <f t="shared" si="2"/>
        <v>0.40416666666666656</v>
      </c>
      <c r="I30" s="96">
        <f t="shared" si="3"/>
        <v>0.54999999999999993</v>
      </c>
      <c r="J30" s="130"/>
      <c r="K30" s="135"/>
    </row>
    <row r="31" spans="1:11" s="1" customFormat="1">
      <c r="A31" s="59" t="s">
        <v>34</v>
      </c>
      <c r="B31" s="56">
        <v>15</v>
      </c>
      <c r="C31" s="47"/>
      <c r="D31" s="47" t="s">
        <v>19</v>
      </c>
      <c r="E31" s="88"/>
      <c r="F31" s="89">
        <v>6.2</v>
      </c>
      <c r="G31" s="32">
        <v>4.8611111111111112E-3</v>
      </c>
      <c r="H31" s="96">
        <f t="shared" si="2"/>
        <v>0.40902777777777766</v>
      </c>
      <c r="I31" s="96">
        <f t="shared" si="3"/>
        <v>0.55486111111111103</v>
      </c>
      <c r="J31" s="130"/>
      <c r="K31" s="135"/>
    </row>
    <row r="32" spans="1:11" s="5" customFormat="1">
      <c r="A32" s="62" t="s">
        <v>36</v>
      </c>
      <c r="B32" s="37"/>
      <c r="C32" s="38"/>
      <c r="D32" s="39" t="s">
        <v>16</v>
      </c>
      <c r="E32" s="88"/>
      <c r="F32" s="89">
        <v>1.2</v>
      </c>
      <c r="G32" s="32">
        <v>2.0833333333333333E-3</v>
      </c>
      <c r="H32" s="96">
        <f t="shared" si="2"/>
        <v>0.41111111111111098</v>
      </c>
      <c r="I32" s="96">
        <f t="shared" si="3"/>
        <v>0.55694444444444435</v>
      </c>
      <c r="J32" s="131"/>
      <c r="K32" s="158"/>
    </row>
    <row r="33" spans="1:11">
      <c r="C33" s="4"/>
      <c r="D33" s="4"/>
      <c r="E33" s="4"/>
      <c r="F33" s="4"/>
    </row>
    <row r="34" spans="1:11" s="1" customFormat="1" hidden="1">
      <c r="A34" s="2" t="e">
        <f>#REF!</f>
        <v>#REF!</v>
      </c>
      <c r="B34" s="2"/>
      <c r="C34" s="2"/>
      <c r="D34" s="2"/>
      <c r="E34" s="2"/>
      <c r="F34" s="3"/>
      <c r="G34" s="4"/>
      <c r="H34" s="4"/>
      <c r="I34" s="4"/>
      <c r="K34" s="135"/>
    </row>
    <row r="35" spans="1:11" s="1" customFormat="1" hidden="1">
      <c r="A35" s="2" t="e">
        <f>(#REF!+#REF!+#REF!+#REF!)/4</f>
        <v>#REF!</v>
      </c>
      <c r="B35" s="2"/>
      <c r="C35" s="2"/>
      <c r="D35" s="2"/>
      <c r="E35" s="2"/>
      <c r="F35" s="3"/>
      <c r="G35" s="4"/>
      <c r="H35" s="4"/>
      <c r="I35" s="4"/>
      <c r="K35" s="135"/>
    </row>
  </sheetData>
  <pageMargins left="0.31527777777777799" right="0.196527777777778" top="0.196527777777778" bottom="0.196527777777778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14</vt:i4>
      </vt:variant>
    </vt:vector>
  </HeadingPairs>
  <TitlesOfParts>
    <vt:vector size="22" baseType="lpstr">
      <vt:lpstr>20 PS</vt:lpstr>
      <vt:lpstr>20 PFW</vt:lpstr>
      <vt:lpstr>21 PS</vt:lpstr>
      <vt:lpstr>22 PS</vt:lpstr>
      <vt:lpstr>23 PS</vt:lpstr>
      <vt:lpstr>S2 Ps (kopia)</vt:lpstr>
      <vt:lpstr>24 PS</vt:lpstr>
      <vt:lpstr>24A</vt:lpstr>
      <vt:lpstr>'20 PFW'!__xlnm.Print_Area</vt:lpstr>
      <vt:lpstr>'20 PS'!__xlnm.Print_Area</vt:lpstr>
      <vt:lpstr>'21 PS'!__xlnm.Print_Area</vt:lpstr>
      <vt:lpstr>'22 PS'!__xlnm.Print_Area</vt:lpstr>
      <vt:lpstr>'23 PS'!__xlnm.Print_Area</vt:lpstr>
      <vt:lpstr>'24 PS'!__xlnm.Print_Area</vt:lpstr>
      <vt:lpstr>'24A'!__xlnm.Print_Area</vt:lpstr>
      <vt:lpstr>'20 PFW'!Obszar_wydruku</vt:lpstr>
      <vt:lpstr>'20 PS'!Obszar_wydruku</vt:lpstr>
      <vt:lpstr>'21 PS'!Obszar_wydruku</vt:lpstr>
      <vt:lpstr>'22 PS'!Obszar_wydruku</vt:lpstr>
      <vt:lpstr>'23 PS'!Obszar_wydruku</vt:lpstr>
      <vt:lpstr>'24 PS'!Obszar_wydruku</vt:lpstr>
      <vt:lpstr>'24A'!Obszar_wydruku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Józefowicz</dc:creator>
  <cp:lastModifiedBy>User</cp:lastModifiedBy>
  <cp:revision>2</cp:revision>
  <cp:lastPrinted>2024-12-31T07:58:06Z</cp:lastPrinted>
  <dcterms:created xsi:type="dcterms:W3CDTF">2021-12-15T17:57:17Z</dcterms:created>
  <dcterms:modified xsi:type="dcterms:W3CDTF">2025-01-10T10:37:40Z</dcterms:modified>
  <dc:language>pl-PL</dc:language>
</cp:coreProperties>
</file>