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Śmieci\Przetarg 2019\"/>
    </mc:Choice>
  </mc:AlternateContent>
  <bookViews>
    <workbookView xWindow="0" yWindow="0" windowWidth="24450" windowHeight="12435" activeTab="2"/>
  </bookViews>
  <sheets>
    <sheet name="jednostkowe stawki" sheetId="1" r:id="rId1"/>
    <sheet name="wartość zamówienia" sheetId="2" r:id="rId2"/>
    <sheet name="zamówienie opcja" sheetId="10" r:id="rId3"/>
  </sheet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2" l="1"/>
  <c r="D29" i="2" s="1"/>
  <c r="E30" i="2"/>
  <c r="E29" i="2"/>
  <c r="E28" i="2"/>
  <c r="D30" i="2" l="1"/>
  <c r="E26" i="2"/>
  <c r="E27" i="2"/>
  <c r="E24" i="2"/>
  <c r="E25" i="2"/>
  <c r="D25" i="2" l="1"/>
  <c r="D28" i="2"/>
  <c r="D27" i="2"/>
  <c r="D26" i="2"/>
  <c r="D24" i="2"/>
  <c r="D31" i="2" l="1"/>
  <c r="F24" i="2"/>
  <c r="G30" i="2" s="1"/>
  <c r="G25" i="2" l="1"/>
  <c r="H25" i="2" s="1"/>
  <c r="I25" i="2" s="1"/>
  <c r="G26" i="2"/>
  <c r="H26" i="2" s="1"/>
  <c r="I26" i="2" s="1"/>
  <c r="G29" i="2"/>
  <c r="G28" i="2"/>
  <c r="H28" i="2" s="1"/>
  <c r="I28" i="2" s="1"/>
  <c r="G27" i="2"/>
  <c r="G24" i="2"/>
  <c r="H24" i="2" s="1"/>
  <c r="H29" i="2"/>
  <c r="I29" i="2" s="1"/>
  <c r="H30" i="2"/>
  <c r="I30" i="2" s="1"/>
  <c r="G31" i="2" l="1"/>
  <c r="A7" i="10" s="1"/>
  <c r="B7" i="10" s="1"/>
  <c r="C7" i="10" s="1"/>
  <c r="D7" i="10" s="1"/>
  <c r="H27" i="2"/>
  <c r="I27" i="2" s="1"/>
  <c r="I24" i="2"/>
  <c r="H31" i="2" l="1"/>
  <c r="I31" i="2" s="1"/>
</calcChain>
</file>

<file path=xl/comments1.xml><?xml version="1.0" encoding="utf-8"?>
<comments xmlns="http://schemas.openxmlformats.org/spreadsheetml/2006/main">
  <authors>
    <author>Administrator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<sst xmlns="http://schemas.openxmlformats.org/spreadsheetml/2006/main" count="48" uniqueCount="37">
  <si>
    <t>lp</t>
  </si>
  <si>
    <t>SUMA</t>
  </si>
  <si>
    <t>A</t>
  </si>
  <si>
    <t>B</t>
  </si>
  <si>
    <t>C</t>
  </si>
  <si>
    <t>netto</t>
  </si>
  <si>
    <t>VAT 8%</t>
  </si>
  <si>
    <t>brutto</t>
  </si>
  <si>
    <t>F = E x 8%</t>
  </si>
  <si>
    <t>G = E + F</t>
  </si>
  <si>
    <t>kategoria odpadów komunalnych</t>
  </si>
  <si>
    <t>niesegregowane odpady komunalne (20 03 01)</t>
  </si>
  <si>
    <t>E = A x D</t>
  </si>
  <si>
    <t>masa odpadów dla całego okresu umowy
[Mg]</t>
  </si>
  <si>
    <t>Lp.</t>
  </si>
  <si>
    <t>papier (15 01 01; 20 01 01)</t>
  </si>
  <si>
    <t>tworzywa sztuczne i metale (15 01 02; 15 01 04; 15 01 05; 20 01 39; 20 01 40)</t>
  </si>
  <si>
    <t>szkło (15 01 07; 20 01 02)</t>
  </si>
  <si>
    <t>stawka jednostkowa netto
 [zł/1 Mg]</t>
  </si>
  <si>
    <t>wartość netto umowy</t>
  </si>
  <si>
    <t>wartość zamówienia opcjonalnego</t>
  </si>
  <si>
    <t>B = A x 20%</t>
  </si>
  <si>
    <t>C = B x 8%</t>
  </si>
  <si>
    <t>D = B + C</t>
  </si>
  <si>
    <t>stawka jednostkowa netto
[zł/1 Mg]</t>
  </si>
  <si>
    <t>średnia ważona stawek jednostkowych netto
[zł/1 Mg]</t>
  </si>
  <si>
    <t>wartość umowy
PLN</t>
  </si>
  <si>
    <t xml:space="preserve">A  
</t>
  </si>
  <si>
    <t>tabela nr 1</t>
  </si>
  <si>
    <t>tabela nr 2</t>
  </si>
  <si>
    <t>tabela nr 3</t>
  </si>
  <si>
    <t xml:space="preserve">udział w masie odpadów ogółem </t>
  </si>
  <si>
    <t>BIO odpady (20 01 08; 20 02 01)</t>
  </si>
  <si>
    <t>D= (B1xC1+B2xC2+…+ B5xC5)/(B1+B2+…+B5)</t>
  </si>
  <si>
    <t>Zamówienie opcjonalne</t>
  </si>
  <si>
    <t>meble oraz odpady wielkogabarytowe (20 03 07)</t>
  </si>
  <si>
    <t>zużyty sprzęt elektryczny i elektroniczny (20 01 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</si>
</sst>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_ ;\-#,##0.00\ "/>
    <numFmt numFmtId="166" formatCode="0.0000000000"/>
  </numFmts>
  <fonts count="10">
    <font>
      <sz val="11"/>
      <color theme="1"/>
      <name val="Czcionka tekstu podstawowego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9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vertical="center"/>
    </xf>
    <xf numFmtId="2" fontId="0" fillId="0" borderId="0" xfId="0" applyNumberFormat="1"/>
    <xf numFmtId="3" fontId="3" fillId="2" borderId="1" xfId="0" applyNumberFormat="1" applyFont="1" applyFill="1" applyBorder="1"/>
    <xf numFmtId="3" fontId="0" fillId="0" borderId="0" xfId="0" applyNumberFormat="1"/>
    <xf numFmtId="3" fontId="2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/>
    <xf numFmtId="164" fontId="0" fillId="0" borderId="0" xfId="0" applyNumberFormat="1"/>
    <xf numFmtId="1" fontId="0" fillId="0" borderId="0" xfId="0" applyNumberFormat="1"/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0" xfId="0" applyFont="1"/>
    <xf numFmtId="4" fontId="3" fillId="2" borderId="1" xfId="0" applyNumberFormat="1" applyFont="1" applyFill="1" applyBorder="1"/>
    <xf numFmtId="4" fontId="6" fillId="0" borderId="1" xfId="0" applyNumberFormat="1" applyFont="1" applyBorder="1"/>
    <xf numFmtId="39" fontId="3" fillId="2" borderId="1" xfId="0" applyNumberFormat="1" applyFont="1" applyFill="1" applyBorder="1"/>
    <xf numFmtId="4" fontId="4" fillId="2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3" fontId="3" fillId="2" borderId="0" xfId="0" applyNumberFormat="1" applyFont="1" applyFill="1" applyBorder="1"/>
    <xf numFmtId="3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165" fontId="3" fillId="2" borderId="1" xfId="0" applyNumberFormat="1" applyFont="1" applyFill="1" applyBorder="1"/>
    <xf numFmtId="166" fontId="3" fillId="2" borderId="1" xfId="0" applyNumberFormat="1" applyFont="1" applyFill="1" applyBorder="1"/>
    <xf numFmtId="166" fontId="2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7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Layout" topLeftCell="A2" zoomScaleNormal="100" workbookViewId="0">
      <selection activeCell="C24" sqref="C24"/>
    </sheetView>
  </sheetViews>
  <sheetFormatPr defaultRowHeight="14.25"/>
  <cols>
    <col min="1" max="1" width="4.125" customWidth="1"/>
    <col min="2" max="2" width="38.375" customWidth="1"/>
    <col min="3" max="3" width="19.125" bestFit="1" customWidth="1"/>
  </cols>
  <sheetData>
    <row r="1" spans="1:3" ht="15">
      <c r="B1" s="20"/>
    </row>
    <row r="2" spans="1:3" ht="32.25" customHeight="1">
      <c r="B2" t="s">
        <v>28</v>
      </c>
    </row>
    <row r="3" spans="1:3" ht="24" customHeight="1">
      <c r="A3" s="41" t="s">
        <v>0</v>
      </c>
      <c r="B3" s="41" t="s">
        <v>10</v>
      </c>
      <c r="C3" s="39" t="s">
        <v>18</v>
      </c>
    </row>
    <row r="4" spans="1:3">
      <c r="A4" s="41"/>
      <c r="B4" s="41"/>
      <c r="C4" s="40"/>
    </row>
    <row r="5" spans="1:3">
      <c r="A5" s="2">
        <v>1</v>
      </c>
      <c r="B5" s="1" t="s">
        <v>11</v>
      </c>
      <c r="C5" s="23"/>
    </row>
    <row r="6" spans="1:3">
      <c r="A6" s="2">
        <v>2</v>
      </c>
      <c r="B6" s="1" t="s">
        <v>15</v>
      </c>
      <c r="C6" s="23"/>
    </row>
    <row r="7" spans="1:3" ht="24">
      <c r="A7" s="2">
        <v>3</v>
      </c>
      <c r="B7" s="1" t="s">
        <v>16</v>
      </c>
      <c r="C7" s="23"/>
    </row>
    <row r="8" spans="1:3">
      <c r="A8" s="2">
        <v>4</v>
      </c>
      <c r="B8" s="1" t="s">
        <v>17</v>
      </c>
      <c r="C8" s="23"/>
    </row>
    <row r="9" spans="1:3">
      <c r="A9" s="2">
        <v>5</v>
      </c>
      <c r="B9" s="1" t="s">
        <v>32</v>
      </c>
      <c r="C9" s="36"/>
    </row>
    <row r="10" spans="1:3">
      <c r="A10" s="2">
        <v>6</v>
      </c>
      <c r="B10" s="1" t="s">
        <v>35</v>
      </c>
      <c r="C10" s="36"/>
    </row>
    <row r="11" spans="1:3">
      <c r="A11" s="2">
        <v>7</v>
      </c>
      <c r="B11" s="1" t="s">
        <v>36</v>
      </c>
      <c r="C11" s="23"/>
    </row>
  </sheetData>
  <mergeCells count="3">
    <mergeCell ref="C3:C4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&amp;C&amp;"Czcionka tekstu podstawowego,Pogrubiony"FORMULARZ  CENOWY&amp;RZałącznik Nr 1 do oferty
Załacznik Nr 4 do umowy
Nr.............................
z dnia ................................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"/>
  <sheetViews>
    <sheetView view="pageLayout" topLeftCell="A19" zoomScaleNormal="100" workbookViewId="0">
      <selection activeCell="E39" sqref="E39"/>
    </sheetView>
  </sheetViews>
  <sheetFormatPr defaultRowHeight="14.25"/>
  <cols>
    <col min="1" max="1" width="4.625" customWidth="1"/>
    <col min="2" max="2" width="38.5" customWidth="1"/>
    <col min="3" max="3" width="11.375" bestFit="1" customWidth="1"/>
    <col min="4" max="4" width="12.625" customWidth="1"/>
    <col min="5" max="5" width="12" customWidth="1"/>
    <col min="6" max="6" width="12.625" customWidth="1"/>
    <col min="12" max="12" width="9.375" bestFit="1" customWidth="1"/>
  </cols>
  <sheetData>
    <row r="1" spans="1:14" ht="38.25" customHeight="1">
      <c r="A1" s="26"/>
      <c r="B1" s="27"/>
      <c r="C1" s="26"/>
      <c r="D1" s="26"/>
      <c r="E1" s="49"/>
      <c r="F1" s="49"/>
      <c r="G1" s="49"/>
      <c r="H1" s="49"/>
      <c r="I1" s="49"/>
    </row>
    <row r="2" spans="1:14" ht="35.2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14">
      <c r="A3" s="44"/>
      <c r="B3" s="45"/>
      <c r="C3" s="28"/>
      <c r="D3" s="28"/>
      <c r="E3" s="28"/>
      <c r="F3" s="28"/>
      <c r="G3" s="26"/>
      <c r="H3" s="26"/>
      <c r="I3" s="26"/>
    </row>
    <row r="4" spans="1:14">
      <c r="A4" s="44"/>
      <c r="B4" s="45"/>
      <c r="C4" s="29"/>
      <c r="D4" s="29"/>
      <c r="E4" s="29"/>
      <c r="F4" s="29"/>
      <c r="G4" s="26"/>
      <c r="H4" s="26"/>
      <c r="I4" s="26"/>
      <c r="K4" s="13"/>
    </row>
    <row r="5" spans="1:14">
      <c r="A5" s="29"/>
      <c r="B5" s="30"/>
      <c r="C5" s="31"/>
      <c r="D5" s="31"/>
      <c r="E5" s="31"/>
      <c r="F5" s="32"/>
      <c r="G5" s="26"/>
      <c r="H5" s="26"/>
      <c r="I5" s="26"/>
      <c r="K5" s="13"/>
      <c r="L5" s="6"/>
      <c r="M5" s="8"/>
      <c r="N5" s="6"/>
    </row>
    <row r="6" spans="1:14">
      <c r="A6" s="29"/>
      <c r="B6" s="30"/>
      <c r="C6" s="31"/>
      <c r="D6" s="31"/>
      <c r="E6" s="31"/>
      <c r="F6" s="32"/>
      <c r="G6" s="26"/>
      <c r="H6" s="26"/>
      <c r="I6" s="26"/>
      <c r="K6" s="13"/>
      <c r="L6" s="6"/>
      <c r="M6" s="8"/>
      <c r="N6" s="6"/>
    </row>
    <row r="7" spans="1:14">
      <c r="A7" s="29"/>
      <c r="B7" s="30"/>
      <c r="C7" s="31"/>
      <c r="D7" s="31"/>
      <c r="E7" s="31"/>
      <c r="F7" s="32"/>
      <c r="G7" s="26"/>
      <c r="H7" s="26"/>
      <c r="I7" s="26"/>
      <c r="K7" s="13"/>
      <c r="L7" s="6"/>
      <c r="M7" s="8"/>
      <c r="N7" s="6"/>
    </row>
    <row r="8" spans="1:14">
      <c r="A8" s="29"/>
      <c r="B8" s="30"/>
      <c r="C8" s="31"/>
      <c r="D8" s="31"/>
      <c r="E8" s="31"/>
      <c r="F8" s="32"/>
      <c r="G8" s="26"/>
      <c r="H8" s="26"/>
      <c r="I8" s="26"/>
      <c r="K8" s="13"/>
      <c r="L8" s="6"/>
      <c r="M8" s="8"/>
      <c r="N8" s="6"/>
    </row>
    <row r="9" spans="1:14">
      <c r="A9" s="29"/>
      <c r="B9" s="30"/>
      <c r="C9" s="31"/>
      <c r="D9" s="31"/>
      <c r="E9" s="31"/>
      <c r="F9" s="32"/>
      <c r="G9" s="26"/>
      <c r="H9" s="26"/>
      <c r="I9" s="26"/>
      <c r="K9" s="13"/>
      <c r="L9" s="6"/>
      <c r="M9" s="8"/>
      <c r="N9" s="6"/>
    </row>
    <row r="10" spans="1:14">
      <c r="A10" s="29"/>
      <c r="B10" s="30"/>
      <c r="C10" s="31"/>
      <c r="D10" s="31"/>
      <c r="E10" s="31"/>
      <c r="F10" s="32"/>
      <c r="G10" s="26"/>
      <c r="H10" s="26"/>
      <c r="I10" s="26"/>
      <c r="K10" s="13"/>
      <c r="L10" s="6"/>
      <c r="M10" s="8"/>
      <c r="N10" s="6"/>
    </row>
    <row r="11" spans="1:14">
      <c r="A11" s="29"/>
      <c r="B11" s="30"/>
      <c r="C11" s="31"/>
      <c r="D11" s="31"/>
      <c r="E11" s="31"/>
      <c r="F11" s="32"/>
      <c r="G11" s="26"/>
      <c r="H11" s="26"/>
      <c r="I11" s="26"/>
      <c r="K11" s="13"/>
      <c r="L11" s="6"/>
      <c r="M11" s="8"/>
      <c r="N11" s="6"/>
    </row>
    <row r="12" spans="1:14">
      <c r="A12" s="29"/>
      <c r="B12" s="30"/>
      <c r="C12" s="31"/>
      <c r="D12" s="31"/>
      <c r="E12" s="31"/>
      <c r="F12" s="32"/>
      <c r="G12" s="26"/>
      <c r="H12" s="26"/>
      <c r="I12" s="26"/>
      <c r="K12" s="13"/>
      <c r="L12" s="6"/>
      <c r="M12" s="8"/>
      <c r="N12" s="6"/>
    </row>
    <row r="13" spans="1:14">
      <c r="A13" s="29"/>
      <c r="B13" s="30"/>
      <c r="C13" s="31"/>
      <c r="D13" s="31"/>
      <c r="E13" s="31"/>
      <c r="F13" s="32"/>
      <c r="G13" s="26"/>
      <c r="H13" s="26"/>
      <c r="I13" s="26"/>
      <c r="K13" s="13"/>
      <c r="L13" s="6"/>
      <c r="M13" s="8"/>
      <c r="N13" s="6"/>
    </row>
    <row r="14" spans="1:14">
      <c r="A14" s="29"/>
      <c r="B14" s="30"/>
      <c r="C14" s="31"/>
      <c r="D14" s="31"/>
      <c r="E14" s="31"/>
      <c r="F14" s="32"/>
      <c r="G14" s="26"/>
      <c r="H14" s="26"/>
      <c r="I14" s="26"/>
      <c r="K14" s="13"/>
      <c r="L14" s="6"/>
      <c r="M14" s="8"/>
      <c r="N14" s="6"/>
    </row>
    <row r="15" spans="1:14">
      <c r="A15" s="29"/>
      <c r="B15" s="30"/>
      <c r="C15" s="31"/>
      <c r="D15" s="31"/>
      <c r="E15" s="31"/>
      <c r="F15" s="32"/>
      <c r="G15" s="26"/>
      <c r="H15" s="26"/>
      <c r="I15" s="26"/>
      <c r="K15" s="13"/>
      <c r="L15" s="6"/>
      <c r="M15" s="8"/>
      <c r="N15" s="6"/>
    </row>
    <row r="16" spans="1:14">
      <c r="A16" s="33"/>
      <c r="B16" s="34"/>
      <c r="C16" s="35"/>
      <c r="D16" s="35"/>
      <c r="E16" s="35"/>
      <c r="F16" s="32"/>
      <c r="G16" s="26"/>
      <c r="H16" s="26"/>
      <c r="I16" s="26"/>
      <c r="K16" s="13"/>
      <c r="L16" s="6"/>
      <c r="M16" s="8"/>
      <c r="N16" s="14"/>
    </row>
    <row r="17" spans="1:9">
      <c r="A17" s="26"/>
      <c r="B17" s="26"/>
      <c r="C17" s="26"/>
      <c r="D17" s="26"/>
      <c r="E17" s="26"/>
      <c r="F17" s="26"/>
      <c r="G17" s="26"/>
      <c r="H17" s="26"/>
      <c r="I17" s="26"/>
    </row>
    <row r="19" spans="1:9" ht="18" customHeight="1">
      <c r="B19" s="20"/>
    </row>
    <row r="20" spans="1:9" ht="30" customHeight="1">
      <c r="B20" t="s">
        <v>29</v>
      </c>
    </row>
    <row r="21" spans="1:9" ht="64.5" customHeight="1">
      <c r="A21" s="46" t="s">
        <v>14</v>
      </c>
      <c r="B21" s="41" t="s">
        <v>10</v>
      </c>
      <c r="C21" s="10" t="s">
        <v>13</v>
      </c>
      <c r="D21" s="10" t="s">
        <v>31</v>
      </c>
      <c r="E21" s="10" t="s">
        <v>24</v>
      </c>
      <c r="F21" s="10" t="s">
        <v>25</v>
      </c>
      <c r="G21" s="50" t="s">
        <v>26</v>
      </c>
      <c r="H21" s="51"/>
      <c r="I21" s="52"/>
    </row>
    <row r="22" spans="1:9">
      <c r="A22" s="47"/>
      <c r="B22" s="41"/>
      <c r="C22" s="53" t="s">
        <v>2</v>
      </c>
      <c r="D22" s="53" t="s">
        <v>3</v>
      </c>
      <c r="E22" s="53" t="s">
        <v>4</v>
      </c>
      <c r="F22" s="55" t="s">
        <v>33</v>
      </c>
      <c r="G22" s="11" t="s">
        <v>5</v>
      </c>
      <c r="H22" s="11" t="s">
        <v>6</v>
      </c>
      <c r="I22" s="11" t="s">
        <v>7</v>
      </c>
    </row>
    <row r="23" spans="1:9" ht="36.75" customHeight="1">
      <c r="A23" s="48"/>
      <c r="B23" s="41"/>
      <c r="C23" s="54"/>
      <c r="D23" s="54"/>
      <c r="E23" s="54"/>
      <c r="F23" s="56"/>
      <c r="G23" s="11" t="s">
        <v>12</v>
      </c>
      <c r="H23" s="11" t="s">
        <v>8</v>
      </c>
      <c r="I23" s="11" t="s">
        <v>9</v>
      </c>
    </row>
    <row r="24" spans="1:9">
      <c r="A24" s="10">
        <v>1</v>
      </c>
      <c r="B24" s="1" t="s">
        <v>11</v>
      </c>
      <c r="C24" s="7">
        <v>185</v>
      </c>
      <c r="D24" s="37">
        <f>C24/$C$31</f>
        <v>0.55891238669999999</v>
      </c>
      <c r="E24" s="21">
        <f>'jednostkowe stawki'!C5</f>
        <v>0</v>
      </c>
      <c r="F24" s="42">
        <f>D24*E24+D25*E25+D26*E26+D27*E27+D28*E28+D29*E29+D30*E30</f>
        <v>0</v>
      </c>
      <c r="G24" s="12">
        <f>C24*$F$24</f>
        <v>0</v>
      </c>
      <c r="H24" s="12">
        <f>G24*0.08</f>
        <v>0</v>
      </c>
      <c r="I24" s="12">
        <f>SUM(G24:H24)</f>
        <v>0</v>
      </c>
    </row>
    <row r="25" spans="1:9">
      <c r="A25" s="10">
        <v>2</v>
      </c>
      <c r="B25" s="1" t="s">
        <v>15</v>
      </c>
      <c r="C25" s="7">
        <v>8</v>
      </c>
      <c r="D25" s="37">
        <f>C25/$C$31</f>
        <v>2.41691843E-2</v>
      </c>
      <c r="E25" s="21">
        <f>'jednostkowe stawki'!C6</f>
        <v>0</v>
      </c>
      <c r="F25" s="43"/>
      <c r="G25" s="12">
        <f t="shared" ref="G25:G30" si="0">C25*$F$24</f>
        <v>0</v>
      </c>
      <c r="H25" s="12">
        <f t="shared" ref="H25:H30" si="1">G25*0.08</f>
        <v>0</v>
      </c>
      <c r="I25" s="12">
        <f t="shared" ref="I25:I30" si="2">SUM(G25:H25)</f>
        <v>0</v>
      </c>
    </row>
    <row r="26" spans="1:9" ht="24">
      <c r="A26" s="10">
        <v>3</v>
      </c>
      <c r="B26" s="1" t="s">
        <v>16</v>
      </c>
      <c r="C26" s="7">
        <v>50</v>
      </c>
      <c r="D26" s="37">
        <f>C26/$C$31</f>
        <v>0.15105740179999999</v>
      </c>
      <c r="E26" s="21">
        <f>'jednostkowe stawki'!C7</f>
        <v>0</v>
      </c>
      <c r="F26" s="43"/>
      <c r="G26" s="12">
        <f t="shared" si="0"/>
        <v>0</v>
      </c>
      <c r="H26" s="12">
        <f t="shared" si="1"/>
        <v>0</v>
      </c>
      <c r="I26" s="12">
        <f t="shared" si="2"/>
        <v>0</v>
      </c>
    </row>
    <row r="27" spans="1:9">
      <c r="A27" s="10">
        <v>4</v>
      </c>
      <c r="B27" s="1" t="s">
        <v>17</v>
      </c>
      <c r="C27" s="7">
        <v>45</v>
      </c>
      <c r="D27" s="37">
        <f>C27/$C$31</f>
        <v>0.1359516616</v>
      </c>
      <c r="E27" s="21">
        <f>'jednostkowe stawki'!C8</f>
        <v>0</v>
      </c>
      <c r="F27" s="43"/>
      <c r="G27" s="12">
        <f t="shared" si="0"/>
        <v>0</v>
      </c>
      <c r="H27" s="12">
        <f t="shared" si="1"/>
        <v>0</v>
      </c>
      <c r="I27" s="12">
        <f t="shared" si="2"/>
        <v>0</v>
      </c>
    </row>
    <row r="28" spans="1:9">
      <c r="A28" s="10">
        <v>5</v>
      </c>
      <c r="B28" s="1" t="s">
        <v>32</v>
      </c>
      <c r="C28" s="7">
        <v>22</v>
      </c>
      <c r="D28" s="37">
        <f>C28/$C$31</f>
        <v>6.6465256799999997E-2</v>
      </c>
      <c r="E28" s="21">
        <f>'jednostkowe stawki'!C9</f>
        <v>0</v>
      </c>
      <c r="F28" s="43"/>
      <c r="G28" s="12">
        <f t="shared" si="0"/>
        <v>0</v>
      </c>
      <c r="H28" s="12">
        <f t="shared" si="1"/>
        <v>0</v>
      </c>
      <c r="I28" s="12">
        <f t="shared" si="2"/>
        <v>0</v>
      </c>
    </row>
    <row r="29" spans="1:9">
      <c r="A29" s="10">
        <v>6</v>
      </c>
      <c r="B29" s="1" t="s">
        <v>35</v>
      </c>
      <c r="C29" s="7">
        <v>16</v>
      </c>
      <c r="D29" s="37">
        <f t="shared" ref="D29:D30" si="3">C29/$C$31</f>
        <v>4.8338368600000001E-2</v>
      </c>
      <c r="E29" s="21">
        <f>'jednostkowe stawki'!C10</f>
        <v>0</v>
      </c>
      <c r="F29" s="24"/>
      <c r="G29" s="12">
        <f t="shared" si="0"/>
        <v>0</v>
      </c>
      <c r="H29" s="12">
        <f t="shared" si="1"/>
        <v>0</v>
      </c>
      <c r="I29" s="12">
        <f t="shared" si="2"/>
        <v>0</v>
      </c>
    </row>
    <row r="30" spans="1:9">
      <c r="A30" s="10">
        <v>7</v>
      </c>
      <c r="B30" s="1" t="s">
        <v>36</v>
      </c>
      <c r="C30" s="7">
        <v>5</v>
      </c>
      <c r="D30" s="37">
        <f t="shared" si="3"/>
        <v>1.51057402E-2</v>
      </c>
      <c r="E30" s="21">
        <f>'jednostkowe stawki'!C11</f>
        <v>0</v>
      </c>
      <c r="F30" s="24"/>
      <c r="G30" s="12">
        <f t="shared" si="0"/>
        <v>0</v>
      </c>
      <c r="H30" s="12">
        <f t="shared" si="1"/>
        <v>0</v>
      </c>
      <c r="I30" s="12">
        <f t="shared" si="2"/>
        <v>0</v>
      </c>
    </row>
    <row r="31" spans="1:9" ht="15">
      <c r="A31" s="25"/>
      <c r="B31" s="4" t="s">
        <v>1</v>
      </c>
      <c r="C31" s="9">
        <f>SUM(C24:C30)</f>
        <v>331</v>
      </c>
      <c r="D31" s="38">
        <f>SUM(D24:D30)</f>
        <v>1</v>
      </c>
      <c r="E31" s="5"/>
      <c r="F31" s="3"/>
      <c r="G31" s="22">
        <f>SUM(G24:G30)</f>
        <v>0</v>
      </c>
      <c r="H31" s="22">
        <f>SUM(H24:H30)</f>
        <v>0</v>
      </c>
      <c r="I31" s="22">
        <f>SUM(G31:H31)</f>
        <v>0</v>
      </c>
    </row>
  </sheetData>
  <mergeCells count="11">
    <mergeCell ref="E1:I1"/>
    <mergeCell ref="G21:I21"/>
    <mergeCell ref="C22:C23"/>
    <mergeCell ref="D22:D23"/>
    <mergeCell ref="E22:E23"/>
    <mergeCell ref="F22:F23"/>
    <mergeCell ref="F24:F28"/>
    <mergeCell ref="A3:A4"/>
    <mergeCell ref="B3:B4"/>
    <mergeCell ref="A21:A23"/>
    <mergeCell ref="B21:B23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tabSelected="1" view="pageLayout" zoomScaleNormal="100" workbookViewId="0">
      <selection activeCell="A7" sqref="A7"/>
    </sheetView>
  </sheetViews>
  <sheetFormatPr defaultRowHeight="14.25"/>
  <cols>
    <col min="1" max="1" width="13.125" customWidth="1"/>
    <col min="2" max="2" width="12.75" customWidth="1"/>
    <col min="3" max="3" width="11.875" customWidth="1"/>
    <col min="4" max="4" width="14" customWidth="1"/>
  </cols>
  <sheetData>
    <row r="2" spans="1:4" ht="15">
      <c r="A2" s="20" t="s">
        <v>34</v>
      </c>
    </row>
    <row r="3" spans="1:4" ht="27" customHeight="1" thickBot="1">
      <c r="A3" t="s">
        <v>30</v>
      </c>
    </row>
    <row r="4" spans="1:4" ht="26.25" customHeight="1" thickBot="1">
      <c r="A4" s="57" t="s">
        <v>19</v>
      </c>
      <c r="B4" s="59" t="s">
        <v>20</v>
      </c>
      <c r="C4" s="60"/>
      <c r="D4" s="61"/>
    </row>
    <row r="5" spans="1:4" ht="23.25" customHeight="1" thickBot="1">
      <c r="A5" s="58"/>
      <c r="B5" s="15" t="s">
        <v>5</v>
      </c>
      <c r="C5" s="15" t="s">
        <v>6</v>
      </c>
      <c r="D5" s="15" t="s">
        <v>7</v>
      </c>
    </row>
    <row r="6" spans="1:4" ht="24.75" customHeight="1" thickBot="1">
      <c r="A6" s="19" t="s">
        <v>27</v>
      </c>
      <c r="B6" s="16" t="s">
        <v>21</v>
      </c>
      <c r="C6" s="16" t="s">
        <v>22</v>
      </c>
      <c r="D6" s="16" t="s">
        <v>23</v>
      </c>
    </row>
    <row r="7" spans="1:4" ht="27" customHeight="1" thickBot="1">
      <c r="A7" s="17">
        <f>'wartość zamówienia'!G31</f>
        <v>0</v>
      </c>
      <c r="B7" s="18">
        <f>0.2*A7</f>
        <v>0</v>
      </c>
      <c r="C7" s="18">
        <f>0.08*B7</f>
        <v>0</v>
      </c>
      <c r="D7" s="18">
        <f>SUM(B7:C7)</f>
        <v>0</v>
      </c>
    </row>
  </sheetData>
  <mergeCells count="2">
    <mergeCell ref="A4:A5"/>
    <mergeCell ref="B4:D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&amp;CZałacznik Nr 1 do oferty
Załacznik Nr 4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jednostkowe stawki</vt:lpstr>
      <vt:lpstr>wartość zamówienia</vt:lpstr>
      <vt:lpstr>zamówienie opcja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Furmaniak</dc:creator>
  <cp:lastModifiedBy>Administrator</cp:lastModifiedBy>
  <cp:lastPrinted>2019-09-13T10:37:43Z</cp:lastPrinted>
  <dcterms:created xsi:type="dcterms:W3CDTF">2019-08-13T10:17:40Z</dcterms:created>
  <dcterms:modified xsi:type="dcterms:W3CDTF">2019-12-17T10:43:55Z</dcterms:modified>
</cp:coreProperties>
</file>