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bile\Desktop\"/>
    </mc:Choice>
  </mc:AlternateContent>
  <xr:revisionPtr revIDLastSave="0" documentId="8_{D7FACB87-F480-45BD-B1BA-AB583F4F4D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ykaz cen" sheetId="1" r:id="rId1"/>
  </sheets>
  <definedNames>
    <definedName name="_Toc467692441" localSheetId="0">'wykaz cen'!$B$2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L50" i="1"/>
  <c r="M50" i="1"/>
  <c r="M58" i="1" l="1"/>
  <c r="M59" i="1" s="1"/>
  <c r="L58" i="1"/>
  <c r="L59" i="1" s="1"/>
  <c r="K58" i="1"/>
  <c r="K59" i="1" s="1"/>
  <c r="M53" i="1"/>
  <c r="L53" i="1"/>
  <c r="K53" i="1"/>
  <c r="M52" i="1"/>
  <c r="L52" i="1"/>
  <c r="K52" i="1"/>
  <c r="M51" i="1"/>
  <c r="L51" i="1"/>
  <c r="K51" i="1"/>
  <c r="M49" i="1"/>
  <c r="L49" i="1"/>
  <c r="K49" i="1"/>
  <c r="M48" i="1"/>
  <c r="L48" i="1"/>
  <c r="K48" i="1"/>
  <c r="M47" i="1"/>
  <c r="L47" i="1"/>
  <c r="K47" i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L38" i="1"/>
  <c r="F38" i="1"/>
  <c r="M38" i="1" s="1"/>
  <c r="D38" i="1"/>
  <c r="K38" i="1" s="1"/>
  <c r="L37" i="1"/>
  <c r="F37" i="1"/>
  <c r="M37" i="1" s="1"/>
  <c r="D37" i="1"/>
  <c r="K37" i="1" s="1"/>
  <c r="L36" i="1"/>
  <c r="F36" i="1"/>
  <c r="M36" i="1" s="1"/>
  <c r="D36" i="1"/>
  <c r="K36" i="1" s="1"/>
  <c r="L35" i="1"/>
  <c r="F35" i="1"/>
  <c r="M35" i="1" s="1"/>
  <c r="D35" i="1"/>
  <c r="K35" i="1" s="1"/>
  <c r="L34" i="1"/>
  <c r="F34" i="1"/>
  <c r="M34" i="1" s="1"/>
  <c r="D34" i="1"/>
  <c r="K34" i="1" s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L20" i="1" l="1"/>
  <c r="L54" i="1"/>
  <c r="L62" i="1" s="1"/>
  <c r="M20" i="1"/>
  <c r="K21" i="1" s="1"/>
  <c r="K54" i="1"/>
  <c r="K20" i="1"/>
  <c r="M54" i="1"/>
  <c r="M62" i="1" s="1"/>
  <c r="K60" i="1"/>
  <c r="K55" i="1" l="1"/>
  <c r="K63" i="1" s="1"/>
  <c r="K62" i="1"/>
</calcChain>
</file>

<file path=xl/sharedStrings.xml><?xml version="1.0" encoding="utf-8"?>
<sst xmlns="http://schemas.openxmlformats.org/spreadsheetml/2006/main" count="116" uniqueCount="88">
  <si>
    <t xml:space="preserve">WYKAZ CEN Część 1 - zagospodarowanie odpadów </t>
  </si>
  <si>
    <t xml:space="preserve">W poniższym wykazie cen wykonawca zaoferuje stawki jednostkowe oraz wyliczy cenę ofertową, biorąc pod uwagę wymagania określone w SIWZ, w tym w umowie. </t>
  </si>
  <si>
    <r>
      <t xml:space="preserve">Wykonawca kalkulując stawkę i cenę weźmie pod uwagę, że jest odpowiedzialny za ich prawidłową wycenę uwzględniając koszty zagospodarowania  odpadów. </t>
    </r>
    <r>
      <rPr>
        <b/>
        <sz val="11"/>
        <color theme="1"/>
        <rFont val="Calibri"/>
        <family val="2"/>
        <charset val="238"/>
        <scheme val="minor"/>
      </rPr>
      <t>Wykonawca uwzględni, marżę zysku, opłaty, podatki i inne zobowiązania wynikające z umowy.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</si>
  <si>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Prosi się o zwrócenie uwagi na sposób wypełniania formularza Wykazu Cen, zwłaszcza jednostki ofertowe, jak opisano poniżej w tabeli. </t>
  </si>
  <si>
    <t xml:space="preserve">Wykonawca będzie uprawniony do zmiany wynagrodzenia, tylko na warunkach określonych w umowie. </t>
  </si>
  <si>
    <t>kod/kody</t>
  </si>
  <si>
    <t>Zagospodarowanie odpadów odebranych z nieruchomości zamieszkałych</t>
  </si>
  <si>
    <t>2020 
[Mg]</t>
  </si>
  <si>
    <t>2021 
[Mg]</t>
  </si>
  <si>
    <t>2022 
[Mg]</t>
  </si>
  <si>
    <t>stawka jednostkowa rok 2020</t>
  </si>
  <si>
    <t>stawka jednostkowa rok 2021</t>
  </si>
  <si>
    <t>stawka jednostkowa rok 2022</t>
  </si>
  <si>
    <t>stawka podatku VAT</t>
  </si>
  <si>
    <t>cena ofertowa brutto -2020</t>
  </si>
  <si>
    <t>cena ofertowa brutto -2021</t>
  </si>
  <si>
    <t>cena ofertowa brutto -2022</t>
  </si>
  <si>
    <t xml:space="preserve">20 03 01 </t>
  </si>
  <si>
    <t>Niesegregowane (zmieszane) odpady komunalne</t>
  </si>
  <si>
    <t>20 02 01  i 20 01 08</t>
  </si>
  <si>
    <t>BIO (odpady zielone i kuchenne)</t>
  </si>
  <si>
    <t>15 01 06</t>
  </si>
  <si>
    <t>Zmieszane odpady opakowaniowe (tworzywa sztuczne, metale, opakowania wielomateriałowe)</t>
  </si>
  <si>
    <t>15 01 01 i 20 01 01</t>
  </si>
  <si>
    <t>Papier i tektura</t>
  </si>
  <si>
    <t>15 01 07 i 20 01 02</t>
  </si>
  <si>
    <t>Szkło</t>
  </si>
  <si>
    <t>20 03 07</t>
  </si>
  <si>
    <t xml:space="preserve">Odpady wielkogabarytowe (wystawki) </t>
  </si>
  <si>
    <t>20 01 35* i 20 01 36 i 20 01 23*</t>
  </si>
  <si>
    <t xml:space="preserve">Odpady zużytego sprzętu elektrycznego i elektronicznego (wystawki) </t>
  </si>
  <si>
    <t>20 01 33* i 20 01 34</t>
  </si>
  <si>
    <t>Zużyte baterie i akumulatory (wystawki)</t>
  </si>
  <si>
    <t>20 01 13* - 20 01 19*</t>
  </si>
  <si>
    <t>Chemikalia (wystawki)</t>
  </si>
  <si>
    <t>20 01 31* i 20 01 32</t>
  </si>
  <si>
    <t>Przeterminowane leki (wystawki)</t>
  </si>
  <si>
    <t>16 01 03</t>
  </si>
  <si>
    <t>Zużyte opony (wystawki)</t>
  </si>
  <si>
    <t xml:space="preserve">Wynagrodzenie w poszczególnych latach </t>
  </si>
  <si>
    <t xml:space="preserve">Wynagrodzenie w okresie umowy </t>
  </si>
  <si>
    <t>WYKAZ CEN Część 2 - PSZOK</t>
  </si>
  <si>
    <r>
      <t xml:space="preserve">Wykonawca kalkulując stawkę i cenę weźmie pod uwagę, że jest odpowiedzialny za ich prawidłową wycenę uwzględniając koszty urządzenia, prowqadzenia PSZOK oraz zagospodarowania  odpadów w nim zebranych. </t>
    </r>
    <r>
      <rPr>
        <b/>
        <sz val="11"/>
        <color theme="1"/>
        <rFont val="Calibri"/>
        <family val="2"/>
        <charset val="238"/>
        <scheme val="minor"/>
      </rPr>
      <t>Wykonawca uwzględni, marżę zysku, opłaty, podatki i inne zobowiązania wynikające z umowy.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</si>
  <si>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PSZOK zagospodarowanie</t>
  </si>
  <si>
    <t xml:space="preserve">15 01 01 , 20 01 01 </t>
  </si>
  <si>
    <t>Opakowania z papieru i tektury, papier i tektura</t>
  </si>
  <si>
    <t xml:space="preserve">15 01 02 , 20 01 39 </t>
  </si>
  <si>
    <t>Opakowania z tworzyw sztucznych, tworzywa sztuczne</t>
  </si>
  <si>
    <t>15 01 04, 20 01 40</t>
  </si>
  <si>
    <t>Opakowania z metali , metale</t>
  </si>
  <si>
    <t>15 01 05</t>
  </si>
  <si>
    <t xml:space="preserve">Opakowania wielomateriałowe </t>
  </si>
  <si>
    <t>15 01 07, 20 01 02</t>
  </si>
  <si>
    <t>Opakowania ze szkła, szkło,</t>
  </si>
  <si>
    <t>Zużyte opony</t>
  </si>
  <si>
    <t>17 09 04, 17 01 01 17 01 02 , 17 01 03, 17 01 07, 17 01 80</t>
  </si>
  <si>
    <t>Zmieszane odpady z budowy, remontów i demontażu inne niż wymienione w 17 09 01, 17 09 02 i 17 09 03</t>
  </si>
  <si>
    <t xml:space="preserve">20 01 13*, 20 01 14*, 20 01 15*, 20 01 17* </t>
  </si>
  <si>
    <t>Rozpuszczalniki Kwasy Alkalia Odczynniki</t>
  </si>
  <si>
    <t>20 01 35*</t>
  </si>
  <si>
    <t>Zużyte urządzenia elektryczne i elektroniczne inne niż wymienione w 20 01 21 i 20 01 23 zawierające niebezpieczne składniki (1)</t>
  </si>
  <si>
    <t>20 01 36</t>
  </si>
  <si>
    <t>Zużyte urządzenia elektryczne i i elektroniczne inne niż wymienione w 20 01 21, 20 01 23 i 20 01 35</t>
  </si>
  <si>
    <t>20 01 32 20 01 31*</t>
  </si>
  <si>
    <t xml:space="preserve">Leki </t>
  </si>
  <si>
    <t>21 01 23*</t>
  </si>
  <si>
    <t>Urządzenia zawierające freony</t>
  </si>
  <si>
    <t>20 01 19 *</t>
  </si>
  <si>
    <t>Środki ochrony roślin, opakowania zawierające pozostałości substancji niebezpiecznych lub nimi zanieczyszczone (np. środkami ochrony roślin I i II klasy toksyczności - bardzo toksyczne i toksyczne</t>
  </si>
  <si>
    <t>15 01 10*</t>
  </si>
  <si>
    <t xml:space="preserve">20 01 21* </t>
  </si>
  <si>
    <t>Lampy fluorescencyjne i inne odpady zawierające rtęć</t>
  </si>
  <si>
    <t>20 01 34, 20 01 33*</t>
  </si>
  <si>
    <t xml:space="preserve">Baterie i akumulatory </t>
  </si>
  <si>
    <t>20 01 99 ex</t>
  </si>
  <si>
    <t>Popioły –zbierane selektywnie</t>
  </si>
  <si>
    <t>20 02 01</t>
  </si>
  <si>
    <t>Odpady ulegające biodegradacji</t>
  </si>
  <si>
    <t>Odpady wielkogabarytowe</t>
  </si>
  <si>
    <t>l.p.</t>
  </si>
  <si>
    <t xml:space="preserve">PSZOK urządzenie i prowadzeania </t>
  </si>
  <si>
    <t>2020 -liczba miesięcy</t>
  </si>
  <si>
    <t>2021 -liczba miesięcy</t>
  </si>
  <si>
    <t>2022 -liczba miesięcy</t>
  </si>
  <si>
    <t xml:space="preserve">stawka ryczałtowa miesieczna </t>
  </si>
  <si>
    <t>Wynagrodzenie w poszczególnych latach za urządzenie i prowadzenie PSZOK i przetwarzania odpadów</t>
  </si>
  <si>
    <t>20 03 99 ex</t>
  </si>
  <si>
    <t>Odpady paramedyczne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</si>
</sst>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9" fontId="0" fillId="3" borderId="1" xfId="0" applyNumberFormat="1" applyFill="1" applyBorder="1"/>
    <xf numFmtId="2" fontId="0" fillId="4" borderId="1" xfId="0" applyNumberFormat="1" applyFill="1" applyBorder="1"/>
    <xf numFmtId="0" fontId="2" fillId="0" borderId="1" xfId="0" applyFont="1" applyFill="1" applyBorder="1" applyAlignment="1">
      <alignment vertical="center" wrapText="1"/>
    </xf>
    <xf numFmtId="0" fontId="0" fillId="0" borderId="0" xfId="0" applyBorder="1"/>
    <xf numFmtId="2" fontId="1" fillId="4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vertical="center" wrapText="1"/>
    </xf>
    <xf numFmtId="2" fontId="6" fillId="5" borderId="1" xfId="0" applyNumberFormat="1" applyFont="1" applyFill="1" applyBorder="1"/>
    <xf numFmtId="0" fontId="5" fillId="0" borderId="0" xfId="0" applyFont="1" applyFill="1" applyBorder="1"/>
    <xf numFmtId="0" fontId="2" fillId="6" borderId="1" xfId="0" applyFont="1" applyFill="1" applyBorder="1" applyAlignment="1">
      <alignment vertical="center" wrapText="1"/>
    </xf>
    <xf numFmtId="2" fontId="1" fillId="6" borderId="1" xfId="0" applyNumberFormat="1" applyFont="1" applyFill="1" applyBorder="1"/>
    <xf numFmtId="2" fontId="1" fillId="4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3"/>
  <sheetViews>
    <sheetView tabSelected="1" workbookViewId="0">
      <selection activeCell="K21" sqref="K21:M21"/>
    </sheetView>
  </sheetViews>
  <sheetFormatPr defaultRowHeight="15" x14ac:dyDescent="0.25"/>
  <cols>
    <col min="2" max="2" width="16.140625" customWidth="1"/>
    <col min="3" max="3" width="46.85546875" customWidth="1"/>
  </cols>
  <sheetData>
    <row r="2" spans="2:14" x14ac:dyDescent="0.25">
      <c r="B2" s="1" t="s">
        <v>0</v>
      </c>
    </row>
    <row r="3" spans="2:14" x14ac:dyDescent="0.25">
      <c r="B3" s="2" t="s">
        <v>1</v>
      </c>
    </row>
    <row r="4" spans="2:14" x14ac:dyDescent="0.25">
      <c r="B4" s="2" t="s">
        <v>2</v>
      </c>
    </row>
    <row r="5" spans="2:14" x14ac:dyDescent="0.25">
      <c r="B5" s="2" t="s">
        <v>3</v>
      </c>
    </row>
    <row r="6" spans="2:14" x14ac:dyDescent="0.25">
      <c r="B6" s="2" t="s">
        <v>4</v>
      </c>
    </row>
    <row r="7" spans="2:14" x14ac:dyDescent="0.25">
      <c r="B7" s="2"/>
    </row>
    <row r="8" spans="2:14" ht="51" x14ac:dyDescent="0.25">
      <c r="B8" s="3" t="s">
        <v>5</v>
      </c>
      <c r="C8" s="3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5"/>
    </row>
    <row r="9" spans="2:14" x14ac:dyDescent="0.25">
      <c r="B9" s="6" t="s">
        <v>17</v>
      </c>
      <c r="C9" s="6" t="s">
        <v>18</v>
      </c>
      <c r="D9" s="7">
        <v>500</v>
      </c>
      <c r="E9" s="7">
        <v>2060</v>
      </c>
      <c r="F9" s="7">
        <v>1061</v>
      </c>
      <c r="G9" s="8"/>
      <c r="H9" s="8"/>
      <c r="I9" s="8"/>
      <c r="J9" s="9"/>
      <c r="K9" s="10">
        <f>ROUND(G9*D9+(G9*D9)*$J9,2)</f>
        <v>0</v>
      </c>
      <c r="L9" s="10">
        <f>ROUND(H9*E9+(H9*E9)*$J9,2)</f>
        <v>0</v>
      </c>
      <c r="M9" s="10">
        <f>ROUND(I9*F9+(I9*F9)*$J9,2)</f>
        <v>0</v>
      </c>
    </row>
    <row r="10" spans="2:14" ht="25.5" x14ac:dyDescent="0.25">
      <c r="B10" s="6" t="s">
        <v>19</v>
      </c>
      <c r="C10" s="6" t="s">
        <v>20</v>
      </c>
      <c r="D10" s="7">
        <v>210</v>
      </c>
      <c r="E10" s="7">
        <v>865</v>
      </c>
      <c r="F10" s="7">
        <v>445.5</v>
      </c>
      <c r="G10" s="8"/>
      <c r="H10" s="8"/>
      <c r="I10" s="8"/>
      <c r="J10" s="8"/>
      <c r="K10" s="10">
        <f t="shared" ref="K10:M19" si="0">G10*D10+(G10*D10)*$J10</f>
        <v>0</v>
      </c>
      <c r="L10" s="10">
        <f t="shared" si="0"/>
        <v>0</v>
      </c>
      <c r="M10" s="10">
        <f t="shared" si="0"/>
        <v>0</v>
      </c>
    </row>
    <row r="11" spans="2:14" ht="25.5" x14ac:dyDescent="0.25">
      <c r="B11" s="6" t="s">
        <v>21</v>
      </c>
      <c r="C11" s="6" t="s">
        <v>22</v>
      </c>
      <c r="D11" s="7">
        <v>225</v>
      </c>
      <c r="E11" s="7">
        <v>927</v>
      </c>
      <c r="F11" s="7">
        <v>477.5</v>
      </c>
      <c r="G11" s="8"/>
      <c r="H11" s="8"/>
      <c r="I11" s="8"/>
      <c r="J11" s="8"/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2:14" ht="25.5" x14ac:dyDescent="0.25">
      <c r="B12" s="6" t="s">
        <v>23</v>
      </c>
      <c r="C12" s="6" t="s">
        <v>24</v>
      </c>
      <c r="D12" s="7">
        <v>25</v>
      </c>
      <c r="E12" s="7">
        <v>103</v>
      </c>
      <c r="F12" s="7">
        <v>53</v>
      </c>
      <c r="G12" s="8"/>
      <c r="H12" s="8"/>
      <c r="I12" s="8"/>
      <c r="J12" s="8"/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2:14" ht="25.5" x14ac:dyDescent="0.25">
      <c r="B13" s="6" t="s">
        <v>25</v>
      </c>
      <c r="C13" s="6" t="s">
        <v>26</v>
      </c>
      <c r="D13" s="7">
        <v>63</v>
      </c>
      <c r="E13" s="7">
        <v>258</v>
      </c>
      <c r="F13" s="7">
        <v>133</v>
      </c>
      <c r="G13" s="8"/>
      <c r="H13" s="8"/>
      <c r="I13" s="8"/>
      <c r="J13" s="8"/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2:14" x14ac:dyDescent="0.25">
      <c r="B14" s="6" t="s">
        <v>27</v>
      </c>
      <c r="C14" s="6" t="s">
        <v>28</v>
      </c>
      <c r="D14" s="7">
        <v>5</v>
      </c>
      <c r="E14" s="7">
        <v>21</v>
      </c>
      <c r="F14" s="7">
        <v>11</v>
      </c>
      <c r="G14" s="8"/>
      <c r="H14" s="8"/>
      <c r="I14" s="8"/>
      <c r="J14" s="8"/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2:14" ht="25.5" x14ac:dyDescent="0.25">
      <c r="B15" s="6" t="s">
        <v>29</v>
      </c>
      <c r="C15" s="6" t="s">
        <v>30</v>
      </c>
      <c r="D15" s="7">
        <v>0.5</v>
      </c>
      <c r="E15" s="7">
        <v>2.06</v>
      </c>
      <c r="F15" s="7">
        <v>1</v>
      </c>
      <c r="G15" s="8"/>
      <c r="H15" s="8"/>
      <c r="I15" s="8"/>
      <c r="J15" s="8"/>
      <c r="K15" s="10">
        <f t="shared" si="0"/>
        <v>0</v>
      </c>
      <c r="L15" s="10">
        <f t="shared" si="0"/>
        <v>0</v>
      </c>
      <c r="M15" s="10">
        <f t="shared" si="0"/>
        <v>0</v>
      </c>
    </row>
    <row r="16" spans="2:14" ht="25.5" x14ac:dyDescent="0.25">
      <c r="B16" s="6" t="s">
        <v>31</v>
      </c>
      <c r="C16" s="6" t="s">
        <v>32</v>
      </c>
      <c r="D16" s="7">
        <v>0.01</v>
      </c>
      <c r="E16" s="7">
        <v>0.05</v>
      </c>
      <c r="F16" s="7">
        <v>0</v>
      </c>
      <c r="G16" s="8"/>
      <c r="H16" s="8"/>
      <c r="I16" s="8"/>
      <c r="J16" s="8"/>
      <c r="K16" s="10">
        <f t="shared" si="0"/>
        <v>0</v>
      </c>
      <c r="L16" s="10">
        <f t="shared" si="0"/>
        <v>0</v>
      </c>
      <c r="M16" s="10">
        <f t="shared" si="0"/>
        <v>0</v>
      </c>
    </row>
    <row r="17" spans="2:13" ht="25.5" x14ac:dyDescent="0.25">
      <c r="B17" s="6" t="s">
        <v>33</v>
      </c>
      <c r="C17" s="6" t="s">
        <v>34</v>
      </c>
      <c r="D17" s="7">
        <v>0</v>
      </c>
      <c r="E17" s="7">
        <v>0.01</v>
      </c>
      <c r="F17" s="7">
        <v>0</v>
      </c>
      <c r="G17" s="8"/>
      <c r="H17" s="8"/>
      <c r="I17" s="8"/>
      <c r="J17" s="8"/>
      <c r="K17" s="10">
        <f t="shared" si="0"/>
        <v>0</v>
      </c>
      <c r="L17" s="10">
        <f t="shared" si="0"/>
        <v>0</v>
      </c>
      <c r="M17" s="10">
        <f t="shared" si="0"/>
        <v>0</v>
      </c>
    </row>
    <row r="18" spans="2:13" ht="25.5" x14ac:dyDescent="0.25">
      <c r="B18" s="6" t="s">
        <v>35</v>
      </c>
      <c r="C18" s="6" t="s">
        <v>36</v>
      </c>
      <c r="D18" s="7">
        <v>0</v>
      </c>
      <c r="E18" s="7">
        <v>0.01</v>
      </c>
      <c r="F18" s="7">
        <v>0</v>
      </c>
      <c r="G18" s="8"/>
      <c r="H18" s="8"/>
      <c r="I18" s="8"/>
      <c r="J18" s="8"/>
      <c r="K18" s="10">
        <f t="shared" si="0"/>
        <v>0</v>
      </c>
      <c r="L18" s="10">
        <f t="shared" si="0"/>
        <v>0</v>
      </c>
      <c r="M18" s="10">
        <f t="shared" si="0"/>
        <v>0</v>
      </c>
    </row>
    <row r="19" spans="2:13" x14ac:dyDescent="0.25">
      <c r="B19" s="6" t="s">
        <v>37</v>
      </c>
      <c r="C19" s="6" t="s">
        <v>38</v>
      </c>
      <c r="D19" s="7">
        <v>1</v>
      </c>
      <c r="E19" s="7">
        <v>4.12</v>
      </c>
      <c r="F19" s="7">
        <v>2</v>
      </c>
      <c r="G19" s="8"/>
      <c r="H19" s="8"/>
      <c r="I19" s="8"/>
      <c r="J19" s="8"/>
      <c r="K19" s="10">
        <f t="shared" si="0"/>
        <v>0</v>
      </c>
      <c r="L19" s="10">
        <f t="shared" si="0"/>
        <v>0</v>
      </c>
      <c r="M19" s="10">
        <f t="shared" si="0"/>
        <v>0</v>
      </c>
    </row>
    <row r="20" spans="2:13" x14ac:dyDescent="0.25">
      <c r="C20" s="24" t="s">
        <v>39</v>
      </c>
      <c r="G20" s="12"/>
      <c r="H20" s="12"/>
      <c r="I20" s="12"/>
      <c r="J20" s="12"/>
      <c r="K20" s="25">
        <f>SUM(K9:K19)</f>
        <v>0</v>
      </c>
      <c r="L20" s="25">
        <f t="shared" ref="L20:M20" si="1">SUM(L9:L19)</f>
        <v>0</v>
      </c>
      <c r="M20" s="25">
        <f t="shared" si="1"/>
        <v>0</v>
      </c>
    </row>
    <row r="21" spans="2:13" x14ac:dyDescent="0.25">
      <c r="C21" s="24" t="s">
        <v>40</v>
      </c>
      <c r="G21" s="28"/>
      <c r="H21" s="28"/>
      <c r="I21" s="28"/>
      <c r="J21" s="12"/>
      <c r="K21" s="29">
        <f>SUM(K20:M20)</f>
        <v>0</v>
      </c>
      <c r="L21" s="29"/>
      <c r="M21" s="29"/>
    </row>
    <row r="27" spans="2:13" x14ac:dyDescent="0.25">
      <c r="B27" s="1" t="s">
        <v>41</v>
      </c>
    </row>
    <row r="28" spans="2:13" x14ac:dyDescent="0.25">
      <c r="B28" s="2" t="s">
        <v>1</v>
      </c>
    </row>
    <row r="29" spans="2:13" x14ac:dyDescent="0.25">
      <c r="B29" s="2" t="s">
        <v>42</v>
      </c>
    </row>
    <row r="30" spans="2:13" x14ac:dyDescent="0.25">
      <c r="B30" s="2" t="s">
        <v>3</v>
      </c>
    </row>
    <row r="31" spans="2:13" x14ac:dyDescent="0.25">
      <c r="B31" s="2" t="s">
        <v>4</v>
      </c>
    </row>
    <row r="33" spans="2:13" ht="51" x14ac:dyDescent="0.25">
      <c r="B33" s="14" t="s">
        <v>5</v>
      </c>
      <c r="C33" s="14" t="s">
        <v>43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</row>
    <row r="34" spans="2:13" x14ac:dyDescent="0.25">
      <c r="B34" s="15" t="s">
        <v>44</v>
      </c>
      <c r="C34" s="15" t="s">
        <v>45</v>
      </c>
      <c r="D34" s="16">
        <f>E34/12*3</f>
        <v>0.25</v>
      </c>
      <c r="E34" s="16">
        <v>1</v>
      </c>
      <c r="F34" s="16">
        <f>E34/2</f>
        <v>0.5</v>
      </c>
      <c r="G34" s="8"/>
      <c r="H34" s="8"/>
      <c r="I34" s="8"/>
      <c r="J34" s="9"/>
      <c r="K34" s="10">
        <f>ROUND(G34*D34+(G34*D34)*$J34,2)</f>
        <v>0</v>
      </c>
      <c r="L34" s="10">
        <f>ROUND(H34*E34+(H34*E34)*$J34,2)</f>
        <v>0</v>
      </c>
      <c r="M34" s="10">
        <f>ROUND(I34*F34+(I34*F34)*$J34,2)</f>
        <v>0</v>
      </c>
    </row>
    <row r="35" spans="2:13" x14ac:dyDescent="0.25">
      <c r="B35" s="15" t="s">
        <v>46</v>
      </c>
      <c r="C35" s="15" t="s">
        <v>47</v>
      </c>
      <c r="D35" s="16">
        <f t="shared" ref="D35:D38" si="2">E35/12*3</f>
        <v>0.25</v>
      </c>
      <c r="E35" s="16">
        <v>1</v>
      </c>
      <c r="F35" s="16">
        <f t="shared" ref="F35:F38" si="3">E35/2</f>
        <v>0.5</v>
      </c>
      <c r="G35" s="8"/>
      <c r="H35" s="8"/>
      <c r="I35" s="8"/>
      <c r="J35" s="8"/>
      <c r="K35" s="10">
        <f t="shared" ref="K35:M44" si="4">G35*D35+(G35*D35)*$J35</f>
        <v>0</v>
      </c>
      <c r="L35" s="10">
        <f t="shared" si="4"/>
        <v>0</v>
      </c>
      <c r="M35" s="10">
        <f t="shared" si="4"/>
        <v>0</v>
      </c>
    </row>
    <row r="36" spans="2:13" x14ac:dyDescent="0.25">
      <c r="B36" s="15" t="s">
        <v>48</v>
      </c>
      <c r="C36" s="15" t="s">
        <v>49</v>
      </c>
      <c r="D36" s="16">
        <f t="shared" si="2"/>
        <v>0.25</v>
      </c>
      <c r="E36" s="16">
        <v>1</v>
      </c>
      <c r="F36" s="16">
        <f t="shared" si="3"/>
        <v>0.5</v>
      </c>
      <c r="G36" s="8"/>
      <c r="H36" s="8"/>
      <c r="I36" s="8"/>
      <c r="J36" s="8"/>
      <c r="K36" s="10">
        <f t="shared" si="4"/>
        <v>0</v>
      </c>
      <c r="L36" s="10">
        <f t="shared" si="4"/>
        <v>0</v>
      </c>
      <c r="M36" s="10">
        <f t="shared" si="4"/>
        <v>0</v>
      </c>
    </row>
    <row r="37" spans="2:13" x14ac:dyDescent="0.25">
      <c r="B37" s="15" t="s">
        <v>50</v>
      </c>
      <c r="C37" s="15" t="s">
        <v>51</v>
      </c>
      <c r="D37" s="16">
        <f t="shared" si="2"/>
        <v>0.25</v>
      </c>
      <c r="E37" s="16">
        <v>1</v>
      </c>
      <c r="F37" s="16">
        <f t="shared" si="3"/>
        <v>0.5</v>
      </c>
      <c r="G37" s="8"/>
      <c r="H37" s="8"/>
      <c r="I37" s="8"/>
      <c r="J37" s="8"/>
      <c r="K37" s="10">
        <f t="shared" si="4"/>
        <v>0</v>
      </c>
      <c r="L37" s="10">
        <f t="shared" si="4"/>
        <v>0</v>
      </c>
      <c r="M37" s="10">
        <f t="shared" si="4"/>
        <v>0</v>
      </c>
    </row>
    <row r="38" spans="2:13" x14ac:dyDescent="0.25">
      <c r="B38" s="15" t="s">
        <v>52</v>
      </c>
      <c r="C38" s="15" t="s">
        <v>53</v>
      </c>
      <c r="D38" s="16">
        <f t="shared" si="2"/>
        <v>0.25</v>
      </c>
      <c r="E38" s="16">
        <v>1</v>
      </c>
      <c r="F38" s="16">
        <f t="shared" si="3"/>
        <v>0.5</v>
      </c>
      <c r="G38" s="8"/>
      <c r="H38" s="8"/>
      <c r="I38" s="8"/>
      <c r="J38" s="8"/>
      <c r="K38" s="10">
        <f t="shared" si="4"/>
        <v>0</v>
      </c>
      <c r="L38" s="10">
        <f t="shared" si="4"/>
        <v>0</v>
      </c>
      <c r="M38" s="10">
        <f t="shared" si="4"/>
        <v>0</v>
      </c>
    </row>
    <row r="39" spans="2:13" x14ac:dyDescent="0.25">
      <c r="B39" s="15" t="s">
        <v>37</v>
      </c>
      <c r="C39" s="15" t="s">
        <v>54</v>
      </c>
      <c r="D39" s="16">
        <v>0.63</v>
      </c>
      <c r="E39" s="16">
        <v>2.58</v>
      </c>
      <c r="F39" s="16">
        <v>2</v>
      </c>
      <c r="G39" s="8"/>
      <c r="H39" s="8"/>
      <c r="I39" s="8"/>
      <c r="J39" s="8"/>
      <c r="K39" s="10">
        <f t="shared" si="4"/>
        <v>0</v>
      </c>
      <c r="L39" s="10">
        <f t="shared" si="4"/>
        <v>0</v>
      </c>
      <c r="M39" s="10">
        <f t="shared" si="4"/>
        <v>0</v>
      </c>
    </row>
    <row r="40" spans="2:13" x14ac:dyDescent="0.25">
      <c r="B40" s="15" t="s">
        <v>55</v>
      </c>
      <c r="C40" s="15" t="s">
        <v>56</v>
      </c>
      <c r="D40" s="16">
        <v>11</v>
      </c>
      <c r="E40" s="16">
        <v>46</v>
      </c>
      <c r="F40" s="16">
        <v>27</v>
      </c>
      <c r="G40" s="8"/>
      <c r="H40" s="8"/>
      <c r="I40" s="8"/>
      <c r="J40" s="8"/>
      <c r="K40" s="10">
        <f t="shared" si="4"/>
        <v>0</v>
      </c>
      <c r="L40" s="10">
        <f t="shared" si="4"/>
        <v>0</v>
      </c>
      <c r="M40" s="10">
        <f t="shared" si="4"/>
        <v>0</v>
      </c>
    </row>
    <row r="41" spans="2:13" x14ac:dyDescent="0.25">
      <c r="B41" s="15" t="s">
        <v>57</v>
      </c>
      <c r="C41" s="15" t="s">
        <v>58</v>
      </c>
      <c r="D41" s="16"/>
      <c r="E41" s="16"/>
      <c r="F41" s="16"/>
      <c r="G41" s="8"/>
      <c r="H41" s="8"/>
      <c r="I41" s="8"/>
      <c r="J41" s="8"/>
      <c r="K41" s="10">
        <f t="shared" si="4"/>
        <v>0</v>
      </c>
      <c r="L41" s="10">
        <f t="shared" si="4"/>
        <v>0</v>
      </c>
      <c r="M41" s="10">
        <f t="shared" si="4"/>
        <v>0</v>
      </c>
    </row>
    <row r="42" spans="2:13" x14ac:dyDescent="0.25">
      <c r="B42" s="15" t="s">
        <v>59</v>
      </c>
      <c r="C42" s="15" t="s">
        <v>60</v>
      </c>
      <c r="D42" s="16">
        <v>0.5</v>
      </c>
      <c r="E42" s="16">
        <v>2.06</v>
      </c>
      <c r="F42" s="16">
        <v>2</v>
      </c>
      <c r="G42" s="8"/>
      <c r="H42" s="8"/>
      <c r="I42" s="8"/>
      <c r="J42" s="8"/>
      <c r="K42" s="10">
        <f t="shared" si="4"/>
        <v>0</v>
      </c>
      <c r="L42" s="10">
        <f t="shared" si="4"/>
        <v>0</v>
      </c>
      <c r="M42" s="10">
        <f t="shared" si="4"/>
        <v>0</v>
      </c>
    </row>
    <row r="43" spans="2:13" x14ac:dyDescent="0.25">
      <c r="B43" s="15" t="s">
        <v>61</v>
      </c>
      <c r="C43" s="15" t="s">
        <v>62</v>
      </c>
      <c r="D43" s="16">
        <v>0.25</v>
      </c>
      <c r="E43" s="16">
        <v>1.03</v>
      </c>
      <c r="F43" s="16">
        <v>1.06</v>
      </c>
      <c r="G43" s="8"/>
      <c r="H43" s="8"/>
      <c r="I43" s="8"/>
      <c r="J43" s="8"/>
      <c r="K43" s="10">
        <f t="shared" si="4"/>
        <v>0</v>
      </c>
      <c r="L43" s="10">
        <f t="shared" si="4"/>
        <v>0</v>
      </c>
      <c r="M43" s="10">
        <f t="shared" si="4"/>
        <v>0</v>
      </c>
    </row>
    <row r="44" spans="2:13" x14ac:dyDescent="0.25">
      <c r="B44" s="15" t="s">
        <v>63</v>
      </c>
      <c r="C44" s="15" t="s">
        <v>64</v>
      </c>
      <c r="D44" s="16">
        <v>0.03</v>
      </c>
      <c r="E44" s="16">
        <v>0.1</v>
      </c>
      <c r="F44" s="16">
        <v>0.1</v>
      </c>
      <c r="G44" s="8"/>
      <c r="H44" s="8"/>
      <c r="I44" s="8"/>
      <c r="J44" s="8"/>
      <c r="K44" s="10">
        <f t="shared" si="4"/>
        <v>0</v>
      </c>
      <c r="L44" s="10">
        <f t="shared" si="4"/>
        <v>0</v>
      </c>
      <c r="M44" s="10">
        <f t="shared" si="4"/>
        <v>0</v>
      </c>
    </row>
    <row r="45" spans="2:13" x14ac:dyDescent="0.25">
      <c r="B45" s="15" t="s">
        <v>65</v>
      </c>
      <c r="C45" s="15" t="s">
        <v>66</v>
      </c>
      <c r="D45" s="16">
        <v>0.25</v>
      </c>
      <c r="E45" s="16">
        <v>1.03</v>
      </c>
      <c r="F45" s="16">
        <v>1.06</v>
      </c>
      <c r="G45" s="8"/>
      <c r="H45" s="8"/>
      <c r="I45" s="8"/>
      <c r="J45" s="8"/>
      <c r="K45" s="10">
        <f>ROUND(G45*D45+(G45*D45)*$J45,2)</f>
        <v>0</v>
      </c>
      <c r="L45" s="10">
        <f>ROUND(H45*E45+(H45*E45)*$J45,2)</f>
        <v>0</v>
      </c>
      <c r="M45" s="10">
        <f>ROUND(I45*F45+(I45*F45)*$J45,2)</f>
        <v>0</v>
      </c>
    </row>
    <row r="46" spans="2:13" x14ac:dyDescent="0.25">
      <c r="B46" s="15" t="s">
        <v>67</v>
      </c>
      <c r="C46" s="30" t="s">
        <v>68</v>
      </c>
      <c r="D46" s="31">
        <v>0.03</v>
      </c>
      <c r="E46" s="31">
        <v>0.1</v>
      </c>
      <c r="F46" s="31">
        <v>0.1</v>
      </c>
      <c r="G46" s="8"/>
      <c r="H46" s="8"/>
      <c r="I46" s="8"/>
      <c r="J46" s="8"/>
      <c r="K46" s="10">
        <f t="shared" ref="K46:M52" si="5">G46*D46+(G46*D46)*$J46</f>
        <v>0</v>
      </c>
      <c r="L46" s="10">
        <f t="shared" si="5"/>
        <v>0</v>
      </c>
      <c r="M46" s="10">
        <f t="shared" si="5"/>
        <v>0</v>
      </c>
    </row>
    <row r="47" spans="2:13" x14ac:dyDescent="0.25">
      <c r="B47" s="15" t="s">
        <v>69</v>
      </c>
      <c r="C47" s="30"/>
      <c r="D47" s="31"/>
      <c r="E47" s="31"/>
      <c r="F47" s="31"/>
      <c r="G47" s="8"/>
      <c r="H47" s="8"/>
      <c r="I47" s="8"/>
      <c r="J47" s="8"/>
      <c r="K47" s="10">
        <f t="shared" si="5"/>
        <v>0</v>
      </c>
      <c r="L47" s="10">
        <f t="shared" si="5"/>
        <v>0</v>
      </c>
      <c r="M47" s="10">
        <f t="shared" si="5"/>
        <v>0</v>
      </c>
    </row>
    <row r="48" spans="2:13" x14ac:dyDescent="0.25">
      <c r="B48" s="15" t="s">
        <v>70</v>
      </c>
      <c r="C48" s="15" t="s">
        <v>71</v>
      </c>
      <c r="D48" s="16">
        <v>1E-3</v>
      </c>
      <c r="E48" s="16">
        <v>1E-3</v>
      </c>
      <c r="F48" s="16">
        <v>1E-3</v>
      </c>
      <c r="G48" s="8"/>
      <c r="H48" s="8"/>
      <c r="I48" s="8"/>
      <c r="J48" s="8"/>
      <c r="K48" s="10">
        <f t="shared" si="5"/>
        <v>0</v>
      </c>
      <c r="L48" s="10">
        <f t="shared" si="5"/>
        <v>0</v>
      </c>
      <c r="M48" s="10">
        <f t="shared" si="5"/>
        <v>0</v>
      </c>
    </row>
    <row r="49" spans="2:13" x14ac:dyDescent="0.25">
      <c r="B49" s="15" t="s">
        <v>72</v>
      </c>
      <c r="C49" s="15" t="s">
        <v>73</v>
      </c>
      <c r="D49" s="16">
        <v>1E-3</v>
      </c>
      <c r="E49" s="16">
        <v>1E-3</v>
      </c>
      <c r="F49" s="16">
        <v>1E-3</v>
      </c>
      <c r="G49" s="8"/>
      <c r="H49" s="8"/>
      <c r="I49" s="8"/>
      <c r="J49" s="8"/>
      <c r="K49" s="10">
        <f t="shared" si="5"/>
        <v>0</v>
      </c>
      <c r="L49" s="10">
        <f t="shared" si="5"/>
        <v>0</v>
      </c>
      <c r="M49" s="10">
        <f t="shared" si="5"/>
        <v>0</v>
      </c>
    </row>
    <row r="50" spans="2:13" x14ac:dyDescent="0.25">
      <c r="B50" s="17" t="s">
        <v>74</v>
      </c>
      <c r="C50" s="17" t="s">
        <v>87</v>
      </c>
      <c r="D50" s="18">
        <v>1E-3</v>
      </c>
      <c r="E50" s="18">
        <v>1E-3</v>
      </c>
      <c r="F50" s="18">
        <v>1E-3</v>
      </c>
      <c r="G50" s="8"/>
      <c r="H50" s="8"/>
      <c r="I50" s="8"/>
      <c r="J50" s="8"/>
      <c r="K50" s="10">
        <f t="shared" ref="K50" si="6">G50*D50+(G50*D50)*$J50</f>
        <v>0</v>
      </c>
      <c r="L50" s="10">
        <f t="shared" ref="L50" si="7">H50*E50+(H50*E50)*$J50</f>
        <v>0</v>
      </c>
      <c r="M50" s="10">
        <f t="shared" ref="M50" si="8">I50*F50+(I50*F50)*$J50</f>
        <v>0</v>
      </c>
    </row>
    <row r="51" spans="2:13" x14ac:dyDescent="0.25">
      <c r="B51" s="15" t="s">
        <v>86</v>
      </c>
      <c r="C51" s="15" t="s">
        <v>75</v>
      </c>
      <c r="D51" s="16">
        <v>10</v>
      </c>
      <c r="E51" s="16">
        <v>30</v>
      </c>
      <c r="F51" s="16">
        <v>15</v>
      </c>
      <c r="G51" s="8"/>
      <c r="H51" s="8"/>
      <c r="I51" s="8"/>
      <c r="J51" s="8"/>
      <c r="K51" s="10">
        <f t="shared" si="5"/>
        <v>0</v>
      </c>
      <c r="L51" s="10">
        <f t="shared" si="5"/>
        <v>0</v>
      </c>
      <c r="M51" s="10">
        <f t="shared" si="5"/>
        <v>0</v>
      </c>
    </row>
    <row r="52" spans="2:13" x14ac:dyDescent="0.25">
      <c r="B52" s="15" t="s">
        <v>76</v>
      </c>
      <c r="C52" s="15" t="s">
        <v>77</v>
      </c>
      <c r="D52" s="16">
        <v>2.5</v>
      </c>
      <c r="E52" s="16">
        <v>10.3</v>
      </c>
      <c r="F52" s="16">
        <v>10.61</v>
      </c>
      <c r="G52" s="8"/>
      <c r="H52" s="8"/>
      <c r="I52" s="8"/>
      <c r="J52" s="8"/>
      <c r="K52" s="10">
        <f t="shared" si="5"/>
        <v>0</v>
      </c>
      <c r="L52" s="10">
        <f t="shared" si="5"/>
        <v>0</v>
      </c>
      <c r="M52" s="10">
        <f t="shared" si="5"/>
        <v>0</v>
      </c>
    </row>
    <row r="53" spans="2:13" x14ac:dyDescent="0.25">
      <c r="B53" s="15" t="s">
        <v>27</v>
      </c>
      <c r="C53" s="15" t="s">
        <v>78</v>
      </c>
      <c r="D53" s="16">
        <v>8</v>
      </c>
      <c r="E53" s="16">
        <v>31</v>
      </c>
      <c r="F53" s="16">
        <v>20</v>
      </c>
      <c r="G53" s="8"/>
      <c r="H53" s="8"/>
      <c r="I53" s="8"/>
      <c r="J53" s="8"/>
      <c r="K53" s="10">
        <f>ROUND(G53*D53+(G53*D53)*$J53,2)</f>
        <v>0</v>
      </c>
      <c r="L53" s="10">
        <f>ROUND(H53*E53+(H53*E53)*$J53,2)</f>
        <v>0</v>
      </c>
      <c r="M53" s="10">
        <f>ROUND(I53*F53+(I53*F53)*$J53,2)</f>
        <v>0</v>
      </c>
    </row>
    <row r="54" spans="2:13" x14ac:dyDescent="0.25">
      <c r="B54" s="19"/>
      <c r="C54" s="11" t="s">
        <v>39</v>
      </c>
      <c r="D54" s="19"/>
      <c r="E54" s="19"/>
      <c r="F54" s="19"/>
      <c r="G54" s="19"/>
      <c r="H54" s="19"/>
      <c r="I54" s="19"/>
      <c r="J54" s="19"/>
      <c r="K54" s="13">
        <f>SUM(K34:K53)</f>
        <v>0</v>
      </c>
      <c r="L54" s="13">
        <f t="shared" ref="L54:M54" si="9">SUM(L34:L53)</f>
        <v>0</v>
      </c>
      <c r="M54" s="13">
        <f t="shared" si="9"/>
        <v>0</v>
      </c>
    </row>
    <row r="55" spans="2:13" x14ac:dyDescent="0.25">
      <c r="B55" s="19"/>
      <c r="C55" s="11" t="s">
        <v>40</v>
      </c>
      <c r="D55" s="19"/>
      <c r="E55" s="19"/>
      <c r="F55" s="19"/>
      <c r="G55" s="19"/>
      <c r="H55" s="19"/>
      <c r="I55" s="19"/>
      <c r="J55" s="19"/>
      <c r="K55" s="26">
        <f>SUM(K54:M54)</f>
        <v>0</v>
      </c>
      <c r="L55" s="26"/>
      <c r="M55" s="26"/>
    </row>
    <row r="57" spans="2:13" ht="51" x14ac:dyDescent="0.25">
      <c r="B57" s="14" t="s">
        <v>79</v>
      </c>
      <c r="C57" s="14" t="s">
        <v>80</v>
      </c>
      <c r="D57" s="3" t="s">
        <v>81</v>
      </c>
      <c r="E57" s="3" t="s">
        <v>82</v>
      </c>
      <c r="F57" s="3" t="s">
        <v>83</v>
      </c>
      <c r="G57" s="4" t="s">
        <v>10</v>
      </c>
      <c r="H57" s="4" t="s">
        <v>11</v>
      </c>
      <c r="I57" s="4" t="s">
        <v>12</v>
      </c>
      <c r="J57" s="4" t="s">
        <v>13</v>
      </c>
      <c r="K57" s="4" t="s">
        <v>14</v>
      </c>
      <c r="L57" s="4" t="s">
        <v>15</v>
      </c>
      <c r="M57" s="4" t="s">
        <v>16</v>
      </c>
    </row>
    <row r="58" spans="2:13" x14ac:dyDescent="0.25">
      <c r="B58" s="19">
        <v>1</v>
      </c>
      <c r="C58" s="19" t="s">
        <v>84</v>
      </c>
      <c r="D58" s="20">
        <v>3</v>
      </c>
      <c r="E58" s="20">
        <v>12</v>
      </c>
      <c r="F58" s="20">
        <v>6</v>
      </c>
      <c r="G58" s="8"/>
      <c r="H58" s="8"/>
      <c r="I58" s="8"/>
      <c r="J58" s="8"/>
      <c r="K58" s="10">
        <f t="shared" ref="K58:M58" si="10">G58*D58+(G58*D58)*$J58</f>
        <v>0</v>
      </c>
      <c r="L58" s="10">
        <f t="shared" si="10"/>
        <v>0</v>
      </c>
      <c r="M58" s="10">
        <f t="shared" si="10"/>
        <v>0</v>
      </c>
    </row>
    <row r="59" spans="2:13" x14ac:dyDescent="0.25">
      <c r="C59" s="11" t="s">
        <v>39</v>
      </c>
      <c r="D59" s="19"/>
      <c r="E59" s="19"/>
      <c r="F59" s="19"/>
      <c r="G59" s="19"/>
      <c r="H59" s="19"/>
      <c r="I59" s="19"/>
      <c r="J59" s="19"/>
      <c r="K59" s="13">
        <f>SUM(K58:K58)</f>
        <v>0</v>
      </c>
      <c r="L59" s="13">
        <f t="shared" ref="L59:M59" si="11">SUM(L58:L58)</f>
        <v>0</v>
      </c>
      <c r="M59" s="13">
        <f t="shared" si="11"/>
        <v>0</v>
      </c>
    </row>
    <row r="60" spans="2:13" x14ac:dyDescent="0.25">
      <c r="C60" s="11" t="s">
        <v>40</v>
      </c>
      <c r="D60" s="19"/>
      <c r="E60" s="19"/>
      <c r="F60" s="19"/>
      <c r="G60" s="19"/>
      <c r="H60" s="19"/>
      <c r="I60" s="19"/>
      <c r="J60" s="19"/>
      <c r="K60" s="26">
        <f>SUM(K59:M59)</f>
        <v>0</v>
      </c>
      <c r="L60" s="26"/>
      <c r="M60" s="26"/>
    </row>
    <row r="62" spans="2:13" ht="25.5" x14ac:dyDescent="0.25">
      <c r="C62" s="21" t="s">
        <v>85</v>
      </c>
      <c r="D62" s="23"/>
      <c r="E62" s="23"/>
      <c r="F62" s="23"/>
      <c r="G62" s="23"/>
      <c r="H62" s="23"/>
      <c r="I62" s="23"/>
      <c r="J62" s="23"/>
      <c r="K62" s="22">
        <f>K54+K59</f>
        <v>0</v>
      </c>
      <c r="L62" s="22">
        <f t="shared" ref="L62:M62" si="12">L54+L59</f>
        <v>0</v>
      </c>
      <c r="M62" s="22">
        <f t="shared" si="12"/>
        <v>0</v>
      </c>
    </row>
    <row r="63" spans="2:13" x14ac:dyDescent="0.25">
      <c r="C63" s="21" t="s">
        <v>40</v>
      </c>
      <c r="D63" s="23"/>
      <c r="E63" s="23"/>
      <c r="F63" s="23"/>
      <c r="G63" s="23"/>
      <c r="H63" s="23"/>
      <c r="I63" s="23"/>
      <c r="J63" s="23"/>
      <c r="K63" s="27">
        <f>K55+K60</f>
        <v>0</v>
      </c>
      <c r="L63" s="27"/>
      <c r="M63" s="27"/>
    </row>
  </sheetData>
  <mergeCells count="9">
    <mergeCell ref="K60:M60"/>
    <mergeCell ref="K63:M63"/>
    <mergeCell ref="G21:I21"/>
    <mergeCell ref="K21:M21"/>
    <mergeCell ref="C46:C47"/>
    <mergeCell ref="D46:D47"/>
    <mergeCell ref="E46:E47"/>
    <mergeCell ref="F46:F47"/>
    <mergeCell ref="K55:M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cen</vt:lpstr>
      <vt:lpstr>'wykaz cen'!_Toc467692441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Forc-Cherek</cp:lastModifiedBy>
  <dcterms:created xsi:type="dcterms:W3CDTF">2020-03-18T19:45:00Z</dcterms:created>
  <dcterms:modified xsi:type="dcterms:W3CDTF">2020-03-20T20:09:35Z</dcterms:modified>
</cp:coreProperties>
</file>