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_FilterDatabase" localSheetId="0" hidden="1">Arkusz1!$A$15:$H$163</definedName>
    <definedName name="_xlnm.Print_Area" localSheetId="0">Arkusz1!$A$1:$I$169</definedName>
  </definedNames>
  <calcPr calcId="152511"/>
</workbook>
</file>

<file path=xl/calcChain.xml><?xml version="1.0" encoding="utf-8"?>
<calcChain xmlns="http://schemas.openxmlformats.org/spreadsheetml/2006/main">
  <c r="H153" i="1" l="1"/>
  <c r="H149" i="1"/>
  <c r="H45" i="1"/>
  <c r="H34" i="1"/>
  <c r="H103" i="1" l="1"/>
  <c r="H131" i="1" l="1"/>
  <c r="H130" i="1"/>
  <c r="G67" i="1" l="1"/>
  <c r="G66" i="1" s="1"/>
  <c r="G65" i="1" s="1"/>
  <c r="F67" i="1"/>
  <c r="F66" i="1" s="1"/>
  <c r="F65" i="1" s="1"/>
  <c r="G160" i="1"/>
  <c r="G151" i="1"/>
  <c r="G139" i="1"/>
  <c r="G128" i="1"/>
  <c r="G123" i="1"/>
  <c r="G112" i="1"/>
  <c r="G109" i="1"/>
  <c r="G108" i="1" s="1"/>
  <c r="G105" i="1"/>
  <c r="F105" i="1"/>
  <c r="G100" i="1"/>
  <c r="F100" i="1"/>
  <c r="G98" i="1"/>
  <c r="G96" i="1"/>
  <c r="G83" i="1"/>
  <c r="G74" i="1"/>
  <c r="G59" i="1"/>
  <c r="G58" i="1" s="1"/>
  <c r="G54" i="1" s="1"/>
  <c r="G56" i="1"/>
  <c r="G55" i="1" s="1"/>
  <c r="G19" i="1"/>
  <c r="G47" i="1"/>
  <c r="G36" i="1"/>
  <c r="F36" i="1"/>
  <c r="F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5" i="1"/>
  <c r="H37" i="1"/>
  <c r="H38" i="1"/>
  <c r="H39" i="1"/>
  <c r="H40" i="1"/>
  <c r="H41" i="1"/>
  <c r="H42" i="1"/>
  <c r="H43" i="1"/>
  <c r="H44" i="1"/>
  <c r="H46" i="1"/>
  <c r="F47" i="1"/>
  <c r="H48" i="1"/>
  <c r="H49" i="1"/>
  <c r="H50" i="1"/>
  <c r="H51" i="1"/>
  <c r="H52" i="1"/>
  <c r="H53" i="1"/>
  <c r="F56" i="1"/>
  <c r="F55" i="1" s="1"/>
  <c r="H57" i="1"/>
  <c r="H56" i="1" s="1"/>
  <c r="H55" i="1" s="1"/>
  <c r="F59" i="1"/>
  <c r="F58" i="1" s="1"/>
  <c r="H60" i="1"/>
  <c r="H61" i="1"/>
  <c r="H62" i="1"/>
  <c r="H63" i="1"/>
  <c r="H64" i="1"/>
  <c r="H68" i="1"/>
  <c r="H69" i="1"/>
  <c r="H70" i="1"/>
  <c r="H71" i="1"/>
  <c r="F74" i="1"/>
  <c r="H75" i="1"/>
  <c r="H76" i="1"/>
  <c r="H77" i="1"/>
  <c r="H78" i="1"/>
  <c r="H79" i="1"/>
  <c r="H80" i="1"/>
  <c r="H81" i="1"/>
  <c r="H82" i="1"/>
  <c r="F83" i="1"/>
  <c r="H84" i="1"/>
  <c r="H85" i="1"/>
  <c r="H86" i="1"/>
  <c r="H87" i="1"/>
  <c r="H88" i="1"/>
  <c r="H89" i="1"/>
  <c r="H90" i="1"/>
  <c r="H91" i="1"/>
  <c r="H92" i="1"/>
  <c r="H93" i="1"/>
  <c r="H94" i="1"/>
  <c r="H95" i="1"/>
  <c r="F96" i="1"/>
  <c r="H97" i="1"/>
  <c r="F98" i="1"/>
  <c r="H99" i="1"/>
  <c r="H98" i="1" s="1"/>
  <c r="H101" i="1"/>
  <c r="H102" i="1"/>
  <c r="H104" i="1"/>
  <c r="H106" i="1"/>
  <c r="H105" i="1" s="1"/>
  <c r="F109" i="1"/>
  <c r="H110" i="1"/>
  <c r="H109" i="1" s="1"/>
  <c r="H108" i="1" s="1"/>
  <c r="F112" i="1"/>
  <c r="H113" i="1"/>
  <c r="H114" i="1"/>
  <c r="H115" i="1"/>
  <c r="H116" i="1"/>
  <c r="H117" i="1"/>
  <c r="H118" i="1"/>
  <c r="H119" i="1"/>
  <c r="H120" i="1"/>
  <c r="H121" i="1"/>
  <c r="H122" i="1"/>
  <c r="F123" i="1"/>
  <c r="H124" i="1"/>
  <c r="H125" i="1"/>
  <c r="F128" i="1"/>
  <c r="H129" i="1"/>
  <c r="H128" i="1" s="1"/>
  <c r="F132" i="1"/>
  <c r="G132" i="1"/>
  <c r="H133" i="1"/>
  <c r="H134" i="1"/>
  <c r="H135" i="1"/>
  <c r="F136" i="1"/>
  <c r="G136" i="1"/>
  <c r="H137" i="1"/>
  <c r="F139" i="1"/>
  <c r="F138" i="1" s="1"/>
  <c r="H140" i="1"/>
  <c r="H141" i="1"/>
  <c r="H142" i="1"/>
  <c r="H143" i="1"/>
  <c r="H144" i="1"/>
  <c r="H145" i="1"/>
  <c r="H146" i="1"/>
  <c r="H147" i="1"/>
  <c r="H148" i="1"/>
  <c r="H150" i="1"/>
  <c r="F151" i="1"/>
  <c r="H152" i="1"/>
  <c r="H154" i="1"/>
  <c r="H155" i="1"/>
  <c r="H156" i="1"/>
  <c r="H157" i="1"/>
  <c r="H158" i="1"/>
  <c r="H159" i="1"/>
  <c r="F160" i="1"/>
  <c r="H161" i="1"/>
  <c r="H160" i="1" s="1"/>
  <c r="F54" i="1" l="1"/>
  <c r="G138" i="1"/>
  <c r="H47" i="1"/>
  <c r="G111" i="1"/>
  <c r="G107" i="1" s="1"/>
  <c r="H139" i="1"/>
  <c r="H100" i="1"/>
  <c r="H67" i="1"/>
  <c r="H66" i="1" s="1"/>
  <c r="H65" i="1" s="1"/>
  <c r="H59" i="1"/>
  <c r="H58" i="1" s="1"/>
  <c r="H83" i="1"/>
  <c r="H151" i="1"/>
  <c r="H19" i="1"/>
  <c r="G127" i="1"/>
  <c r="H36" i="1"/>
  <c r="G73" i="1"/>
  <c r="G72" i="1" s="1"/>
  <c r="F73" i="1"/>
  <c r="F72" i="1" s="1"/>
  <c r="H123" i="1"/>
  <c r="H112" i="1"/>
  <c r="H96" i="1"/>
  <c r="H74" i="1"/>
  <c r="G18" i="1"/>
  <c r="G17" i="1" s="1"/>
  <c r="H132" i="1"/>
  <c r="H136" i="1"/>
  <c r="F127" i="1"/>
  <c r="F111" i="1"/>
  <c r="F108" i="1"/>
  <c r="F18" i="1"/>
  <c r="H138" i="1" l="1"/>
  <c r="G126" i="1"/>
  <c r="G163" i="1" s="1"/>
  <c r="H73" i="1"/>
  <c r="F107" i="1"/>
  <c r="F126" i="1"/>
  <c r="H111" i="1"/>
  <c r="H127" i="1"/>
  <c r="H72" i="1"/>
  <c r="H54" i="1"/>
  <c r="H107" i="1"/>
  <c r="F17" i="1"/>
  <c r="H18" i="1"/>
  <c r="H126" i="1" l="1"/>
  <c r="F163" i="1"/>
  <c r="H17" i="1"/>
  <c r="H163" i="1" l="1"/>
</calcChain>
</file>

<file path=xl/sharedStrings.xml><?xml version="1.0" encoding="utf-8"?>
<sst xmlns="http://schemas.openxmlformats.org/spreadsheetml/2006/main" count="266" uniqueCount="141">
  <si>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</si>
  <si>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</si>
  <si>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</si>
  <si>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</si>
  <si>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</si>
  <si>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</si>
  <si>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</si>
  <si>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</si>
  <si>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</si>
  <si>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</si>
  <si>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</si>
  <si>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</si>
  <si>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Dybki</t>
  </si>
  <si>
    <t>Fidury</t>
  </si>
  <si>
    <t>Jelenie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</si>
  <si>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</si>
  <si>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</si>
  <si>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</si>
  <si>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</si>
  <si>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</si>
  <si>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</si>
  <si>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</si>
  <si>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</si>
  <si>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</si>
  <si>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</si>
  <si>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</si>
  <si>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>Ugniewo</t>
  </si>
  <si>
    <t>Zakrzewek</t>
  </si>
  <si>
    <t>Nowa Osuchowa</t>
  </si>
  <si>
    <t>Zakup usług pozostałych</t>
  </si>
  <si>
    <t>Budy - Grudzie</t>
  </si>
  <si>
    <t>Nagoszewka</t>
  </si>
  <si>
    <t>Wydatki inwestycyjne jednostek budżetowych</t>
  </si>
  <si>
    <t>Stare Lubiejewo</t>
  </si>
  <si>
    <t>Rogóźnia</t>
  </si>
  <si>
    <t>Gospodarka mieszkaniowa</t>
  </si>
  <si>
    <t>Pozostała działalność</t>
  </si>
  <si>
    <t>Guty Bujno</t>
  </si>
  <si>
    <t>Ochotnicze Straże Pożarne</t>
  </si>
  <si>
    <t>Jelonki</t>
  </si>
  <si>
    <t>Oświata i wychowanie</t>
  </si>
  <si>
    <t>Szkoły Podstawowe</t>
  </si>
  <si>
    <t>Kalinowo</t>
  </si>
  <si>
    <t>Stok</t>
  </si>
  <si>
    <t>Pólki</t>
  </si>
  <si>
    <t>Zalesie</t>
  </si>
  <si>
    <t>Gospodarka Komunalna i ochrona środowiska</t>
  </si>
  <si>
    <t>Pozostałe zadania w zakresie kultury</t>
  </si>
  <si>
    <t>Nowe Lubiejewo</t>
  </si>
  <si>
    <t xml:space="preserve">Nowa Grabownica </t>
  </si>
  <si>
    <t>Kuskowizna</t>
  </si>
  <si>
    <t>Przyjmy k. Poręby</t>
  </si>
  <si>
    <t>Wyposażenie świetlicy</t>
  </si>
  <si>
    <t>Wiśniewo</t>
  </si>
  <si>
    <t>Biel</t>
  </si>
  <si>
    <t>Prosienica</t>
  </si>
  <si>
    <t>OGÓŁEM</t>
  </si>
  <si>
    <t>Gospodarka odpadami</t>
  </si>
  <si>
    <t>Remonty dróg</t>
  </si>
  <si>
    <t>Tablica informacyjna</t>
  </si>
  <si>
    <t>Gospodarka gruntami i nieruchomościami</t>
  </si>
  <si>
    <t>Instalacja lamp oświetleniowych</t>
  </si>
  <si>
    <t>Instalacja lampy oświetleniowej</t>
  </si>
  <si>
    <t>Siłownia zewnętrzna dla PSP w Jasienicy</t>
  </si>
  <si>
    <t>Bezpieczeństwo publiczne i ochrona przeciwpożarowa</t>
  </si>
  <si>
    <t>Kultura i ochrona dziedzictwa narodowego</t>
  </si>
  <si>
    <t>Koziki</t>
  </si>
  <si>
    <t>Ułożenie kostki przy przystanku autobusowym</t>
  </si>
  <si>
    <t>Wymiana lamp oświetleniowych</t>
  </si>
  <si>
    <t>Remont szkoły w Dybkach</t>
  </si>
  <si>
    <t>Stara Grabownica</t>
  </si>
  <si>
    <t>Plac zabaw przy PSP w Kalinowie</t>
  </si>
  <si>
    <t>Zakup umundurowania dla OSP Jasienica</t>
  </si>
  <si>
    <t>Zakup mikrofonów dla ZSP w Jelonkach</t>
  </si>
  <si>
    <t>Siłownia zewnetrzna dla ZPS w Jelonkach</t>
  </si>
  <si>
    <t>Monitoring zewnętrzny dla PSP w Kalinowie</t>
  </si>
  <si>
    <t>Kalinowo Parcele</t>
  </si>
  <si>
    <t>Instalacja lamp oświetleniowych na przystanku</t>
  </si>
  <si>
    <t>Instalacja lamp oświetleniowych przy budynku OSP</t>
  </si>
  <si>
    <t>Zagospodarowanie terenu wokół świetlicy</t>
  </si>
  <si>
    <t>Wiata przystankowa</t>
  </si>
  <si>
    <t>Plac zabaw</t>
  </si>
  <si>
    <t>Zakup materiałów i wyposażenia dla PSP w Starym Lubiejewie</t>
  </si>
  <si>
    <t>Zakup i montaż lustra na ul. Ostrowskiej</t>
  </si>
  <si>
    <t>Oznakowanie ulic</t>
  </si>
  <si>
    <t>Zakup pomocy dydaktycznych dla PSP w Starym Lubiejewie</t>
  </si>
  <si>
    <t>Odwodnienie drogi</t>
  </si>
  <si>
    <t>Nieskórz</t>
  </si>
  <si>
    <t>Siłownia zewnętrzna przy PSP Nowa Osuchowa</t>
  </si>
  <si>
    <t>Remont świetlicy wiejskiej</t>
  </si>
  <si>
    <t>Plac zabaw z elementami siłowni zewnętrznej</t>
  </si>
  <si>
    <t>Siłownia zewnętrzna przy PSP w Jasienicy</t>
  </si>
  <si>
    <t>Sulęcin - Kolonia</t>
  </si>
  <si>
    <t>Zakup pomocy dydaktycznych dla ZSP w Komorowie</t>
  </si>
  <si>
    <t>Furtka do ogrodzenia placu zabaw</t>
  </si>
  <si>
    <t>Zakup i montaż lustra na skrzyżowaniu</t>
  </si>
  <si>
    <t>Ławki na plac zabaw</t>
  </si>
  <si>
    <t>Odnowienie wiaty przystankowej</t>
  </si>
  <si>
    <t xml:space="preserve">Plac zabaw </t>
  </si>
  <si>
    <t xml:space="preserve">Remonty dróg </t>
  </si>
  <si>
    <t>Remont pobocza przy ul. Piaski</t>
  </si>
  <si>
    <t>Droga Antoniewo</t>
  </si>
  <si>
    <t>Oświetlenie przy ul. Ostrowskiej</t>
  </si>
  <si>
    <t xml:space="preserve">Zakup działki </t>
  </si>
  <si>
    <t>Tablice informacyjne</t>
  </si>
  <si>
    <t xml:space="preserve">Zakup kosiarki </t>
  </si>
  <si>
    <t>Zakup materiałów do remontu remizy OSP</t>
  </si>
  <si>
    <t>Zakup materiałów i wyposażenia dla PSP w Nagoszewce</t>
  </si>
  <si>
    <t>Zakup materiałów i wyposażenia dla PSP w Dybkach</t>
  </si>
  <si>
    <t>Zakup materiałów i wyposażenia dla ZSP w Jelonkach</t>
  </si>
  <si>
    <t>Zakup materiałów i wyposazenia dla PSP Koziki</t>
  </si>
  <si>
    <t>Domy i ośrodki kultury, świetlice i kluby</t>
  </si>
  <si>
    <t>Zakup materiałów do remontu</t>
  </si>
  <si>
    <t>Ogrodzenie świetlicy</t>
  </si>
  <si>
    <t>Rozbudowa świetlicy</t>
  </si>
  <si>
    <t>Klimatyzacja</t>
  </si>
  <si>
    <t>Utwardzenie terenu przy świetlicy wiejskiej</t>
  </si>
  <si>
    <t>Zakup środków dydaktycznych i książek</t>
  </si>
  <si>
    <t>Wydatki na zakupy inwestycyjne jednostek budżetowych</t>
  </si>
  <si>
    <t>Wiaty przystankowe</t>
  </si>
  <si>
    <t>Boisko przy ZSP w Komorowie</t>
  </si>
  <si>
    <t>Wykonanie pobocza przy drodze gminnej</t>
  </si>
  <si>
    <t>Pomoce dydaktyczne dla PSP w Dudach</t>
  </si>
  <si>
    <t>Zakup bramek dla ZSP w Jelonkach</t>
  </si>
  <si>
    <t>Zakup materiałów i wyposażenia  do  świetlicy</t>
  </si>
  <si>
    <t>Plan</t>
  </si>
  <si>
    <t>Wykonanie dokumentacji na plac zabaw</t>
  </si>
  <si>
    <t>Zakup materiałów do ogrodzenia świetlicy</t>
  </si>
  <si>
    <t>Zamontowanie lamp przy ul. Ostrowskiej</t>
  </si>
  <si>
    <t>Oświetlenie uliczne ul. Krótka</t>
  </si>
  <si>
    <t>Zakup altany</t>
  </si>
  <si>
    <t xml:space="preserve">Zestawienie zmian w planie wydatków realizowanych w ramach Funduszu Sołeckiego </t>
  </si>
  <si>
    <t xml:space="preserve">Zmiana </t>
  </si>
  <si>
    <t>Plan po zmianie</t>
  </si>
  <si>
    <t>Zakup wyposażenia dla OSP Jasienica</t>
  </si>
  <si>
    <t>Remont sal lekcyjnych w PSP w Nagoszewce</t>
  </si>
  <si>
    <t>Zakup elementów siłowni zewnętrznej i placu zabaw</t>
  </si>
  <si>
    <t>6</t>
  </si>
  <si>
    <t>7</t>
  </si>
  <si>
    <t>Oświetlenie ulic, placów i dróg</t>
  </si>
  <si>
    <t>Usuwanie krzewów i koszenie poboczy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</si>
</sst>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1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/>
    <xf numFmtId="4" fontId="0" fillId="0" borderId="0" xfId="0" applyNumberFormat="1" applyBorder="1"/>
    <xf numFmtId="0" fontId="2" fillId="0" borderId="0" xfId="0" applyFont="1" applyBorder="1"/>
    <xf numFmtId="4" fontId="11" fillId="0" borderId="0" xfId="0" applyNumberFormat="1" applyFont="1" applyFill="1" applyBorder="1"/>
    <xf numFmtId="0" fontId="12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7" fillId="0" borderId="0" xfId="0" applyNumberFormat="1" applyFont="1" applyBorder="1"/>
    <xf numFmtId="4" fontId="14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2" fontId="2" fillId="0" borderId="1" xfId="0" applyNumberFormat="1" applyFont="1" applyBorder="1"/>
    <xf numFmtId="0" fontId="16" fillId="0" borderId="0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8" fillId="0" borderId="6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19" fillId="0" borderId="1" xfId="0" applyNumberFormat="1" applyFont="1" applyFill="1" applyBorder="1"/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0" fontId="20" fillId="0" borderId="0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/>
    <xf numFmtId="4" fontId="2" fillId="0" borderId="1" xfId="0" applyNumberFormat="1" applyFont="1" applyBorder="1" applyAlignment="1"/>
    <xf numFmtId="4" fontId="6" fillId="0" borderId="1" xfId="0" applyNumberFormat="1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Border="1" applyAlignment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1657350</xdr:colOff>
      <xdr:row>0</xdr:row>
      <xdr:rowOff>9525</xdr:rowOff>
    </xdr:from>
    <xdr:to>
      <xdr:col>7</xdr:col>
      <xdr:colOff>457200</xdr:colOff>
      <xdr:row>8</xdr:row>
      <xdr:rowOff>32592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4191000" y="9525"/>
          <a:ext cx="2838450" cy="65171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1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Załącznik Nr  3 do Uchwały nr </a:t>
          </a:r>
          <a:r>
            <a:rPr lang="pl-PL" sz="1100" b="0" i="0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XXXII/289/</a:t>
          </a:r>
          <a:r>
            <a:rPr lang="pl-PL" sz="11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17 Rady Gminy</a:t>
          </a:r>
          <a:r>
            <a:rPr lang="pl-PL" sz="1100" b="0" i="0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Ostrów Mazowiecka</a:t>
          </a: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100" b="0" i="0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 dnia 15 grudnia </a:t>
          </a:r>
          <a:r>
            <a:rPr lang="pl-PL" sz="11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2017</a:t>
          </a:r>
          <a:r>
            <a:rPr lang="pl-PL" sz="1100" b="0" i="0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l-PL" sz="1100" b="0" i="0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roku             </a:t>
          </a:r>
          <a:r>
            <a:rPr lang="pl-PL" i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pl-PL" sz="1100" i="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69"/>
  <sheetViews>
    <sheetView tabSelected="1" zoomScaleNormal="100" workbookViewId="0">
      <selection activeCell="L24" sqref="L24"/>
    </sheetView>
  </sheetViews>
  <sheetFormatPr defaultColWidth="9" defaultRowHeight="15" x14ac:dyDescent="0.25"/>
  <cols>
    <col min="1" max="1" width="5.7109375" style="12" customWidth="1"/>
    <col min="2" max="2" width="8.7109375" style="12" customWidth="1"/>
    <col min="3" max="3" width="7" style="12" customWidth="1"/>
    <col min="4" max="4" width="16.5703125" style="13" customWidth="1"/>
    <col min="5" max="5" width="30" style="14" customWidth="1"/>
    <col min="6" max="6" width="16.28515625" style="14" customWidth="1"/>
    <col min="7" max="7" width="14.28515625" style="14" customWidth="1"/>
    <col min="8" max="8" width="15.85546875" style="15" customWidth="1"/>
    <col min="9" max="9" width="1" style="2" hidden="1" customWidth="1"/>
    <col min="10" max="16384" width="9" style="2"/>
  </cols>
  <sheetData>
    <row r="1" spans="1:11" ht="15.75" customHeight="1" x14ac:dyDescent="0.25">
      <c r="A1" s="57"/>
      <c r="B1" s="57"/>
      <c r="C1" s="57"/>
      <c r="D1" s="57"/>
      <c r="E1" s="57"/>
      <c r="F1" s="57"/>
      <c r="G1" s="57"/>
      <c r="H1" s="57"/>
    </row>
    <row r="2" spans="1:11" ht="15.75" customHeight="1" x14ac:dyDescent="0.25">
      <c r="A2" s="57"/>
      <c r="B2" s="57"/>
      <c r="C2" s="57"/>
      <c r="D2" s="57"/>
      <c r="E2" s="57"/>
      <c r="F2" s="57"/>
      <c r="G2" s="57"/>
      <c r="H2" s="57"/>
    </row>
    <row r="3" spans="1:11" ht="15.75" customHeight="1" x14ac:dyDescent="0.25">
      <c r="A3" s="57"/>
      <c r="B3" s="57"/>
      <c r="C3" s="57"/>
      <c r="D3" s="57"/>
      <c r="E3" s="57"/>
      <c r="F3" s="57"/>
      <c r="G3" s="57"/>
      <c r="H3" s="57"/>
    </row>
    <row r="4" spans="1:11" ht="2.25" customHeight="1" x14ac:dyDescent="0.25">
      <c r="A4" s="57"/>
      <c r="B4" s="57"/>
      <c r="C4" s="57"/>
      <c r="D4" s="57"/>
      <c r="E4" s="57"/>
      <c r="F4" s="57"/>
      <c r="G4" s="57"/>
      <c r="H4" s="57"/>
    </row>
    <row r="5" spans="1:11" ht="15" hidden="1" customHeight="1" x14ac:dyDescent="0.25">
      <c r="A5" s="57"/>
      <c r="B5" s="57"/>
      <c r="C5" s="57"/>
      <c r="D5" s="57"/>
      <c r="E5" s="57"/>
      <c r="F5" s="57"/>
      <c r="G5" s="57"/>
      <c r="H5" s="57"/>
    </row>
    <row r="6" spans="1:11" ht="3" hidden="1" customHeight="1" x14ac:dyDescent="0.25">
      <c r="A6" s="57"/>
      <c r="B6" s="57"/>
      <c r="C6" s="57"/>
      <c r="D6" s="57"/>
      <c r="E6" s="57"/>
      <c r="F6" s="57"/>
      <c r="G6" s="57"/>
      <c r="H6" s="57"/>
    </row>
    <row r="7" spans="1:11" ht="15" hidden="1" customHeight="1" x14ac:dyDescent="0.25">
      <c r="A7" s="57"/>
      <c r="B7" s="57"/>
      <c r="C7" s="57"/>
      <c r="D7" s="57"/>
      <c r="E7" s="57"/>
      <c r="F7" s="57"/>
      <c r="G7" s="57"/>
      <c r="H7" s="57"/>
    </row>
    <row r="8" spans="1:11" ht="15" hidden="1" customHeight="1" x14ac:dyDescent="0.25">
      <c r="A8" s="57"/>
      <c r="B8" s="57"/>
      <c r="C8" s="57"/>
      <c r="D8" s="57"/>
      <c r="E8" s="57"/>
      <c r="F8" s="57"/>
      <c r="G8" s="57"/>
      <c r="H8" s="57"/>
    </row>
    <row r="9" spans="1:11" ht="15.75" customHeight="1" x14ac:dyDescent="0.25">
      <c r="A9" s="36"/>
      <c r="B9" s="36"/>
      <c r="C9" s="36"/>
      <c r="D9" s="36"/>
      <c r="E9" s="36"/>
      <c r="F9" s="36"/>
      <c r="G9" s="36"/>
      <c r="H9" s="36"/>
    </row>
    <row r="10" spans="1:11" ht="15.75" customHeight="1" x14ac:dyDescent="0.25">
      <c r="A10" s="36"/>
      <c r="B10" s="58" t="s">
        <v>131</v>
      </c>
      <c r="C10" s="59"/>
      <c r="D10" s="59"/>
      <c r="E10" s="59"/>
      <c r="F10" s="59"/>
      <c r="G10" s="59"/>
      <c r="H10" s="56"/>
      <c r="I10" s="38"/>
      <c r="J10" s="39"/>
      <c r="K10" s="39"/>
    </row>
    <row r="11" spans="1:11" ht="4.5" customHeight="1" x14ac:dyDescent="0.25">
      <c r="A11" s="36"/>
      <c r="B11" s="36"/>
      <c r="C11" s="36"/>
      <c r="D11" s="36"/>
      <c r="E11" s="36"/>
      <c r="F11" s="36"/>
      <c r="G11" s="36"/>
      <c r="H11" s="36"/>
    </row>
    <row r="12" spans="1:11" ht="18.75" hidden="1" customHeight="1" x14ac:dyDescent="0.25">
      <c r="A12" s="36"/>
      <c r="B12" s="36"/>
      <c r="C12" s="36"/>
      <c r="D12" s="36"/>
      <c r="E12" s="36"/>
      <c r="F12" s="36"/>
      <c r="G12" s="36"/>
      <c r="H12" s="36"/>
    </row>
    <row r="13" spans="1:11" ht="6.75" customHeight="1" x14ac:dyDescent="0.25">
      <c r="A13" s="37"/>
      <c r="B13" s="37"/>
      <c r="C13" s="37"/>
      <c r="D13" s="37"/>
      <c r="E13" s="37"/>
      <c r="F13" s="37"/>
      <c r="G13" s="37"/>
      <c r="H13" s="37"/>
    </row>
    <row r="14" spans="1:11" ht="30" customHeight="1" x14ac:dyDescent="0.25">
      <c r="A14" s="17" t="s">
        <v>0</v>
      </c>
      <c r="B14" s="17" t="s">
        <v>1</v>
      </c>
      <c r="C14" s="17" t="s">
        <v>2</v>
      </c>
      <c r="D14" s="18" t="s">
        <v>3</v>
      </c>
      <c r="E14" s="19" t="s">
        <v>4</v>
      </c>
      <c r="F14" s="19" t="s">
        <v>125</v>
      </c>
      <c r="G14" s="19" t="s">
        <v>132</v>
      </c>
      <c r="H14" s="20" t="s">
        <v>133</v>
      </c>
    </row>
    <row r="15" spans="1:11" ht="15.75" x14ac:dyDescent="0.25">
      <c r="A15" s="28">
        <v>1</v>
      </c>
      <c r="B15" s="28">
        <v>2</v>
      </c>
      <c r="C15" s="28">
        <v>3</v>
      </c>
      <c r="D15" s="18">
        <v>4</v>
      </c>
      <c r="E15" s="19">
        <v>5</v>
      </c>
      <c r="F15" s="19" t="s">
        <v>137</v>
      </c>
      <c r="G15" s="19" t="s">
        <v>138</v>
      </c>
      <c r="H15" s="21">
        <v>8</v>
      </c>
    </row>
    <row r="16" spans="1:11" ht="5.25" customHeight="1" x14ac:dyDescent="0.25">
      <c r="A16" s="68"/>
      <c r="B16" s="69"/>
      <c r="C16" s="69"/>
      <c r="D16" s="69"/>
      <c r="E16" s="69"/>
      <c r="F16" s="69"/>
      <c r="G16" s="69"/>
      <c r="H16" s="70"/>
    </row>
    <row r="17" spans="1:54" ht="19.5" x14ac:dyDescent="0.3">
      <c r="A17" s="28">
        <v>600</v>
      </c>
      <c r="B17" s="68"/>
      <c r="C17" s="69"/>
      <c r="D17" s="70"/>
      <c r="E17" s="19" t="s">
        <v>5</v>
      </c>
      <c r="F17" s="48">
        <f>F18</f>
        <v>160572</v>
      </c>
      <c r="G17" s="48">
        <f>G18</f>
        <v>1329.0900000000001</v>
      </c>
      <c r="H17" s="48">
        <f>SUM(F17+G17)</f>
        <v>161901.09</v>
      </c>
      <c r="I17" s="3"/>
      <c r="K17" s="8"/>
    </row>
    <row r="18" spans="1:54" ht="17.25" x14ac:dyDescent="0.3">
      <c r="A18" s="60"/>
      <c r="B18" s="22">
        <v>60016</v>
      </c>
      <c r="C18" s="72"/>
      <c r="D18" s="73"/>
      <c r="E18" s="24" t="s">
        <v>6</v>
      </c>
      <c r="F18" s="49">
        <f>F19+F36+F47</f>
        <v>160572</v>
      </c>
      <c r="G18" s="49">
        <f>G19+G36+G47</f>
        <v>1329.0900000000001</v>
      </c>
      <c r="H18" s="48">
        <f t="shared" ref="H18:H81" si="0">SUM(F18+G18)</f>
        <v>161901.09</v>
      </c>
      <c r="I18" s="4"/>
      <c r="K18" s="8"/>
    </row>
    <row r="19" spans="1:54" ht="15.75" x14ac:dyDescent="0.25">
      <c r="A19" s="61"/>
      <c r="B19" s="63"/>
      <c r="C19" s="22">
        <v>4270</v>
      </c>
      <c r="D19" s="23"/>
      <c r="E19" s="24" t="s">
        <v>10</v>
      </c>
      <c r="F19" s="25">
        <f>SUM(F20:F35)</f>
        <v>92180.22</v>
      </c>
      <c r="G19" s="25">
        <f t="shared" ref="G19:H19" si="1">SUM(G20:G35)</f>
        <v>575.09</v>
      </c>
      <c r="H19" s="25">
        <f t="shared" si="1"/>
        <v>92755.31</v>
      </c>
      <c r="I19" s="5"/>
      <c r="K19" s="8"/>
    </row>
    <row r="20" spans="1:54" ht="15.75" x14ac:dyDescent="0.25">
      <c r="A20" s="61"/>
      <c r="B20" s="64"/>
      <c r="C20" s="63"/>
      <c r="D20" s="51" t="s">
        <v>13</v>
      </c>
      <c r="E20" s="26" t="s">
        <v>58</v>
      </c>
      <c r="F20" s="27">
        <v>6988.34</v>
      </c>
      <c r="G20" s="27">
        <v>0</v>
      </c>
      <c r="H20" s="52">
        <f t="shared" si="0"/>
        <v>6988.34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</row>
    <row r="21" spans="1:54" ht="15.75" x14ac:dyDescent="0.25">
      <c r="A21" s="61"/>
      <c r="B21" s="64"/>
      <c r="C21" s="64"/>
      <c r="D21" s="51" t="s">
        <v>8</v>
      </c>
      <c r="E21" s="26" t="s">
        <v>99</v>
      </c>
      <c r="F21" s="27">
        <v>11553.2</v>
      </c>
      <c r="G21" s="27">
        <v>0</v>
      </c>
      <c r="H21" s="52">
        <f t="shared" si="0"/>
        <v>11553.2</v>
      </c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</row>
    <row r="22" spans="1:54" ht="15.75" x14ac:dyDescent="0.25">
      <c r="A22" s="61"/>
      <c r="B22" s="64"/>
      <c r="C22" s="64"/>
      <c r="D22" s="51" t="s">
        <v>14</v>
      </c>
      <c r="E22" s="26" t="s">
        <v>58</v>
      </c>
      <c r="F22" s="27">
        <v>13118.46</v>
      </c>
      <c r="G22" s="27">
        <v>0</v>
      </c>
      <c r="H22" s="52">
        <f t="shared" si="0"/>
        <v>13118.46</v>
      </c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15.75" x14ac:dyDescent="0.25">
      <c r="A23" s="61"/>
      <c r="B23" s="64"/>
      <c r="C23" s="64"/>
      <c r="D23" s="51" t="s">
        <v>39</v>
      </c>
      <c r="E23" s="26" t="s">
        <v>58</v>
      </c>
      <c r="F23" s="27">
        <v>3000</v>
      </c>
      <c r="G23" s="27">
        <v>0</v>
      </c>
      <c r="H23" s="52">
        <f t="shared" si="0"/>
        <v>3000</v>
      </c>
      <c r="I23" s="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15.75" x14ac:dyDescent="0.25">
      <c r="A24" s="61"/>
      <c r="B24" s="64"/>
      <c r="C24" s="64"/>
      <c r="D24" s="51" t="s">
        <v>76</v>
      </c>
      <c r="E24" s="26" t="s">
        <v>58</v>
      </c>
      <c r="F24" s="27">
        <v>3500</v>
      </c>
      <c r="G24" s="27">
        <v>0</v>
      </c>
      <c r="H24" s="52">
        <f t="shared" si="0"/>
        <v>3500</v>
      </c>
      <c r="I24" s="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</row>
    <row r="25" spans="1:54" ht="15.75" x14ac:dyDescent="0.25">
      <c r="A25" s="61"/>
      <c r="B25" s="64"/>
      <c r="C25" s="64"/>
      <c r="D25" s="51" t="s">
        <v>15</v>
      </c>
      <c r="E25" s="26" t="s">
        <v>100</v>
      </c>
      <c r="F25" s="27">
        <v>700</v>
      </c>
      <c r="G25" s="27">
        <v>0</v>
      </c>
      <c r="H25" s="52">
        <f t="shared" si="0"/>
        <v>700</v>
      </c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6" spans="1:54" ht="15.75" x14ac:dyDescent="0.25">
      <c r="A26" s="61"/>
      <c r="B26" s="64"/>
      <c r="C26" s="64"/>
      <c r="D26" s="51" t="s">
        <v>28</v>
      </c>
      <c r="E26" s="26" t="s">
        <v>58</v>
      </c>
      <c r="F26" s="27">
        <v>5000</v>
      </c>
      <c r="G26" s="27">
        <v>0</v>
      </c>
      <c r="H26" s="52">
        <f t="shared" si="0"/>
        <v>5000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15.75" x14ac:dyDescent="0.25">
      <c r="A27" s="61"/>
      <c r="B27" s="64"/>
      <c r="C27" s="64"/>
      <c r="D27" s="51" t="s">
        <v>19</v>
      </c>
      <c r="E27" s="26" t="s">
        <v>58</v>
      </c>
      <c r="F27" s="27">
        <v>10126.17</v>
      </c>
      <c r="G27" s="27">
        <v>0</v>
      </c>
      <c r="H27" s="52">
        <f t="shared" si="0"/>
        <v>10126.17</v>
      </c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15.75" x14ac:dyDescent="0.25">
      <c r="A28" s="61"/>
      <c r="B28" s="64"/>
      <c r="C28" s="64"/>
      <c r="D28" s="51" t="s">
        <v>21</v>
      </c>
      <c r="E28" s="26" t="s">
        <v>58</v>
      </c>
      <c r="F28" s="27">
        <v>12852</v>
      </c>
      <c r="G28" s="27">
        <v>0</v>
      </c>
      <c r="H28" s="52">
        <f t="shared" si="0"/>
        <v>12852</v>
      </c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15.75" x14ac:dyDescent="0.25">
      <c r="A29" s="61"/>
      <c r="B29" s="64"/>
      <c r="C29" s="64"/>
      <c r="D29" s="51" t="s">
        <v>44</v>
      </c>
      <c r="E29" s="26" t="s">
        <v>58</v>
      </c>
      <c r="F29" s="27">
        <v>9440.39</v>
      </c>
      <c r="G29" s="27">
        <v>0</v>
      </c>
      <c r="H29" s="52">
        <f t="shared" si="0"/>
        <v>9440.39</v>
      </c>
      <c r="I29" s="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15.75" x14ac:dyDescent="0.25">
      <c r="A30" s="61"/>
      <c r="B30" s="64"/>
      <c r="C30" s="64"/>
      <c r="D30" s="51" t="s">
        <v>23</v>
      </c>
      <c r="E30" s="26" t="s">
        <v>58</v>
      </c>
      <c r="F30" s="27">
        <v>500</v>
      </c>
      <c r="G30" s="27">
        <v>0</v>
      </c>
      <c r="H30" s="52">
        <f t="shared" si="0"/>
        <v>500</v>
      </c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54" ht="15.75" x14ac:dyDescent="0.25">
      <c r="A31" s="61"/>
      <c r="B31" s="64"/>
      <c r="C31" s="64"/>
      <c r="D31" s="51" t="s">
        <v>34</v>
      </c>
      <c r="E31" s="26" t="s">
        <v>58</v>
      </c>
      <c r="F31" s="27">
        <v>4000</v>
      </c>
      <c r="G31" s="27">
        <v>0</v>
      </c>
      <c r="H31" s="52">
        <f t="shared" si="0"/>
        <v>4000</v>
      </c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</row>
    <row r="32" spans="1:54" ht="15.75" x14ac:dyDescent="0.25">
      <c r="A32" s="61"/>
      <c r="B32" s="64"/>
      <c r="C32" s="64"/>
      <c r="D32" s="51" t="s">
        <v>25</v>
      </c>
      <c r="E32" s="26" t="s">
        <v>58</v>
      </c>
      <c r="F32" s="27">
        <v>4626.17</v>
      </c>
      <c r="G32" s="27">
        <v>0</v>
      </c>
      <c r="H32" s="52">
        <f t="shared" si="0"/>
        <v>4626.17</v>
      </c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</row>
    <row r="33" spans="1:54" ht="15.75" x14ac:dyDescent="0.25">
      <c r="A33" s="61"/>
      <c r="B33" s="64"/>
      <c r="C33" s="64"/>
      <c r="D33" s="51" t="s">
        <v>45</v>
      </c>
      <c r="E33" s="26" t="s">
        <v>58</v>
      </c>
      <c r="F33" s="27">
        <v>5775.49</v>
      </c>
      <c r="G33" s="27">
        <v>0</v>
      </c>
      <c r="H33" s="52">
        <f t="shared" si="0"/>
        <v>5775.49</v>
      </c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</row>
    <row r="34" spans="1:54" ht="21.75" customHeight="1" x14ac:dyDescent="0.25">
      <c r="A34" s="61"/>
      <c r="B34" s="64"/>
      <c r="C34" s="64"/>
      <c r="D34" s="51" t="s">
        <v>45</v>
      </c>
      <c r="E34" s="26" t="s">
        <v>97</v>
      </c>
      <c r="F34" s="27">
        <v>1000</v>
      </c>
      <c r="G34" s="27">
        <v>0</v>
      </c>
      <c r="H34" s="52">
        <f t="shared" ref="H34" si="2">SUM(F34+G34)</f>
        <v>1000</v>
      </c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</row>
    <row r="35" spans="1:54" ht="15.75" x14ac:dyDescent="0.25">
      <c r="A35" s="61"/>
      <c r="B35" s="64"/>
      <c r="C35" s="67"/>
      <c r="D35" s="51" t="s">
        <v>20</v>
      </c>
      <c r="E35" s="26" t="s">
        <v>58</v>
      </c>
      <c r="F35" s="27">
        <v>0</v>
      </c>
      <c r="G35" s="27">
        <v>575.09</v>
      </c>
      <c r="H35" s="52">
        <f t="shared" si="0"/>
        <v>575.09</v>
      </c>
      <c r="I35" s="7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</row>
    <row r="36" spans="1:54" ht="15.75" x14ac:dyDescent="0.25">
      <c r="A36" s="61"/>
      <c r="B36" s="64"/>
      <c r="C36" s="22">
        <v>4300</v>
      </c>
      <c r="D36" s="50"/>
      <c r="E36" s="24" t="s">
        <v>29</v>
      </c>
      <c r="F36" s="25">
        <f>SUM(F37:F46)</f>
        <v>23443.59</v>
      </c>
      <c r="G36" s="25">
        <f t="shared" ref="G36:H36" si="3">SUM(G37:G46)</f>
        <v>754</v>
      </c>
      <c r="H36" s="25">
        <f t="shared" si="3"/>
        <v>24197.59</v>
      </c>
      <c r="I36" s="5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</row>
    <row r="37" spans="1:54" ht="15.75" x14ac:dyDescent="0.25">
      <c r="A37" s="61"/>
      <c r="B37" s="64"/>
      <c r="C37" s="63"/>
      <c r="D37" s="51" t="s">
        <v>76</v>
      </c>
      <c r="E37" s="26" t="s">
        <v>84</v>
      </c>
      <c r="F37" s="27">
        <v>164.53</v>
      </c>
      <c r="G37" s="27">
        <v>0</v>
      </c>
      <c r="H37" s="52">
        <f t="shared" si="0"/>
        <v>164.53</v>
      </c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</row>
    <row r="38" spans="1:54" ht="31.5" x14ac:dyDescent="0.25">
      <c r="A38" s="61"/>
      <c r="B38" s="64"/>
      <c r="C38" s="64"/>
      <c r="D38" s="51" t="s">
        <v>33</v>
      </c>
      <c r="E38" s="26" t="s">
        <v>83</v>
      </c>
      <c r="F38" s="27">
        <v>600</v>
      </c>
      <c r="G38" s="27">
        <v>0</v>
      </c>
      <c r="H38" s="52">
        <f t="shared" si="0"/>
        <v>600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</row>
    <row r="39" spans="1:54" ht="15.75" x14ac:dyDescent="0.25">
      <c r="A39" s="61"/>
      <c r="B39" s="64"/>
      <c r="C39" s="64"/>
      <c r="D39" s="51" t="s">
        <v>33</v>
      </c>
      <c r="E39" s="26" t="s">
        <v>84</v>
      </c>
      <c r="F39" s="27">
        <v>900</v>
      </c>
      <c r="G39" s="27">
        <v>0</v>
      </c>
      <c r="H39" s="52">
        <f t="shared" si="0"/>
        <v>900</v>
      </c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</row>
    <row r="40" spans="1:54" ht="15.75" x14ac:dyDescent="0.25">
      <c r="A40" s="61"/>
      <c r="B40" s="64"/>
      <c r="C40" s="64"/>
      <c r="D40" s="51" t="s">
        <v>31</v>
      </c>
      <c r="E40" s="26" t="s">
        <v>86</v>
      </c>
      <c r="F40" s="27">
        <v>7000</v>
      </c>
      <c r="G40" s="27">
        <v>0</v>
      </c>
      <c r="H40" s="52">
        <f t="shared" si="0"/>
        <v>7000</v>
      </c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</row>
    <row r="41" spans="1:54" ht="15.75" x14ac:dyDescent="0.25">
      <c r="A41" s="61"/>
      <c r="B41" s="64"/>
      <c r="C41" s="64"/>
      <c r="D41" s="51" t="s">
        <v>87</v>
      </c>
      <c r="E41" s="26" t="s">
        <v>84</v>
      </c>
      <c r="F41" s="27">
        <v>1200</v>
      </c>
      <c r="G41" s="27">
        <v>0</v>
      </c>
      <c r="H41" s="52">
        <f t="shared" si="0"/>
        <v>1200</v>
      </c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</row>
    <row r="42" spans="1:54" ht="15.75" x14ac:dyDescent="0.25">
      <c r="A42" s="61"/>
      <c r="B42" s="64"/>
      <c r="C42" s="64"/>
      <c r="D42" s="51" t="s">
        <v>21</v>
      </c>
      <c r="E42" s="26" t="s">
        <v>84</v>
      </c>
      <c r="F42" s="27">
        <v>1000</v>
      </c>
      <c r="G42" s="27">
        <v>0</v>
      </c>
      <c r="H42" s="52">
        <f t="shared" si="0"/>
        <v>1000</v>
      </c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</row>
    <row r="43" spans="1:54" ht="31.5" x14ac:dyDescent="0.25">
      <c r="A43" s="61"/>
      <c r="B43" s="64"/>
      <c r="C43" s="64"/>
      <c r="D43" s="51" t="s">
        <v>34</v>
      </c>
      <c r="E43" s="26" t="s">
        <v>121</v>
      </c>
      <c r="F43" s="27">
        <v>8351.69</v>
      </c>
      <c r="G43" s="27"/>
      <c r="H43" s="52">
        <f t="shared" si="0"/>
        <v>8351.69</v>
      </c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</row>
    <row r="44" spans="1:54" ht="15.75" x14ac:dyDescent="0.25">
      <c r="A44" s="61"/>
      <c r="B44" s="64"/>
      <c r="C44" s="64"/>
      <c r="D44" s="51" t="s">
        <v>92</v>
      </c>
      <c r="E44" s="26" t="s">
        <v>84</v>
      </c>
      <c r="F44" s="27">
        <v>3027.37</v>
      </c>
      <c r="G44" s="27">
        <v>0</v>
      </c>
      <c r="H44" s="52">
        <f t="shared" si="0"/>
        <v>3027.37</v>
      </c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</row>
    <row r="45" spans="1:54" ht="31.5" x14ac:dyDescent="0.25">
      <c r="A45" s="61"/>
      <c r="B45" s="64"/>
      <c r="C45" s="64"/>
      <c r="D45" s="51" t="s">
        <v>45</v>
      </c>
      <c r="E45" s="26" t="s">
        <v>95</v>
      </c>
      <c r="F45" s="27">
        <v>1200</v>
      </c>
      <c r="G45" s="27">
        <v>0</v>
      </c>
      <c r="H45" s="52">
        <f t="shared" ref="H45" si="4">SUM(F45+G45)</f>
        <v>1200</v>
      </c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</row>
    <row r="46" spans="1:54" ht="31.5" x14ac:dyDescent="0.25">
      <c r="A46" s="61"/>
      <c r="B46" s="64"/>
      <c r="C46" s="67"/>
      <c r="D46" s="51" t="s">
        <v>25</v>
      </c>
      <c r="E46" s="26" t="s">
        <v>140</v>
      </c>
      <c r="F46" s="27">
        <v>0</v>
      </c>
      <c r="G46" s="27">
        <v>754</v>
      </c>
      <c r="H46" s="52">
        <f t="shared" si="0"/>
        <v>754</v>
      </c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</row>
    <row r="47" spans="1:54" ht="31.5" x14ac:dyDescent="0.25">
      <c r="A47" s="61"/>
      <c r="B47" s="64"/>
      <c r="C47" s="22">
        <v>6050</v>
      </c>
      <c r="D47" s="18"/>
      <c r="E47" s="24" t="s">
        <v>32</v>
      </c>
      <c r="F47" s="25">
        <f>SUM(F48:F53)</f>
        <v>44948.189999999995</v>
      </c>
      <c r="G47" s="25">
        <f t="shared" ref="G47:H47" si="5">SUM(G48:G53)</f>
        <v>0</v>
      </c>
      <c r="H47" s="25">
        <f t="shared" si="5"/>
        <v>44948.189999999995</v>
      </c>
      <c r="I47" s="5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</row>
    <row r="48" spans="1:54" ht="15.75" x14ac:dyDescent="0.25">
      <c r="A48" s="61"/>
      <c r="B48" s="64"/>
      <c r="C48" s="63"/>
      <c r="D48" s="51" t="s">
        <v>11</v>
      </c>
      <c r="E48" s="26" t="s">
        <v>101</v>
      </c>
      <c r="F48" s="27">
        <v>7540.05</v>
      </c>
      <c r="G48" s="27">
        <v>0</v>
      </c>
      <c r="H48" s="52">
        <f t="shared" si="0"/>
        <v>7540.05</v>
      </c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</row>
    <row r="49" spans="1:54" ht="31.5" x14ac:dyDescent="0.25">
      <c r="A49" s="61"/>
      <c r="B49" s="64"/>
      <c r="C49" s="64"/>
      <c r="D49" s="51" t="s">
        <v>30</v>
      </c>
      <c r="E49" s="26" t="s">
        <v>67</v>
      </c>
      <c r="F49" s="27">
        <v>10237.299999999999</v>
      </c>
      <c r="G49" s="27">
        <v>0</v>
      </c>
      <c r="H49" s="52">
        <f t="shared" si="0"/>
        <v>10237.299999999999</v>
      </c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</row>
    <row r="50" spans="1:54" ht="15.75" x14ac:dyDescent="0.25">
      <c r="A50" s="61"/>
      <c r="B50" s="64"/>
      <c r="C50" s="64"/>
      <c r="D50" s="51" t="s">
        <v>17</v>
      </c>
      <c r="E50" s="26" t="s">
        <v>80</v>
      </c>
      <c r="F50" s="27">
        <v>6464.19</v>
      </c>
      <c r="G50" s="27">
        <v>0</v>
      </c>
      <c r="H50" s="52">
        <f t="shared" si="0"/>
        <v>6464.19</v>
      </c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</row>
    <row r="51" spans="1:54" ht="15.75" x14ac:dyDescent="0.25">
      <c r="A51" s="61"/>
      <c r="B51" s="64"/>
      <c r="C51" s="64"/>
      <c r="D51" s="51" t="s">
        <v>48</v>
      </c>
      <c r="E51" s="26" t="s">
        <v>80</v>
      </c>
      <c r="F51" s="27">
        <v>4000</v>
      </c>
      <c r="G51" s="27">
        <v>0</v>
      </c>
      <c r="H51" s="52">
        <f t="shared" si="0"/>
        <v>4000</v>
      </c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</row>
    <row r="52" spans="1:54" ht="15.75" x14ac:dyDescent="0.25">
      <c r="A52" s="61"/>
      <c r="B52" s="64"/>
      <c r="C52" s="64"/>
      <c r="D52" s="51" t="s">
        <v>21</v>
      </c>
      <c r="E52" s="26" t="s">
        <v>80</v>
      </c>
      <c r="F52" s="27">
        <v>6500</v>
      </c>
      <c r="G52" s="27">
        <v>0</v>
      </c>
      <c r="H52" s="52">
        <f t="shared" si="0"/>
        <v>6500</v>
      </c>
      <c r="I52" s="7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</row>
    <row r="53" spans="1:54" ht="15.75" x14ac:dyDescent="0.25">
      <c r="A53" s="62"/>
      <c r="B53" s="67"/>
      <c r="C53" s="67"/>
      <c r="D53" s="51" t="s">
        <v>22</v>
      </c>
      <c r="E53" s="26" t="s">
        <v>119</v>
      </c>
      <c r="F53" s="27">
        <v>10206.65</v>
      </c>
      <c r="G53" s="27">
        <v>0</v>
      </c>
      <c r="H53" s="52">
        <f t="shared" si="0"/>
        <v>10206.65</v>
      </c>
      <c r="I53" s="7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</row>
    <row r="54" spans="1:54" ht="28.5" customHeight="1" x14ac:dyDescent="0.3">
      <c r="A54" s="28">
        <v>700</v>
      </c>
      <c r="B54" s="28"/>
      <c r="C54" s="28"/>
      <c r="D54" s="28"/>
      <c r="E54" s="19" t="s">
        <v>35</v>
      </c>
      <c r="F54" s="48">
        <f>F55+F58</f>
        <v>37170.6</v>
      </c>
      <c r="G54" s="48">
        <f t="shared" ref="G54:H54" si="6">G55+G58</f>
        <v>-754</v>
      </c>
      <c r="H54" s="48">
        <f t="shared" si="6"/>
        <v>36416.6</v>
      </c>
      <c r="I54" s="3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</row>
    <row r="55" spans="1:54" ht="31.5" x14ac:dyDescent="0.3">
      <c r="A55" s="65"/>
      <c r="B55" s="22">
        <v>70005</v>
      </c>
      <c r="C55" s="22"/>
      <c r="D55" s="22"/>
      <c r="E55" s="24" t="s">
        <v>60</v>
      </c>
      <c r="F55" s="49">
        <f>F56</f>
        <v>30650.6</v>
      </c>
      <c r="G55" s="49">
        <f t="shared" ref="G55:H55" si="7">G56</f>
        <v>0</v>
      </c>
      <c r="H55" s="49">
        <f t="shared" si="7"/>
        <v>30650.6</v>
      </c>
      <c r="I55" s="4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</row>
    <row r="56" spans="1:54" ht="47.25" x14ac:dyDescent="0.25">
      <c r="A56" s="66"/>
      <c r="B56" s="65"/>
      <c r="C56" s="22">
        <v>6060</v>
      </c>
      <c r="D56" s="23"/>
      <c r="E56" s="24" t="s">
        <v>118</v>
      </c>
      <c r="F56" s="25">
        <f>SUM(F57)</f>
        <v>30650.6</v>
      </c>
      <c r="G56" s="25">
        <f t="shared" ref="G56:H56" si="8">SUM(G57)</f>
        <v>0</v>
      </c>
      <c r="H56" s="25">
        <f t="shared" si="8"/>
        <v>30650.6</v>
      </c>
      <c r="I56" s="5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</row>
    <row r="57" spans="1:54" ht="15.75" x14ac:dyDescent="0.25">
      <c r="A57" s="66"/>
      <c r="B57" s="71"/>
      <c r="C57" s="40"/>
      <c r="D57" s="51" t="s">
        <v>26</v>
      </c>
      <c r="E57" s="26" t="s">
        <v>103</v>
      </c>
      <c r="F57" s="27">
        <v>30650.6</v>
      </c>
      <c r="G57" s="27">
        <v>0</v>
      </c>
      <c r="H57" s="52">
        <f t="shared" si="0"/>
        <v>30650.6</v>
      </c>
      <c r="I57" s="7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</row>
    <row r="58" spans="1:54" ht="17.25" x14ac:dyDescent="0.3">
      <c r="A58" s="66"/>
      <c r="B58" s="22">
        <v>70095</v>
      </c>
      <c r="C58" s="28"/>
      <c r="D58" s="18"/>
      <c r="E58" s="24" t="s">
        <v>36</v>
      </c>
      <c r="F58" s="49">
        <f>F59</f>
        <v>6520</v>
      </c>
      <c r="G58" s="49">
        <f t="shared" ref="G58:H58" si="9">G59</f>
        <v>-754</v>
      </c>
      <c r="H58" s="49">
        <f t="shared" si="9"/>
        <v>5766</v>
      </c>
      <c r="I58" s="4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</row>
    <row r="59" spans="1:54" ht="15.75" customHeight="1" x14ac:dyDescent="0.25">
      <c r="A59" s="66"/>
      <c r="B59" s="63"/>
      <c r="C59" s="22">
        <v>4210</v>
      </c>
      <c r="D59" s="23"/>
      <c r="E59" s="24" t="s">
        <v>7</v>
      </c>
      <c r="F59" s="25">
        <f>SUM(F60:F64)</f>
        <v>6520</v>
      </c>
      <c r="G59" s="25">
        <f>SUM(G60:G64)</f>
        <v>-754</v>
      </c>
      <c r="H59" s="25">
        <f>SUM(H60:H64)</f>
        <v>5766</v>
      </c>
      <c r="I59" s="5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</row>
    <row r="60" spans="1:54" ht="15.75" x14ac:dyDescent="0.25">
      <c r="A60" s="66"/>
      <c r="B60" s="64"/>
      <c r="C60" s="65"/>
      <c r="D60" s="51" t="s">
        <v>8</v>
      </c>
      <c r="E60" s="26" t="s">
        <v>59</v>
      </c>
      <c r="F60" s="27">
        <v>1000</v>
      </c>
      <c r="G60" s="27">
        <v>0</v>
      </c>
      <c r="H60" s="52">
        <f t="shared" si="0"/>
        <v>1000</v>
      </c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</row>
    <row r="61" spans="1:54" ht="15.75" x14ac:dyDescent="0.25">
      <c r="A61" s="66"/>
      <c r="B61" s="64"/>
      <c r="C61" s="66"/>
      <c r="D61" s="51" t="s">
        <v>34</v>
      </c>
      <c r="E61" s="26" t="s">
        <v>104</v>
      </c>
      <c r="F61" s="27">
        <v>738</v>
      </c>
      <c r="G61" s="27"/>
      <c r="H61" s="52">
        <f t="shared" si="0"/>
        <v>738</v>
      </c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</row>
    <row r="62" spans="1:54" ht="15.75" x14ac:dyDescent="0.25">
      <c r="A62" s="66"/>
      <c r="B62" s="64"/>
      <c r="C62" s="66"/>
      <c r="D62" s="51" t="s">
        <v>25</v>
      </c>
      <c r="E62" s="26" t="s">
        <v>59</v>
      </c>
      <c r="F62" s="27">
        <v>1000</v>
      </c>
      <c r="G62" s="27">
        <v>-754</v>
      </c>
      <c r="H62" s="52">
        <f t="shared" si="0"/>
        <v>246</v>
      </c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</row>
    <row r="63" spans="1:54" ht="15.75" x14ac:dyDescent="0.25">
      <c r="A63" s="66"/>
      <c r="B63" s="64"/>
      <c r="C63" s="66"/>
      <c r="D63" s="51" t="s">
        <v>45</v>
      </c>
      <c r="E63" s="26" t="s">
        <v>59</v>
      </c>
      <c r="F63" s="27">
        <v>738</v>
      </c>
      <c r="G63" s="27">
        <v>0</v>
      </c>
      <c r="H63" s="52">
        <f t="shared" si="0"/>
        <v>738</v>
      </c>
      <c r="I63" s="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</row>
    <row r="64" spans="1:54" ht="15.75" x14ac:dyDescent="0.25">
      <c r="A64" s="66"/>
      <c r="B64" s="64"/>
      <c r="C64" s="66"/>
      <c r="D64" s="51" t="s">
        <v>45</v>
      </c>
      <c r="E64" s="26" t="s">
        <v>105</v>
      </c>
      <c r="F64" s="27">
        <v>3044</v>
      </c>
      <c r="G64" s="27">
        <v>0</v>
      </c>
      <c r="H64" s="52">
        <f t="shared" ref="H64" si="10">SUM(F64+G64)</f>
        <v>3044</v>
      </c>
      <c r="I64" s="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</row>
    <row r="65" spans="1:54" ht="33" customHeight="1" x14ac:dyDescent="0.3">
      <c r="A65" s="28">
        <v>754</v>
      </c>
      <c r="B65" s="28"/>
      <c r="C65" s="28"/>
      <c r="D65" s="28"/>
      <c r="E65" s="19" t="s">
        <v>64</v>
      </c>
      <c r="F65" s="48">
        <f>F66</f>
        <v>9972.7199999999993</v>
      </c>
      <c r="G65" s="48">
        <f t="shared" ref="G65:H65" si="11">G66</f>
        <v>0</v>
      </c>
      <c r="H65" s="48">
        <f t="shared" si="11"/>
        <v>9972.7199999999993</v>
      </c>
      <c r="I65" s="3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</row>
    <row r="66" spans="1:54" ht="17.25" x14ac:dyDescent="0.3">
      <c r="A66" s="65"/>
      <c r="B66" s="22">
        <v>75412</v>
      </c>
      <c r="C66" s="28"/>
      <c r="D66" s="28"/>
      <c r="E66" s="24" t="s">
        <v>38</v>
      </c>
      <c r="F66" s="49">
        <f>SUM(F67)</f>
        <v>9972.7199999999993</v>
      </c>
      <c r="G66" s="49">
        <f t="shared" ref="G66:H66" si="12">SUM(G67)</f>
        <v>0</v>
      </c>
      <c r="H66" s="49">
        <f t="shared" si="12"/>
        <v>9972.7199999999993</v>
      </c>
      <c r="I66" s="4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</row>
    <row r="67" spans="1:54" ht="32.25" customHeight="1" x14ac:dyDescent="0.25">
      <c r="A67" s="66"/>
      <c r="B67" s="65"/>
      <c r="C67" s="22">
        <v>4210</v>
      </c>
      <c r="D67" s="18"/>
      <c r="E67" s="24" t="s">
        <v>7</v>
      </c>
      <c r="F67" s="25">
        <f>SUM(F68:F71)</f>
        <v>9972.7199999999993</v>
      </c>
      <c r="G67" s="25">
        <f>SUM(G68:G71)</f>
        <v>0</v>
      </c>
      <c r="H67" s="25">
        <f>SUM(H68:H71)</f>
        <v>9972.7199999999993</v>
      </c>
      <c r="I67" s="5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</row>
    <row r="68" spans="1:54" ht="31.5" x14ac:dyDescent="0.25">
      <c r="A68" s="66"/>
      <c r="B68" s="66"/>
      <c r="C68" s="60"/>
      <c r="D68" s="51" t="s">
        <v>8</v>
      </c>
      <c r="E68" s="29" t="s">
        <v>134</v>
      </c>
      <c r="F68" s="35">
        <v>3000</v>
      </c>
      <c r="G68" s="53">
        <v>0</v>
      </c>
      <c r="H68" s="52">
        <f t="shared" si="0"/>
        <v>3000</v>
      </c>
      <c r="I68" s="9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</row>
    <row r="69" spans="1:54" ht="31.5" x14ac:dyDescent="0.25">
      <c r="A69" s="66"/>
      <c r="B69" s="66"/>
      <c r="C69" s="61"/>
      <c r="D69" s="51" t="s">
        <v>76</v>
      </c>
      <c r="E69" s="29" t="s">
        <v>72</v>
      </c>
      <c r="F69" s="35">
        <v>1500</v>
      </c>
      <c r="G69" s="53">
        <v>0</v>
      </c>
      <c r="H69" s="52">
        <f t="shared" si="0"/>
        <v>1500</v>
      </c>
      <c r="I69" s="9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</row>
    <row r="70" spans="1:54" ht="31.5" x14ac:dyDescent="0.25">
      <c r="A70" s="66"/>
      <c r="B70" s="66"/>
      <c r="C70" s="61"/>
      <c r="D70" s="51" t="s">
        <v>28</v>
      </c>
      <c r="E70" s="29" t="s">
        <v>106</v>
      </c>
      <c r="F70" s="30">
        <v>3972.72</v>
      </c>
      <c r="G70" s="53">
        <v>0</v>
      </c>
      <c r="H70" s="52">
        <f t="shared" si="0"/>
        <v>3972.72</v>
      </c>
      <c r="I70" s="9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</row>
    <row r="71" spans="1:54" ht="31.5" x14ac:dyDescent="0.25">
      <c r="A71" s="71"/>
      <c r="B71" s="71"/>
      <c r="C71" s="62"/>
      <c r="D71" s="51" t="s">
        <v>25</v>
      </c>
      <c r="E71" s="26" t="s">
        <v>72</v>
      </c>
      <c r="F71" s="27">
        <v>1500</v>
      </c>
      <c r="G71" s="54">
        <v>0</v>
      </c>
      <c r="H71" s="52">
        <f t="shared" si="0"/>
        <v>1500</v>
      </c>
      <c r="I71" s="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</row>
    <row r="72" spans="1:54" ht="29.25" customHeight="1" x14ac:dyDescent="0.3">
      <c r="A72" s="28">
        <v>801</v>
      </c>
      <c r="B72" s="28"/>
      <c r="C72" s="28"/>
      <c r="D72" s="28"/>
      <c r="E72" s="19" t="s">
        <v>40</v>
      </c>
      <c r="F72" s="48">
        <f>F73</f>
        <v>130763.08</v>
      </c>
      <c r="G72" s="48">
        <f>G73</f>
        <v>0</v>
      </c>
      <c r="H72" s="48">
        <f t="shared" si="0"/>
        <v>130763.08</v>
      </c>
      <c r="I72" s="3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</row>
    <row r="73" spans="1:54" ht="17.25" x14ac:dyDescent="0.3">
      <c r="A73" s="65"/>
      <c r="B73" s="22">
        <v>80101</v>
      </c>
      <c r="C73" s="28"/>
      <c r="D73" s="28"/>
      <c r="E73" s="24" t="s">
        <v>41</v>
      </c>
      <c r="F73" s="49">
        <f>F74+F83+F96+F98+F100+F105</f>
        <v>130763.08</v>
      </c>
      <c r="G73" s="49">
        <f>G74+G83+G96+G98+G100+G105</f>
        <v>0</v>
      </c>
      <c r="H73" s="49">
        <f>H74+H83+H96+H98+H100+H105</f>
        <v>130763.08</v>
      </c>
      <c r="I73" s="4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</row>
    <row r="74" spans="1:54" ht="39" customHeight="1" x14ac:dyDescent="0.25">
      <c r="A74" s="66"/>
      <c r="B74" s="65"/>
      <c r="C74" s="22">
        <v>4210</v>
      </c>
      <c r="D74" s="23"/>
      <c r="E74" s="24" t="s">
        <v>7</v>
      </c>
      <c r="F74" s="25">
        <f>SUM(F75:F82)</f>
        <v>20614.7</v>
      </c>
      <c r="G74" s="25">
        <f t="shared" ref="G74:H74" si="13">SUM(G75:G82)</f>
        <v>0</v>
      </c>
      <c r="H74" s="25">
        <f t="shared" si="13"/>
        <v>20614.7</v>
      </c>
      <c r="I74" s="5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</row>
    <row r="75" spans="1:54" ht="31.5" x14ac:dyDescent="0.25">
      <c r="A75" s="66"/>
      <c r="B75" s="66"/>
      <c r="C75" s="63"/>
      <c r="D75" s="51" t="s">
        <v>39</v>
      </c>
      <c r="E75" s="26" t="s">
        <v>73</v>
      </c>
      <c r="F75" s="27">
        <v>2000</v>
      </c>
      <c r="G75" s="27">
        <v>0</v>
      </c>
      <c r="H75" s="52">
        <f t="shared" si="0"/>
        <v>2000</v>
      </c>
      <c r="I75" s="5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</row>
    <row r="76" spans="1:54" ht="31.5" x14ac:dyDescent="0.25">
      <c r="A76" s="66"/>
      <c r="B76" s="66"/>
      <c r="C76" s="64"/>
      <c r="D76" s="51" t="s">
        <v>66</v>
      </c>
      <c r="E76" s="26" t="s">
        <v>110</v>
      </c>
      <c r="F76" s="27">
        <v>5314.7</v>
      </c>
      <c r="G76" s="27">
        <v>0</v>
      </c>
      <c r="H76" s="52">
        <f t="shared" si="0"/>
        <v>5314.7</v>
      </c>
      <c r="I76" s="5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</row>
    <row r="77" spans="1:54" ht="31.5" x14ac:dyDescent="0.25">
      <c r="A77" s="66"/>
      <c r="B77" s="66"/>
      <c r="C77" s="64"/>
      <c r="D77" s="51" t="s">
        <v>33</v>
      </c>
      <c r="E77" s="26" t="s">
        <v>82</v>
      </c>
      <c r="F77" s="27">
        <v>3000</v>
      </c>
      <c r="G77" s="27">
        <v>0</v>
      </c>
      <c r="H77" s="52">
        <f t="shared" si="0"/>
        <v>3000</v>
      </c>
      <c r="I77" s="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</row>
    <row r="78" spans="1:54" ht="31.5" x14ac:dyDescent="0.25">
      <c r="A78" s="66"/>
      <c r="B78" s="66"/>
      <c r="C78" s="64"/>
      <c r="D78" s="51" t="s">
        <v>31</v>
      </c>
      <c r="E78" s="26" t="s">
        <v>107</v>
      </c>
      <c r="F78" s="27">
        <v>4300</v>
      </c>
      <c r="G78" s="27">
        <v>0</v>
      </c>
      <c r="H78" s="52">
        <f t="shared" si="0"/>
        <v>4300</v>
      </c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</row>
    <row r="79" spans="1:54" ht="31.5" x14ac:dyDescent="0.25">
      <c r="A79" s="66"/>
      <c r="B79" s="66"/>
      <c r="C79" s="64"/>
      <c r="D79" s="51" t="s">
        <v>19</v>
      </c>
      <c r="E79" s="26" t="s">
        <v>108</v>
      </c>
      <c r="F79" s="27">
        <v>1000</v>
      </c>
      <c r="G79" s="27">
        <v>0</v>
      </c>
      <c r="H79" s="52">
        <f t="shared" si="0"/>
        <v>1000</v>
      </c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</row>
    <row r="80" spans="1:54" ht="31.5" x14ac:dyDescent="0.25">
      <c r="A80" s="66"/>
      <c r="B80" s="66"/>
      <c r="C80" s="64"/>
      <c r="D80" s="51" t="s">
        <v>23</v>
      </c>
      <c r="E80" s="26" t="s">
        <v>109</v>
      </c>
      <c r="F80" s="27">
        <v>2000</v>
      </c>
      <c r="G80" s="27">
        <v>0</v>
      </c>
      <c r="H80" s="52">
        <f t="shared" si="0"/>
        <v>2000</v>
      </c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</row>
    <row r="81" spans="1:54" ht="31.5" x14ac:dyDescent="0.25">
      <c r="A81" s="66"/>
      <c r="B81" s="66"/>
      <c r="C81" s="64"/>
      <c r="D81" s="51" t="s">
        <v>53</v>
      </c>
      <c r="E81" s="26" t="s">
        <v>108</v>
      </c>
      <c r="F81" s="27">
        <v>2000</v>
      </c>
      <c r="G81" s="27">
        <v>0</v>
      </c>
      <c r="H81" s="52">
        <f t="shared" si="0"/>
        <v>2000</v>
      </c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</row>
    <row r="82" spans="1:54" ht="31.5" x14ac:dyDescent="0.25">
      <c r="A82" s="66"/>
      <c r="B82" s="66"/>
      <c r="C82" s="67"/>
      <c r="D82" s="51" t="s">
        <v>45</v>
      </c>
      <c r="E82" s="26" t="s">
        <v>109</v>
      </c>
      <c r="F82" s="27">
        <v>1000</v>
      </c>
      <c r="G82" s="27">
        <v>0</v>
      </c>
      <c r="H82" s="52">
        <f t="shared" ref="H82:H150" si="14">SUM(F82+G82)</f>
        <v>1000</v>
      </c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</row>
    <row r="83" spans="1:54" ht="31.5" x14ac:dyDescent="0.25">
      <c r="A83" s="66"/>
      <c r="B83" s="66"/>
      <c r="C83" s="22">
        <v>4240</v>
      </c>
      <c r="D83" s="18"/>
      <c r="E83" s="24" t="s">
        <v>117</v>
      </c>
      <c r="F83" s="25">
        <f>SUM(F84:F95)</f>
        <v>58997.88</v>
      </c>
      <c r="G83" s="25">
        <f t="shared" ref="G83:H83" si="15">SUM(G84:G95)</f>
        <v>0</v>
      </c>
      <c r="H83" s="25">
        <f t="shared" si="15"/>
        <v>58997.88</v>
      </c>
      <c r="I83" s="5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</row>
    <row r="84" spans="1:54" ht="31.5" x14ac:dyDescent="0.25">
      <c r="A84" s="66"/>
      <c r="B84" s="66"/>
      <c r="C84" s="65"/>
      <c r="D84" s="51" t="s">
        <v>8</v>
      </c>
      <c r="E84" s="26" t="s">
        <v>63</v>
      </c>
      <c r="F84" s="27">
        <v>2500</v>
      </c>
      <c r="G84" s="27">
        <v>0</v>
      </c>
      <c r="H84" s="52">
        <f t="shared" si="14"/>
        <v>2500</v>
      </c>
      <c r="I84" s="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</row>
    <row r="85" spans="1:54" ht="31.5" x14ac:dyDescent="0.25">
      <c r="A85" s="66"/>
      <c r="B85" s="66"/>
      <c r="C85" s="66"/>
      <c r="D85" s="51" t="s">
        <v>37</v>
      </c>
      <c r="E85" s="26" t="s">
        <v>71</v>
      </c>
      <c r="F85" s="27">
        <v>1000</v>
      </c>
      <c r="G85" s="27">
        <v>0</v>
      </c>
      <c r="H85" s="52">
        <f t="shared" si="14"/>
        <v>1000</v>
      </c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</row>
    <row r="86" spans="1:54" ht="31.5" x14ac:dyDescent="0.25">
      <c r="A86" s="66"/>
      <c r="B86" s="66"/>
      <c r="C86" s="66"/>
      <c r="D86" s="51" t="s">
        <v>39</v>
      </c>
      <c r="E86" s="26" t="s">
        <v>74</v>
      </c>
      <c r="F86" s="27">
        <v>8262.4599999999991</v>
      </c>
      <c r="G86" s="27">
        <v>0</v>
      </c>
      <c r="H86" s="52">
        <f t="shared" si="14"/>
        <v>8262.4599999999991</v>
      </c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</row>
    <row r="87" spans="1:54" ht="31.5" x14ac:dyDescent="0.25">
      <c r="A87" s="66"/>
      <c r="B87" s="66"/>
      <c r="C87" s="66"/>
      <c r="D87" s="51" t="s">
        <v>42</v>
      </c>
      <c r="E87" s="26" t="s">
        <v>71</v>
      </c>
      <c r="F87" s="27">
        <v>15000</v>
      </c>
      <c r="G87" s="27">
        <v>0</v>
      </c>
      <c r="H87" s="52">
        <f t="shared" si="14"/>
        <v>15000</v>
      </c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</row>
    <row r="88" spans="1:54" ht="31.5" x14ac:dyDescent="0.25">
      <c r="A88" s="66"/>
      <c r="B88" s="66"/>
      <c r="C88" s="66"/>
      <c r="D88" s="51" t="s">
        <v>76</v>
      </c>
      <c r="E88" s="26" t="s">
        <v>63</v>
      </c>
      <c r="F88" s="27">
        <v>2000</v>
      </c>
      <c r="G88" s="27">
        <v>0</v>
      </c>
      <c r="H88" s="52">
        <f t="shared" si="14"/>
        <v>2000</v>
      </c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</row>
    <row r="89" spans="1:54" ht="31.5" x14ac:dyDescent="0.25">
      <c r="A89" s="66"/>
      <c r="B89" s="66"/>
      <c r="C89" s="66"/>
      <c r="D89" s="51" t="s">
        <v>50</v>
      </c>
      <c r="E89" s="26" t="s">
        <v>122</v>
      </c>
      <c r="F89" s="27">
        <v>1500</v>
      </c>
      <c r="G89" s="27">
        <v>0</v>
      </c>
      <c r="H89" s="52">
        <f t="shared" si="14"/>
        <v>1500</v>
      </c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</row>
    <row r="90" spans="1:54" ht="31.5" x14ac:dyDescent="0.25">
      <c r="A90" s="66"/>
      <c r="B90" s="66"/>
      <c r="C90" s="66"/>
      <c r="D90" s="51" t="s">
        <v>33</v>
      </c>
      <c r="E90" s="26" t="s">
        <v>85</v>
      </c>
      <c r="F90" s="27">
        <v>5000</v>
      </c>
      <c r="G90" s="27">
        <v>0</v>
      </c>
      <c r="H90" s="52">
        <f t="shared" si="14"/>
        <v>5000</v>
      </c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</row>
    <row r="91" spans="1:54" ht="31.5" x14ac:dyDescent="0.25">
      <c r="A91" s="66"/>
      <c r="B91" s="66"/>
      <c r="C91" s="66"/>
      <c r="D91" s="51" t="s">
        <v>28</v>
      </c>
      <c r="E91" s="26" t="s">
        <v>88</v>
      </c>
      <c r="F91" s="27">
        <v>10000</v>
      </c>
      <c r="G91" s="27">
        <v>0</v>
      </c>
      <c r="H91" s="52">
        <f t="shared" si="14"/>
        <v>10000</v>
      </c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</row>
    <row r="92" spans="1:54" ht="31.5" x14ac:dyDescent="0.25">
      <c r="A92" s="66"/>
      <c r="B92" s="66"/>
      <c r="C92" s="66"/>
      <c r="D92" s="51" t="s">
        <v>23</v>
      </c>
      <c r="E92" s="26" t="s">
        <v>123</v>
      </c>
      <c r="F92" s="27">
        <v>6235.42</v>
      </c>
      <c r="G92" s="27">
        <v>0</v>
      </c>
      <c r="H92" s="52">
        <f t="shared" si="14"/>
        <v>6235.42</v>
      </c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</row>
    <row r="93" spans="1:54" ht="31.5" x14ac:dyDescent="0.25">
      <c r="A93" s="66"/>
      <c r="B93" s="66"/>
      <c r="C93" s="66"/>
      <c r="D93" s="51" t="s">
        <v>25</v>
      </c>
      <c r="E93" s="26" t="s">
        <v>91</v>
      </c>
      <c r="F93" s="27">
        <v>2500</v>
      </c>
      <c r="G93" s="27">
        <v>0</v>
      </c>
      <c r="H93" s="52">
        <f t="shared" si="14"/>
        <v>2500</v>
      </c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</row>
    <row r="94" spans="1:54" ht="31.5" x14ac:dyDescent="0.25">
      <c r="A94" s="66"/>
      <c r="B94" s="66"/>
      <c r="C94" s="66"/>
      <c r="D94" s="51" t="s">
        <v>92</v>
      </c>
      <c r="E94" s="26" t="s">
        <v>85</v>
      </c>
      <c r="F94" s="27">
        <v>2500</v>
      </c>
      <c r="G94" s="27">
        <v>0</v>
      </c>
      <c r="H94" s="52">
        <f t="shared" si="14"/>
        <v>2500</v>
      </c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</row>
    <row r="95" spans="1:54" ht="31.5" x14ac:dyDescent="0.25">
      <c r="A95" s="66"/>
      <c r="B95" s="66"/>
      <c r="C95" s="71"/>
      <c r="D95" s="51" t="s">
        <v>92</v>
      </c>
      <c r="E95" s="26" t="s">
        <v>93</v>
      </c>
      <c r="F95" s="27">
        <v>2500</v>
      </c>
      <c r="G95" s="27">
        <v>0</v>
      </c>
      <c r="H95" s="52">
        <f t="shared" si="14"/>
        <v>2500</v>
      </c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</row>
    <row r="96" spans="1:54" ht="15.75" x14ac:dyDescent="0.25">
      <c r="A96" s="66"/>
      <c r="B96" s="66"/>
      <c r="C96" s="44">
        <v>4270</v>
      </c>
      <c r="D96" s="23"/>
      <c r="E96" s="24" t="s">
        <v>10</v>
      </c>
      <c r="F96" s="25">
        <f>SUM(F97:F97)</f>
        <v>5700</v>
      </c>
      <c r="G96" s="25">
        <f>SUM(G97:G97)</f>
        <v>0</v>
      </c>
      <c r="H96" s="25">
        <f>SUM(H97:H97)</f>
        <v>5700</v>
      </c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</row>
    <row r="97" spans="1:54" ht="31.5" x14ac:dyDescent="0.25">
      <c r="A97" s="66"/>
      <c r="B97" s="66"/>
      <c r="C97" s="55"/>
      <c r="D97" s="51" t="s">
        <v>31</v>
      </c>
      <c r="E97" s="26" t="s">
        <v>135</v>
      </c>
      <c r="F97" s="27">
        <v>5700</v>
      </c>
      <c r="G97" s="27">
        <v>0</v>
      </c>
      <c r="H97" s="52">
        <f t="shared" si="14"/>
        <v>5700</v>
      </c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</row>
    <row r="98" spans="1:54" ht="15.75" x14ac:dyDescent="0.25">
      <c r="A98" s="66"/>
      <c r="B98" s="66"/>
      <c r="C98" s="22">
        <v>4300</v>
      </c>
      <c r="D98" s="23"/>
      <c r="E98" s="24" t="s">
        <v>29</v>
      </c>
      <c r="F98" s="25">
        <f>SUM(F99)</f>
        <v>2500</v>
      </c>
      <c r="G98" s="25">
        <f t="shared" ref="G98:H98" si="16">SUM(G99)</f>
        <v>0</v>
      </c>
      <c r="H98" s="25">
        <f t="shared" si="16"/>
        <v>2500</v>
      </c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</row>
    <row r="99" spans="1:54" ht="31.5" x14ac:dyDescent="0.25">
      <c r="A99" s="66"/>
      <c r="B99" s="66"/>
      <c r="C99" s="44"/>
      <c r="D99" s="51" t="s">
        <v>42</v>
      </c>
      <c r="E99" s="26" t="s">
        <v>126</v>
      </c>
      <c r="F99" s="27">
        <v>2500</v>
      </c>
      <c r="G99" s="27">
        <v>0</v>
      </c>
      <c r="H99" s="52">
        <f t="shared" si="14"/>
        <v>2500</v>
      </c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</row>
    <row r="100" spans="1:54" ht="31.5" x14ac:dyDescent="0.25">
      <c r="A100" s="66"/>
      <c r="B100" s="66"/>
      <c r="C100" s="22">
        <v>6050</v>
      </c>
      <c r="D100" s="23"/>
      <c r="E100" s="24" t="s">
        <v>32</v>
      </c>
      <c r="F100" s="25">
        <f>SUM(F101:F104)</f>
        <v>38300.5</v>
      </c>
      <c r="G100" s="25">
        <f t="shared" ref="G100:H100" si="17">SUM(G101:G104)</f>
        <v>0</v>
      </c>
      <c r="H100" s="25">
        <f t="shared" si="17"/>
        <v>38300.5</v>
      </c>
      <c r="I100" s="5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</row>
    <row r="101" spans="1:54" ht="31.5" x14ac:dyDescent="0.25">
      <c r="A101" s="66"/>
      <c r="B101" s="66"/>
      <c r="C101" s="40"/>
      <c r="D101" s="51" t="s">
        <v>42</v>
      </c>
      <c r="E101" s="26" t="s">
        <v>75</v>
      </c>
      <c r="F101" s="27">
        <v>4108.67</v>
      </c>
      <c r="G101" s="27">
        <v>0</v>
      </c>
      <c r="H101" s="52">
        <f t="shared" si="14"/>
        <v>4108.67</v>
      </c>
      <c r="I101" s="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</row>
    <row r="102" spans="1:54" ht="15.75" x14ac:dyDescent="0.25">
      <c r="A102" s="66"/>
      <c r="B102" s="66"/>
      <c r="C102" s="41"/>
      <c r="D102" s="51" t="s">
        <v>15</v>
      </c>
      <c r="E102" s="26" t="s">
        <v>120</v>
      </c>
      <c r="F102" s="27">
        <v>24500.6</v>
      </c>
      <c r="G102" s="27">
        <v>0</v>
      </c>
      <c r="H102" s="52">
        <f t="shared" si="14"/>
        <v>24500.6</v>
      </c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</row>
    <row r="103" spans="1:54" ht="15.75" x14ac:dyDescent="0.25">
      <c r="A103" s="66"/>
      <c r="B103" s="66"/>
      <c r="C103" s="41"/>
      <c r="D103" s="51" t="s">
        <v>12</v>
      </c>
      <c r="E103" s="26" t="s">
        <v>69</v>
      </c>
      <c r="F103" s="27">
        <v>7191.23</v>
      </c>
      <c r="G103" s="27">
        <v>0</v>
      </c>
      <c r="H103" s="52">
        <f t="shared" si="14"/>
        <v>7191.23</v>
      </c>
      <c r="I103" s="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</row>
    <row r="104" spans="1:54" ht="15.75" x14ac:dyDescent="0.25">
      <c r="A104" s="66"/>
      <c r="B104" s="66"/>
      <c r="C104" s="41"/>
      <c r="D104" s="51" t="s">
        <v>51</v>
      </c>
      <c r="E104" s="26" t="s">
        <v>69</v>
      </c>
      <c r="F104" s="27">
        <v>2500</v>
      </c>
      <c r="G104" s="27">
        <v>0</v>
      </c>
      <c r="H104" s="52">
        <f t="shared" ref="H104" si="18">SUM(F104+G104)</f>
        <v>2500</v>
      </c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</row>
    <row r="105" spans="1:54" ht="47.25" x14ac:dyDescent="0.25">
      <c r="A105" s="66"/>
      <c r="B105" s="66"/>
      <c r="C105" s="22">
        <v>6060</v>
      </c>
      <c r="D105" s="23"/>
      <c r="E105" s="24" t="s">
        <v>118</v>
      </c>
      <c r="F105" s="25">
        <f>SUM(F106)</f>
        <v>4650</v>
      </c>
      <c r="G105" s="25">
        <f t="shared" ref="G105:H105" si="19">SUM(G106)</f>
        <v>0</v>
      </c>
      <c r="H105" s="25">
        <f t="shared" si="19"/>
        <v>4650</v>
      </c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</row>
    <row r="106" spans="1:54" ht="15.75" x14ac:dyDescent="0.25">
      <c r="A106" s="71"/>
      <c r="B106" s="71"/>
      <c r="C106" s="42"/>
      <c r="D106" s="51" t="s">
        <v>15</v>
      </c>
      <c r="E106" s="26" t="s">
        <v>105</v>
      </c>
      <c r="F106" s="27">
        <v>4650</v>
      </c>
      <c r="G106" s="27">
        <v>0</v>
      </c>
      <c r="H106" s="52">
        <f t="shared" si="14"/>
        <v>4650</v>
      </c>
      <c r="I106" s="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</row>
    <row r="107" spans="1:54" ht="38.25" customHeight="1" x14ac:dyDescent="0.3">
      <c r="A107" s="28">
        <v>900</v>
      </c>
      <c r="B107" s="28"/>
      <c r="C107" s="28"/>
      <c r="D107" s="28"/>
      <c r="E107" s="19" t="s">
        <v>46</v>
      </c>
      <c r="F107" s="48">
        <f>F108+F111</f>
        <v>56934.119999999995</v>
      </c>
      <c r="G107" s="48">
        <f t="shared" ref="G107:H107" si="20">G108+G111</f>
        <v>0</v>
      </c>
      <c r="H107" s="48">
        <f t="shared" si="20"/>
        <v>56934.119999999995</v>
      </c>
      <c r="I107" s="3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</row>
    <row r="108" spans="1:54" ht="17.25" x14ac:dyDescent="0.3">
      <c r="A108" s="65"/>
      <c r="B108" s="22">
        <v>90002</v>
      </c>
      <c r="C108" s="22"/>
      <c r="D108" s="22"/>
      <c r="E108" s="24" t="s">
        <v>57</v>
      </c>
      <c r="F108" s="49">
        <f>F109</f>
        <v>1500</v>
      </c>
      <c r="G108" s="49">
        <f t="shared" ref="G108:H108" si="21">G109</f>
        <v>0</v>
      </c>
      <c r="H108" s="49">
        <f t="shared" si="21"/>
        <v>1500</v>
      </c>
      <c r="I108" s="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</row>
    <row r="109" spans="1:54" ht="33" customHeight="1" x14ac:dyDescent="0.25">
      <c r="A109" s="66"/>
      <c r="B109" s="63"/>
      <c r="C109" s="22">
        <v>4210</v>
      </c>
      <c r="D109" s="18"/>
      <c r="E109" s="24" t="s">
        <v>7</v>
      </c>
      <c r="F109" s="25">
        <f>SUM(F110)</f>
        <v>1500</v>
      </c>
      <c r="G109" s="25">
        <f t="shared" ref="G109:H109" si="22">SUM(G110)</f>
        <v>0</v>
      </c>
      <c r="H109" s="25">
        <f t="shared" si="22"/>
        <v>1500</v>
      </c>
      <c r="I109" s="5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</row>
    <row r="110" spans="1:54" ht="15.75" x14ac:dyDescent="0.25">
      <c r="A110" s="66"/>
      <c r="B110" s="67"/>
      <c r="C110" s="31"/>
      <c r="D110" s="51" t="s">
        <v>25</v>
      </c>
      <c r="E110" s="26" t="s">
        <v>9</v>
      </c>
      <c r="F110" s="27">
        <v>1500</v>
      </c>
      <c r="G110" s="27">
        <v>0</v>
      </c>
      <c r="H110" s="52">
        <f t="shared" si="14"/>
        <v>1500</v>
      </c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</row>
    <row r="111" spans="1:54" ht="30.75" customHeight="1" x14ac:dyDescent="0.3">
      <c r="A111" s="66"/>
      <c r="B111" s="22">
        <v>90015</v>
      </c>
      <c r="C111" s="22"/>
      <c r="D111" s="18"/>
      <c r="E111" s="24" t="s">
        <v>139</v>
      </c>
      <c r="F111" s="49">
        <f>F112+F123</f>
        <v>55434.119999999995</v>
      </c>
      <c r="G111" s="49">
        <f t="shared" ref="G111:H111" si="23">G112+G123</f>
        <v>0</v>
      </c>
      <c r="H111" s="49">
        <f t="shared" si="23"/>
        <v>55434.119999999995</v>
      </c>
      <c r="I111" s="4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</row>
    <row r="112" spans="1:54" ht="15.75" x14ac:dyDescent="0.25">
      <c r="A112" s="66"/>
      <c r="B112" s="63"/>
      <c r="C112" s="22">
        <v>4300</v>
      </c>
      <c r="D112" s="18"/>
      <c r="E112" s="24" t="s">
        <v>29</v>
      </c>
      <c r="F112" s="25">
        <f>SUM(,F113:F122)</f>
        <v>45434.119999999995</v>
      </c>
      <c r="G112" s="25">
        <f t="shared" ref="G112:H112" si="24">SUM(,G113:G122)</f>
        <v>0</v>
      </c>
      <c r="H112" s="25">
        <f t="shared" si="24"/>
        <v>45434.119999999995</v>
      </c>
      <c r="I112" s="5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</row>
    <row r="113" spans="1:54" ht="15.75" x14ac:dyDescent="0.25">
      <c r="A113" s="66"/>
      <c r="B113" s="64"/>
      <c r="C113" s="65"/>
      <c r="D113" s="51" t="s">
        <v>12</v>
      </c>
      <c r="E113" s="26" t="s">
        <v>68</v>
      </c>
      <c r="F113" s="27">
        <v>7000</v>
      </c>
      <c r="G113" s="27">
        <v>0</v>
      </c>
      <c r="H113" s="52">
        <f t="shared" si="14"/>
        <v>7000</v>
      </c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</row>
    <row r="114" spans="1:54" ht="15.75" x14ac:dyDescent="0.25">
      <c r="A114" s="66"/>
      <c r="B114" s="64"/>
      <c r="C114" s="66"/>
      <c r="D114" s="51" t="s">
        <v>39</v>
      </c>
      <c r="E114" s="26" t="s">
        <v>61</v>
      </c>
      <c r="F114" s="27">
        <v>2400</v>
      </c>
      <c r="G114" s="27">
        <v>0</v>
      </c>
      <c r="H114" s="52">
        <f t="shared" si="14"/>
        <v>2400</v>
      </c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</row>
    <row r="115" spans="1:54" ht="31.5" x14ac:dyDescent="0.25">
      <c r="A115" s="66"/>
      <c r="B115" s="64"/>
      <c r="C115" s="66"/>
      <c r="D115" s="51" t="s">
        <v>76</v>
      </c>
      <c r="E115" s="26" t="s">
        <v>77</v>
      </c>
      <c r="F115" s="27">
        <v>2000</v>
      </c>
      <c r="G115" s="27">
        <v>0</v>
      </c>
      <c r="H115" s="52">
        <f t="shared" si="14"/>
        <v>2000</v>
      </c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</row>
    <row r="116" spans="1:54" ht="31.5" x14ac:dyDescent="0.25">
      <c r="A116" s="66"/>
      <c r="B116" s="64"/>
      <c r="C116" s="66"/>
      <c r="D116" s="51" t="s">
        <v>15</v>
      </c>
      <c r="E116" s="26" t="s">
        <v>78</v>
      </c>
      <c r="F116" s="27">
        <v>800</v>
      </c>
      <c r="G116" s="27">
        <v>0</v>
      </c>
      <c r="H116" s="52">
        <f t="shared" si="14"/>
        <v>800</v>
      </c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</row>
    <row r="117" spans="1:54" ht="15.75" x14ac:dyDescent="0.25">
      <c r="A117" s="66"/>
      <c r="B117" s="64"/>
      <c r="C117" s="66"/>
      <c r="D117" s="51" t="s">
        <v>66</v>
      </c>
      <c r="E117" s="26" t="s">
        <v>61</v>
      </c>
      <c r="F117" s="27">
        <v>4800</v>
      </c>
      <c r="G117" s="27">
        <v>0</v>
      </c>
      <c r="H117" s="52">
        <f t="shared" si="14"/>
        <v>4800</v>
      </c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</row>
    <row r="118" spans="1:54" ht="15.75" x14ac:dyDescent="0.25">
      <c r="A118" s="66"/>
      <c r="B118" s="64"/>
      <c r="C118" s="66"/>
      <c r="D118" s="51" t="s">
        <v>17</v>
      </c>
      <c r="E118" s="26" t="s">
        <v>62</v>
      </c>
      <c r="F118" s="27">
        <v>800</v>
      </c>
      <c r="G118" s="27">
        <v>0</v>
      </c>
      <c r="H118" s="52">
        <f t="shared" si="14"/>
        <v>800</v>
      </c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</row>
    <row r="119" spans="1:54" ht="15.75" x14ac:dyDescent="0.25">
      <c r="A119" s="66"/>
      <c r="B119" s="64"/>
      <c r="C119" s="66"/>
      <c r="D119" s="51" t="s">
        <v>18</v>
      </c>
      <c r="E119" s="26" t="s">
        <v>61</v>
      </c>
      <c r="F119" s="27">
        <v>15317.59</v>
      </c>
      <c r="G119" s="27">
        <v>0</v>
      </c>
      <c r="H119" s="52">
        <f t="shared" si="14"/>
        <v>15317.59</v>
      </c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</row>
    <row r="120" spans="1:54" ht="15.75" x14ac:dyDescent="0.25">
      <c r="A120" s="66"/>
      <c r="B120" s="64"/>
      <c r="C120" s="66"/>
      <c r="D120" s="51" t="s">
        <v>34</v>
      </c>
      <c r="E120" s="26" t="s">
        <v>61</v>
      </c>
      <c r="F120" s="27">
        <v>1500</v>
      </c>
      <c r="G120" s="27">
        <v>0</v>
      </c>
      <c r="H120" s="52">
        <f t="shared" si="14"/>
        <v>1500</v>
      </c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</row>
    <row r="121" spans="1:54" ht="15.75" x14ac:dyDescent="0.25">
      <c r="A121" s="66"/>
      <c r="B121" s="64"/>
      <c r="C121" s="66"/>
      <c r="D121" s="51" t="s">
        <v>92</v>
      </c>
      <c r="E121" s="26" t="s">
        <v>61</v>
      </c>
      <c r="F121" s="27">
        <v>800</v>
      </c>
      <c r="G121" s="27">
        <v>0</v>
      </c>
      <c r="H121" s="52">
        <f t="shared" si="14"/>
        <v>800</v>
      </c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</row>
    <row r="122" spans="1:54" ht="31.5" x14ac:dyDescent="0.25">
      <c r="A122" s="66"/>
      <c r="B122" s="64"/>
      <c r="C122" s="71"/>
      <c r="D122" s="51" t="s">
        <v>33</v>
      </c>
      <c r="E122" s="26" t="s">
        <v>128</v>
      </c>
      <c r="F122" s="27">
        <v>10016.530000000001</v>
      </c>
      <c r="G122" s="27">
        <v>0</v>
      </c>
      <c r="H122" s="52">
        <f t="shared" si="14"/>
        <v>10016.530000000001</v>
      </c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</row>
    <row r="123" spans="1:54" ht="31.5" x14ac:dyDescent="0.25">
      <c r="A123" s="66"/>
      <c r="B123" s="64"/>
      <c r="C123" s="22">
        <v>6050</v>
      </c>
      <c r="D123" s="18"/>
      <c r="E123" s="24" t="s">
        <v>32</v>
      </c>
      <c r="F123" s="25">
        <f>SUM(F124:F125)</f>
        <v>10000</v>
      </c>
      <c r="G123" s="25">
        <f t="shared" ref="G123:H123" si="25">SUM(G124:G125)</f>
        <v>0</v>
      </c>
      <c r="H123" s="25">
        <f t="shared" si="25"/>
        <v>10000</v>
      </c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</row>
    <row r="124" spans="1:54" ht="15.75" x14ac:dyDescent="0.25">
      <c r="A124" s="66"/>
      <c r="B124" s="64"/>
      <c r="C124" s="22"/>
      <c r="D124" s="51" t="s">
        <v>33</v>
      </c>
      <c r="E124" s="26" t="s">
        <v>102</v>
      </c>
      <c r="F124" s="27">
        <v>5000</v>
      </c>
      <c r="G124" s="27">
        <v>0</v>
      </c>
      <c r="H124" s="52">
        <f t="shared" si="14"/>
        <v>5000</v>
      </c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</row>
    <row r="125" spans="1:54" ht="15.75" x14ac:dyDescent="0.25">
      <c r="A125" s="71"/>
      <c r="B125" s="67"/>
      <c r="C125" s="28"/>
      <c r="D125" s="51" t="s">
        <v>33</v>
      </c>
      <c r="E125" s="26" t="s">
        <v>129</v>
      </c>
      <c r="F125" s="27">
        <v>5000</v>
      </c>
      <c r="G125" s="27">
        <v>0</v>
      </c>
      <c r="H125" s="52">
        <f t="shared" si="14"/>
        <v>5000</v>
      </c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</row>
    <row r="126" spans="1:54" ht="45.75" customHeight="1" x14ac:dyDescent="0.3">
      <c r="A126" s="28">
        <v>921</v>
      </c>
      <c r="B126" s="28"/>
      <c r="C126" s="28"/>
      <c r="D126" s="28"/>
      <c r="E126" s="19" t="s">
        <v>65</v>
      </c>
      <c r="F126" s="48">
        <f>F127+F138</f>
        <v>208680.19</v>
      </c>
      <c r="G126" s="48">
        <f t="shared" ref="G126:H126" si="26">G127+G138</f>
        <v>-575.09</v>
      </c>
      <c r="H126" s="48">
        <f t="shared" si="26"/>
        <v>208105.10000000003</v>
      </c>
      <c r="I126" s="3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</row>
    <row r="127" spans="1:54" ht="31.5" x14ac:dyDescent="0.25">
      <c r="A127" s="60"/>
      <c r="B127" s="22">
        <v>92105</v>
      </c>
      <c r="C127" s="28"/>
      <c r="D127" s="28"/>
      <c r="E127" s="24" t="s">
        <v>47</v>
      </c>
      <c r="F127" s="48">
        <f>SUM(F128+F132+F136)</f>
        <v>44178.61</v>
      </c>
      <c r="G127" s="48">
        <f t="shared" ref="G127:H127" si="27">SUM(G128+G132+G136)</f>
        <v>-575.09</v>
      </c>
      <c r="H127" s="48">
        <f t="shared" si="27"/>
        <v>43603.520000000004</v>
      </c>
      <c r="I127" s="10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</row>
    <row r="128" spans="1:54" ht="31.5" x14ac:dyDescent="0.25">
      <c r="A128" s="61"/>
      <c r="B128" s="63"/>
      <c r="C128" s="22">
        <v>4210</v>
      </c>
      <c r="D128" s="18"/>
      <c r="E128" s="24" t="s">
        <v>7</v>
      </c>
      <c r="F128" s="25">
        <f>SUM(F129:F131)</f>
        <v>13632.67</v>
      </c>
      <c r="G128" s="25">
        <f t="shared" ref="G128:H128" si="28">SUM(G129:G131)</f>
        <v>-575.09</v>
      </c>
      <c r="H128" s="25">
        <f t="shared" si="28"/>
        <v>13057.58</v>
      </c>
      <c r="I128" s="10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</row>
    <row r="129" spans="1:54" ht="31.5" x14ac:dyDescent="0.25">
      <c r="A129" s="61"/>
      <c r="B129" s="64"/>
      <c r="C129" s="65"/>
      <c r="D129" s="51" t="s">
        <v>45</v>
      </c>
      <c r="E129" s="26" t="s">
        <v>94</v>
      </c>
      <c r="F129" s="27">
        <v>1000</v>
      </c>
      <c r="G129" s="52">
        <v>0</v>
      </c>
      <c r="H129" s="52">
        <f t="shared" si="14"/>
        <v>1000</v>
      </c>
      <c r="I129" s="10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</row>
    <row r="130" spans="1:54" ht="19.5" customHeight="1" x14ac:dyDescent="0.25">
      <c r="A130" s="61"/>
      <c r="B130" s="64"/>
      <c r="C130" s="66"/>
      <c r="D130" s="51" t="s">
        <v>45</v>
      </c>
      <c r="E130" s="26" t="s">
        <v>96</v>
      </c>
      <c r="F130" s="27">
        <v>1200</v>
      </c>
      <c r="G130" s="52">
        <v>0</v>
      </c>
      <c r="H130" s="52">
        <f t="shared" ref="H130:H131" si="29">SUM(F130+G130)</f>
        <v>1200</v>
      </c>
      <c r="I130" s="10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</row>
    <row r="131" spans="1:54" ht="33" customHeight="1" x14ac:dyDescent="0.25">
      <c r="A131" s="61"/>
      <c r="B131" s="64"/>
      <c r="C131" s="71"/>
      <c r="D131" s="51" t="s">
        <v>20</v>
      </c>
      <c r="E131" s="26" t="s">
        <v>136</v>
      </c>
      <c r="F131" s="27">
        <v>11432.67</v>
      </c>
      <c r="G131" s="27">
        <v>-575.09</v>
      </c>
      <c r="H131" s="52">
        <f t="shared" si="29"/>
        <v>10857.58</v>
      </c>
      <c r="I131" s="10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</row>
    <row r="132" spans="1:54" ht="31.5" x14ac:dyDescent="0.25">
      <c r="A132" s="61"/>
      <c r="B132" s="64"/>
      <c r="C132" s="22">
        <v>6050</v>
      </c>
      <c r="D132" s="18"/>
      <c r="E132" s="24" t="s">
        <v>32</v>
      </c>
      <c r="F132" s="25">
        <f>SUM(F133:F135)</f>
        <v>25516.54</v>
      </c>
      <c r="G132" s="25">
        <f>SUM(G133:G135)</f>
        <v>0</v>
      </c>
      <c r="H132" s="48">
        <f t="shared" si="14"/>
        <v>25516.54</v>
      </c>
      <c r="I132" s="5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</row>
    <row r="133" spans="1:54" ht="15.75" x14ac:dyDescent="0.25">
      <c r="A133" s="61"/>
      <c r="B133" s="64"/>
      <c r="C133" s="43"/>
      <c r="D133" s="51" t="s">
        <v>16</v>
      </c>
      <c r="E133" s="26" t="s">
        <v>98</v>
      </c>
      <c r="F133" s="27">
        <v>11003.57</v>
      </c>
      <c r="G133" s="27">
        <v>0</v>
      </c>
      <c r="H133" s="52">
        <f t="shared" si="14"/>
        <v>11003.57</v>
      </c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</row>
    <row r="134" spans="1:54" ht="15.75" x14ac:dyDescent="0.25">
      <c r="A134" s="61"/>
      <c r="B134" s="64"/>
      <c r="C134" s="46"/>
      <c r="D134" s="51" t="s">
        <v>48</v>
      </c>
      <c r="E134" s="26" t="s">
        <v>81</v>
      </c>
      <c r="F134" s="27">
        <v>6574.46</v>
      </c>
      <c r="G134" s="27">
        <v>0</v>
      </c>
      <c r="H134" s="52">
        <f t="shared" si="14"/>
        <v>6574.46</v>
      </c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</row>
    <row r="135" spans="1:54" ht="15.75" x14ac:dyDescent="0.25">
      <c r="A135" s="61"/>
      <c r="B135" s="64"/>
      <c r="C135" s="46"/>
      <c r="D135" s="51" t="s">
        <v>27</v>
      </c>
      <c r="E135" s="26" t="s">
        <v>81</v>
      </c>
      <c r="F135" s="27">
        <v>7938.51</v>
      </c>
      <c r="G135" s="27">
        <v>0</v>
      </c>
      <c r="H135" s="52">
        <f t="shared" si="14"/>
        <v>7938.51</v>
      </c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</row>
    <row r="136" spans="1:54" ht="47.25" x14ac:dyDescent="0.25">
      <c r="A136" s="61"/>
      <c r="B136" s="64"/>
      <c r="C136" s="22">
        <v>6060</v>
      </c>
      <c r="D136" s="18"/>
      <c r="E136" s="24" t="s">
        <v>118</v>
      </c>
      <c r="F136" s="25">
        <f>SUM(F137)</f>
        <v>5029.3999999999996</v>
      </c>
      <c r="G136" s="25">
        <f>SUM(G137)</f>
        <v>0</v>
      </c>
      <c r="H136" s="48">
        <f t="shared" si="14"/>
        <v>5029.3999999999996</v>
      </c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</row>
    <row r="137" spans="1:54" ht="15.75" x14ac:dyDescent="0.25">
      <c r="A137" s="61"/>
      <c r="B137" s="67"/>
      <c r="C137" s="44"/>
      <c r="D137" s="51" t="s">
        <v>87</v>
      </c>
      <c r="E137" s="26" t="s">
        <v>130</v>
      </c>
      <c r="F137" s="27">
        <v>5029.3999999999996</v>
      </c>
      <c r="G137" s="27">
        <v>0</v>
      </c>
      <c r="H137" s="52">
        <f t="shared" si="14"/>
        <v>5029.3999999999996</v>
      </c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</row>
    <row r="138" spans="1:54" ht="31.5" x14ac:dyDescent="0.3">
      <c r="A138" s="61"/>
      <c r="B138" s="22">
        <v>92109</v>
      </c>
      <c r="C138" s="28"/>
      <c r="D138" s="28"/>
      <c r="E138" s="24" t="s">
        <v>111</v>
      </c>
      <c r="F138" s="49">
        <f>F139+F151+F160</f>
        <v>164501.57999999999</v>
      </c>
      <c r="G138" s="49">
        <f t="shared" ref="G138:H138" si="30">G139+G151+G160</f>
        <v>0</v>
      </c>
      <c r="H138" s="49">
        <f t="shared" si="30"/>
        <v>164501.58000000002</v>
      </c>
      <c r="I138" s="4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</row>
    <row r="139" spans="1:54" ht="31.5" x14ac:dyDescent="0.25">
      <c r="A139" s="61"/>
      <c r="B139" s="60"/>
      <c r="C139" s="22">
        <v>4210</v>
      </c>
      <c r="D139" s="18"/>
      <c r="E139" s="24" t="s">
        <v>7</v>
      </c>
      <c r="F139" s="25">
        <f>SUM(F140:F150)</f>
        <v>64864.110000000008</v>
      </c>
      <c r="G139" s="25">
        <f t="shared" ref="G139:H139" si="31">SUM(G140:G150)</f>
        <v>712.59</v>
      </c>
      <c r="H139" s="25">
        <f t="shared" si="31"/>
        <v>65576.700000000012</v>
      </c>
      <c r="I139" s="5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</row>
    <row r="140" spans="1:54" ht="15.75" x14ac:dyDescent="0.25">
      <c r="A140" s="61"/>
      <c r="B140" s="61"/>
      <c r="C140" s="60"/>
      <c r="D140" s="51" t="s">
        <v>54</v>
      </c>
      <c r="E140" s="26" t="s">
        <v>52</v>
      </c>
      <c r="F140" s="27">
        <v>5846.36</v>
      </c>
      <c r="G140" s="27">
        <v>0</v>
      </c>
      <c r="H140" s="52">
        <f t="shared" si="14"/>
        <v>5846.36</v>
      </c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</row>
    <row r="141" spans="1:54" ht="15.75" x14ac:dyDescent="0.25">
      <c r="A141" s="61"/>
      <c r="B141" s="61"/>
      <c r="C141" s="61"/>
      <c r="D141" s="51" t="s">
        <v>49</v>
      </c>
      <c r="E141" s="26" t="s">
        <v>7</v>
      </c>
      <c r="F141" s="27">
        <v>9149.11</v>
      </c>
      <c r="G141" s="27">
        <v>0</v>
      </c>
      <c r="H141" s="52">
        <f t="shared" si="14"/>
        <v>9149.11</v>
      </c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</row>
    <row r="142" spans="1:54" ht="15.75" x14ac:dyDescent="0.25">
      <c r="A142" s="61"/>
      <c r="B142" s="61"/>
      <c r="C142" s="61"/>
      <c r="D142" s="51" t="s">
        <v>37</v>
      </c>
      <c r="E142" s="26" t="s">
        <v>52</v>
      </c>
      <c r="F142" s="27">
        <v>10003.57</v>
      </c>
      <c r="G142" s="27">
        <v>0</v>
      </c>
      <c r="H142" s="52">
        <f t="shared" si="14"/>
        <v>10003.57</v>
      </c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</row>
    <row r="143" spans="1:54" ht="15.75" x14ac:dyDescent="0.25">
      <c r="A143" s="61"/>
      <c r="B143" s="61"/>
      <c r="C143" s="61"/>
      <c r="D143" s="51" t="s">
        <v>50</v>
      </c>
      <c r="E143" s="26" t="s">
        <v>52</v>
      </c>
      <c r="F143" s="27">
        <v>4820.74</v>
      </c>
      <c r="G143" s="27">
        <v>0</v>
      </c>
      <c r="H143" s="52">
        <f t="shared" si="14"/>
        <v>4820.74</v>
      </c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</row>
    <row r="144" spans="1:54" ht="15.75" x14ac:dyDescent="0.25">
      <c r="A144" s="61"/>
      <c r="B144" s="61"/>
      <c r="C144" s="61"/>
      <c r="D144" s="51" t="s">
        <v>50</v>
      </c>
      <c r="E144" s="26" t="s">
        <v>112</v>
      </c>
      <c r="F144" s="27">
        <v>2500</v>
      </c>
      <c r="G144" s="27">
        <v>0</v>
      </c>
      <c r="H144" s="52">
        <f t="shared" si="14"/>
        <v>2500</v>
      </c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</row>
    <row r="145" spans="1:54" ht="31.5" x14ac:dyDescent="0.25">
      <c r="A145" s="61"/>
      <c r="B145" s="61"/>
      <c r="C145" s="61"/>
      <c r="D145" s="51" t="s">
        <v>31</v>
      </c>
      <c r="E145" s="26" t="s">
        <v>124</v>
      </c>
      <c r="F145" s="27">
        <v>6110.55</v>
      </c>
      <c r="G145" s="27">
        <v>0</v>
      </c>
      <c r="H145" s="52">
        <f t="shared" si="14"/>
        <v>6110.55</v>
      </c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</row>
    <row r="146" spans="1:54" ht="15.75" x14ac:dyDescent="0.25">
      <c r="A146" s="61"/>
      <c r="B146" s="61"/>
      <c r="C146" s="61"/>
      <c r="D146" s="51" t="s">
        <v>18</v>
      </c>
      <c r="E146" s="26" t="s">
        <v>52</v>
      </c>
      <c r="F146" s="27">
        <v>2000</v>
      </c>
      <c r="G146" s="27">
        <v>0</v>
      </c>
      <c r="H146" s="52">
        <f t="shared" si="14"/>
        <v>2000</v>
      </c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</row>
    <row r="147" spans="1:54" ht="15.75" x14ac:dyDescent="0.25">
      <c r="A147" s="61"/>
      <c r="B147" s="61"/>
      <c r="C147" s="61"/>
      <c r="D147" s="51" t="s">
        <v>51</v>
      </c>
      <c r="E147" s="26" t="s">
        <v>52</v>
      </c>
      <c r="F147" s="27">
        <v>13836.77</v>
      </c>
      <c r="G147" s="27">
        <v>0</v>
      </c>
      <c r="H147" s="52">
        <f t="shared" si="14"/>
        <v>13836.77</v>
      </c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</row>
    <row r="148" spans="1:54" ht="15.75" x14ac:dyDescent="0.25">
      <c r="A148" s="61"/>
      <c r="B148" s="61"/>
      <c r="C148" s="61"/>
      <c r="D148" s="51" t="s">
        <v>24</v>
      </c>
      <c r="E148" s="26" t="s">
        <v>52</v>
      </c>
      <c r="F148" s="27">
        <v>1011.08</v>
      </c>
      <c r="G148" s="27">
        <v>0</v>
      </c>
      <c r="H148" s="52">
        <f t="shared" si="14"/>
        <v>1011.08</v>
      </c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</row>
    <row r="149" spans="1:54" ht="15.75" x14ac:dyDescent="0.25">
      <c r="A149" s="61"/>
      <c r="B149" s="61"/>
      <c r="C149" s="61"/>
      <c r="D149" s="51" t="s">
        <v>53</v>
      </c>
      <c r="E149" s="26" t="s">
        <v>52</v>
      </c>
      <c r="F149" s="27">
        <v>9585.93</v>
      </c>
      <c r="G149" s="27">
        <v>0</v>
      </c>
      <c r="H149" s="52">
        <f t="shared" ref="H149" si="32">SUM(F149+G149)</f>
        <v>9585.93</v>
      </c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</row>
    <row r="150" spans="1:54" ht="15.75" x14ac:dyDescent="0.25">
      <c r="A150" s="61"/>
      <c r="B150" s="61"/>
      <c r="C150" s="62"/>
      <c r="D150" s="51" t="s">
        <v>70</v>
      </c>
      <c r="E150" s="26" t="s">
        <v>52</v>
      </c>
      <c r="F150" s="27">
        <v>0</v>
      </c>
      <c r="G150" s="27">
        <v>712.59</v>
      </c>
      <c r="H150" s="52">
        <f t="shared" si="14"/>
        <v>712.59</v>
      </c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</row>
    <row r="151" spans="1:54" ht="31.5" x14ac:dyDescent="0.25">
      <c r="A151" s="61"/>
      <c r="B151" s="61"/>
      <c r="C151" s="22">
        <v>6050</v>
      </c>
      <c r="D151" s="18"/>
      <c r="E151" s="24" t="s">
        <v>32</v>
      </c>
      <c r="F151" s="25">
        <f>SUM(F152:F159)</f>
        <v>89637.469999999987</v>
      </c>
      <c r="G151" s="25">
        <f t="shared" ref="G151:H151" si="33">SUM(G152:G159)</f>
        <v>-712.59</v>
      </c>
      <c r="H151" s="25">
        <f t="shared" si="33"/>
        <v>88924.87999999999</v>
      </c>
      <c r="I151" s="5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</row>
    <row r="152" spans="1:54" ht="15.75" x14ac:dyDescent="0.25">
      <c r="A152" s="61"/>
      <c r="B152" s="61"/>
      <c r="C152" s="77"/>
      <c r="D152" s="51" t="s">
        <v>49</v>
      </c>
      <c r="E152" s="26" t="s">
        <v>113</v>
      </c>
      <c r="F152" s="27">
        <v>4000</v>
      </c>
      <c r="G152" s="27">
        <v>0</v>
      </c>
      <c r="H152" s="52">
        <f t="shared" ref="H152:H161" si="34">SUM(F152+G152)</f>
        <v>4000</v>
      </c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</row>
    <row r="153" spans="1:54" ht="18" customHeight="1" x14ac:dyDescent="0.25">
      <c r="A153" s="61"/>
      <c r="B153" s="61"/>
      <c r="C153" s="78"/>
      <c r="D153" s="51" t="s">
        <v>70</v>
      </c>
      <c r="E153" s="26" t="s">
        <v>114</v>
      </c>
      <c r="F153" s="27">
        <v>17317.59</v>
      </c>
      <c r="G153" s="27">
        <v>-712.59</v>
      </c>
      <c r="H153" s="52">
        <f t="shared" si="34"/>
        <v>16605</v>
      </c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</row>
    <row r="154" spans="1:54" ht="15.75" x14ac:dyDescent="0.25">
      <c r="A154" s="61"/>
      <c r="B154" s="61"/>
      <c r="C154" s="78"/>
      <c r="D154" s="51" t="s">
        <v>87</v>
      </c>
      <c r="E154" s="26" t="s">
        <v>115</v>
      </c>
      <c r="F154" s="27">
        <v>10000</v>
      </c>
      <c r="G154" s="27">
        <v>0</v>
      </c>
      <c r="H154" s="52">
        <f t="shared" si="34"/>
        <v>10000</v>
      </c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</row>
    <row r="155" spans="1:54" ht="31.5" x14ac:dyDescent="0.25">
      <c r="A155" s="61"/>
      <c r="B155" s="61"/>
      <c r="C155" s="78"/>
      <c r="D155" s="51" t="s">
        <v>87</v>
      </c>
      <c r="E155" s="26" t="s">
        <v>79</v>
      </c>
      <c r="F155" s="27">
        <v>4000</v>
      </c>
      <c r="G155" s="27">
        <v>0</v>
      </c>
      <c r="H155" s="52">
        <f t="shared" si="34"/>
        <v>4000</v>
      </c>
      <c r="I155" s="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</row>
    <row r="156" spans="1:54" ht="15.75" x14ac:dyDescent="0.25">
      <c r="A156" s="61"/>
      <c r="B156" s="61"/>
      <c r="C156" s="78"/>
      <c r="D156" s="51" t="s">
        <v>55</v>
      </c>
      <c r="E156" s="26" t="s">
        <v>89</v>
      </c>
      <c r="F156" s="27">
        <v>11831.13</v>
      </c>
      <c r="G156" s="27">
        <v>0</v>
      </c>
      <c r="H156" s="52">
        <f t="shared" si="34"/>
        <v>11831.13</v>
      </c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</row>
    <row r="157" spans="1:54" ht="31.5" x14ac:dyDescent="0.25">
      <c r="A157" s="61"/>
      <c r="B157" s="61"/>
      <c r="C157" s="78"/>
      <c r="D157" s="51" t="s">
        <v>24</v>
      </c>
      <c r="E157" s="26" t="s">
        <v>90</v>
      </c>
      <c r="F157" s="27">
        <v>16000</v>
      </c>
      <c r="G157" s="27">
        <v>0</v>
      </c>
      <c r="H157" s="52">
        <f t="shared" si="34"/>
        <v>16000</v>
      </c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</row>
    <row r="158" spans="1:54" ht="31.5" x14ac:dyDescent="0.25">
      <c r="A158" s="61"/>
      <c r="B158" s="61"/>
      <c r="C158" s="78"/>
      <c r="D158" s="51" t="s">
        <v>43</v>
      </c>
      <c r="E158" s="26" t="s">
        <v>116</v>
      </c>
      <c r="F158" s="27">
        <v>16857.830000000002</v>
      </c>
      <c r="G158" s="27">
        <v>0</v>
      </c>
      <c r="H158" s="52">
        <f t="shared" ref="H158" si="35">SUM(F158+G158)</f>
        <v>16857.830000000002</v>
      </c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</row>
    <row r="159" spans="1:54" ht="31.5" x14ac:dyDescent="0.25">
      <c r="A159" s="61"/>
      <c r="B159" s="61"/>
      <c r="C159" s="79"/>
      <c r="D159" s="51" t="s">
        <v>50</v>
      </c>
      <c r="E159" s="26" t="s">
        <v>79</v>
      </c>
      <c r="F159" s="27">
        <v>9630.92</v>
      </c>
      <c r="G159" s="27">
        <v>0</v>
      </c>
      <c r="H159" s="52">
        <f t="shared" si="34"/>
        <v>9630.92</v>
      </c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</row>
    <row r="160" spans="1:54" ht="47.25" x14ac:dyDescent="0.25">
      <c r="A160" s="61"/>
      <c r="B160" s="61"/>
      <c r="C160" s="22">
        <v>6060</v>
      </c>
      <c r="D160" s="18"/>
      <c r="E160" s="24" t="s">
        <v>118</v>
      </c>
      <c r="F160" s="25">
        <f>SUM(F161)</f>
        <v>10000</v>
      </c>
      <c r="G160" s="25">
        <f t="shared" ref="G160:H160" si="36">SUM(G161)</f>
        <v>0</v>
      </c>
      <c r="H160" s="25">
        <f t="shared" si="36"/>
        <v>10000</v>
      </c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</row>
    <row r="161" spans="1:54" ht="31.5" x14ac:dyDescent="0.25">
      <c r="A161" s="62"/>
      <c r="B161" s="62"/>
      <c r="C161" s="45"/>
      <c r="D161" s="51" t="s">
        <v>54</v>
      </c>
      <c r="E161" s="26" t="s">
        <v>127</v>
      </c>
      <c r="F161" s="27">
        <v>10000</v>
      </c>
      <c r="G161" s="27">
        <v>0</v>
      </c>
      <c r="H161" s="52">
        <f t="shared" si="34"/>
        <v>10000</v>
      </c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</row>
    <row r="162" spans="1:54" ht="27" customHeight="1" x14ac:dyDescent="0.3">
      <c r="A162" s="68"/>
      <c r="B162" s="69"/>
      <c r="C162" s="69"/>
      <c r="D162" s="69"/>
      <c r="E162" s="69"/>
      <c r="F162" s="69"/>
      <c r="G162" s="69"/>
      <c r="H162" s="70"/>
      <c r="I162" s="3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</row>
    <row r="163" spans="1:54" ht="25.5" x14ac:dyDescent="0.3">
      <c r="A163" s="74"/>
      <c r="B163" s="75"/>
      <c r="C163" s="76"/>
      <c r="D163" s="32" t="s">
        <v>56</v>
      </c>
      <c r="E163" s="26"/>
      <c r="F163" s="47">
        <f>F17+F54+F65+F72+F107+F126</f>
        <v>604092.71</v>
      </c>
      <c r="G163" s="47">
        <f>G17+G54+G65+G72+G107+G126</f>
        <v>0</v>
      </c>
      <c r="H163" s="47">
        <f>H17+H54+H65+H72+H107+H126</f>
        <v>604092.71</v>
      </c>
      <c r="I163" s="8"/>
    </row>
    <row r="164" spans="1:54" ht="25.5" x14ac:dyDescent="0.3">
      <c r="A164" s="1"/>
      <c r="B164" s="1"/>
      <c r="C164" s="1"/>
      <c r="D164" s="11"/>
      <c r="E164" s="6"/>
      <c r="F164" s="6"/>
      <c r="G164" s="6"/>
      <c r="H164" s="16"/>
      <c r="I164" s="8"/>
    </row>
    <row r="165" spans="1:54" ht="15.75" customHeight="1" x14ac:dyDescent="0.25">
      <c r="E165" s="33"/>
      <c r="F165" s="33"/>
      <c r="G165" s="33"/>
    </row>
    <row r="166" spans="1:54" ht="15.75" customHeight="1" x14ac:dyDescent="0.25">
      <c r="E166" s="34"/>
      <c r="F166" s="34"/>
      <c r="G166" s="34"/>
    </row>
    <row r="167" spans="1:54" ht="15.75" customHeight="1" x14ac:dyDescent="0.25">
      <c r="E167" s="34"/>
      <c r="F167" s="34"/>
      <c r="G167" s="34"/>
    </row>
    <row r="168" spans="1:54" ht="15.75" customHeight="1" x14ac:dyDescent="0.25">
      <c r="E168" s="34"/>
      <c r="F168" s="34"/>
      <c r="G168" s="34"/>
    </row>
    <row r="169" spans="1:54" ht="15.75" hidden="1" customHeight="1" x14ac:dyDescent="0.25">
      <c r="E169" s="34"/>
      <c r="F169" s="34"/>
      <c r="G169" s="34"/>
    </row>
  </sheetData>
  <autoFilter ref="A15:H163"/>
  <mergeCells count="33">
    <mergeCell ref="A163:C163"/>
    <mergeCell ref="A66:A71"/>
    <mergeCell ref="B67:B71"/>
    <mergeCell ref="B109:B110"/>
    <mergeCell ref="A73:A106"/>
    <mergeCell ref="A127:A161"/>
    <mergeCell ref="A162:H162"/>
    <mergeCell ref="B139:B161"/>
    <mergeCell ref="C140:C150"/>
    <mergeCell ref="C84:C95"/>
    <mergeCell ref="C152:C159"/>
    <mergeCell ref="B128:B137"/>
    <mergeCell ref="C129:C131"/>
    <mergeCell ref="A108:A125"/>
    <mergeCell ref="B112:B125"/>
    <mergeCell ref="C75:C82"/>
    <mergeCell ref="C113:C122"/>
    <mergeCell ref="C68:C71"/>
    <mergeCell ref="C37:C46"/>
    <mergeCell ref="C48:C53"/>
    <mergeCell ref="B74:B106"/>
    <mergeCell ref="A1:H8"/>
    <mergeCell ref="B10:G10"/>
    <mergeCell ref="A18:A53"/>
    <mergeCell ref="B59:B64"/>
    <mergeCell ref="C60:C64"/>
    <mergeCell ref="C20:C35"/>
    <mergeCell ref="A55:A64"/>
    <mergeCell ref="A16:H16"/>
    <mergeCell ref="B19:B53"/>
    <mergeCell ref="B56:B57"/>
    <mergeCell ref="B17:D17"/>
    <mergeCell ref="C18:D18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1" fitToHeight="3" orientation="portrait" r:id="rId1"/>
  <rowBreaks count="3" manualBreakCount="3">
    <brk id="64" max="6" man="1"/>
    <brk id="97" max="8" man="1"/>
    <brk id="137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2017-12-20T08:06:00Z</dcterms:modified>
</cp:coreProperties>
</file>