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Arkusz1!$A$15:$F$153</definedName>
    <definedName name="_xlnm.Print_Area" localSheetId="0">Arkusz1!$A$1:$G$159</definedName>
  </definedNames>
  <calcPr calcId="152511"/>
</workbook>
</file>

<file path=xl/calcChain.xml><?xml version="1.0" encoding="utf-8"?>
<calcChain xmlns="http://schemas.openxmlformats.org/spreadsheetml/2006/main">
  <c r="F141" i="1" l="1"/>
  <c r="F128" i="1"/>
  <c r="F143" i="1"/>
  <c r="F54" i="1"/>
  <c r="F84" i="1"/>
  <c r="F127" i="1" l="1"/>
  <c r="F19" i="1"/>
  <c r="F35" i="1"/>
  <c r="F45" i="1"/>
  <c r="F53" i="1"/>
  <c r="F57" i="1"/>
  <c r="F62" i="1"/>
  <c r="F68" i="1"/>
  <c r="F67" i="1" s="1"/>
  <c r="F66" i="1" s="1"/>
  <c r="F75" i="1"/>
  <c r="F98" i="1"/>
  <c r="F101" i="1"/>
  <c r="F106" i="1"/>
  <c r="F105" i="1" s="1"/>
  <c r="F109" i="1"/>
  <c r="F119" i="1"/>
  <c r="F123" i="1"/>
  <c r="F122" i="1" s="1"/>
  <c r="F121" i="1" l="1"/>
  <c r="F56" i="1"/>
  <c r="F52" i="1" s="1"/>
  <c r="F18" i="1"/>
  <c r="F17" i="1" s="1"/>
  <c r="F108" i="1"/>
  <c r="F104" i="1" s="1"/>
  <c r="F74" i="1"/>
  <c r="F73" i="1" s="1"/>
  <c r="F153" i="1" l="1"/>
</calcChain>
</file>

<file path=xl/sharedStrings.xml><?xml version="1.0" encoding="utf-8"?>
<sst xmlns="http://schemas.openxmlformats.org/spreadsheetml/2006/main" count="244" uniqueCount="131">
  <si>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</si>
  <si>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</si>
  <si>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</si>
  <si>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</si>
  <si>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</si>
  <si>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</si>
  <si>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</si>
  <si>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</si>
  <si>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</si>
  <si>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</si>
  <si>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</si>
  <si>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</si>
  <si>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</si>
  <si>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Dybki</t>
  </si>
  <si>
    <t>Fidury</t>
  </si>
  <si>
    <t>Jelenie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</si>
  <si>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</si>
  <si>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</si>
  <si>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</si>
  <si>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</si>
  <si>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</si>
  <si>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</si>
  <si>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</si>
  <si>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</si>
  <si>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</si>
  <si>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</si>
  <si>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</si>
  <si>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>Ugniewo</t>
  </si>
  <si>
    <t>Zakrzewek</t>
  </si>
  <si>
    <t>Nowa Osuchowa</t>
  </si>
  <si>
    <t>Zakup usług pozostałych</t>
  </si>
  <si>
    <t>Budy - Grudzie</t>
  </si>
  <si>
    <t>Nagoszewka</t>
  </si>
  <si>
    <t>Wydatki inwestycyjne jednostek budżetowych</t>
  </si>
  <si>
    <t>Stare Lubiejewo</t>
  </si>
  <si>
    <t>Rogóźnia</t>
  </si>
  <si>
    <t>Gospodarka mieszkaniowa</t>
  </si>
  <si>
    <t>Pozostała działalność</t>
  </si>
  <si>
    <t>Guty Bujno</t>
  </si>
  <si>
    <t>Ochotnicze Straże Pożarne</t>
  </si>
  <si>
    <t>Jelonki</t>
  </si>
  <si>
    <t>Oświata i wychowanie</t>
  </si>
  <si>
    <t>Szkoły Podstawowe</t>
  </si>
  <si>
    <t>Kalinowo</t>
  </si>
  <si>
    <t>Stok</t>
  </si>
  <si>
    <t>Pólki</t>
  </si>
  <si>
    <t>Zalesie</t>
  </si>
  <si>
    <t>Gospodarka Komunalna i ochrona środowiska</t>
  </si>
  <si>
    <t>Oświetlenie ulic placów i dróg</t>
  </si>
  <si>
    <t>Pozostałe zadania w zakresie kultury</t>
  </si>
  <si>
    <t>Nowe Lubiejewo</t>
  </si>
  <si>
    <t xml:space="preserve">Nowa Grabownica </t>
  </si>
  <si>
    <t>Kuskowizna</t>
  </si>
  <si>
    <t>Przyjmy k. Poręby</t>
  </si>
  <si>
    <t>Wyposażenie świetlicy</t>
  </si>
  <si>
    <t>Wiśniewo</t>
  </si>
  <si>
    <t>Biel</t>
  </si>
  <si>
    <t>Prosienica</t>
  </si>
  <si>
    <t>OGÓŁEM</t>
  </si>
  <si>
    <t>Gospodarka odpadami</t>
  </si>
  <si>
    <t>Remonty dróg</t>
  </si>
  <si>
    <t>Tablica informacyjna</t>
  </si>
  <si>
    <t>Gospodarka gruntami i nieruchomościami</t>
  </si>
  <si>
    <t>Instalacja lamp oświetleniowych</t>
  </si>
  <si>
    <t>Instalacja lampy oświetleniowej</t>
  </si>
  <si>
    <t>Siłownia zewnętrzna dla PSP w Jasienicy</t>
  </si>
  <si>
    <t xml:space="preserve">Ogrodzenie świetlicy </t>
  </si>
  <si>
    <t>Bezpieczeństwo publiczne i ochrona przeciwpożarowa</t>
  </si>
  <si>
    <t>Kultura i ochrona dziedzictwa narodowego</t>
  </si>
  <si>
    <t>Koziki</t>
  </si>
  <si>
    <t>Ułożenie kostki przy przystanku autobusowym</t>
  </si>
  <si>
    <t>Wymiana lamp oświetleniowych</t>
  </si>
  <si>
    <t>Remont szkoły w Dybkach</t>
  </si>
  <si>
    <t>Stara Grabownica</t>
  </si>
  <si>
    <t>Plac zabaw przy PSP w Kalinowie</t>
  </si>
  <si>
    <t>Zakup umundurowania dla OSP Jasienica</t>
  </si>
  <si>
    <t>Zakup mikrofonów dla ZSP w Jelonkach</t>
  </si>
  <si>
    <t>Siłownia zewnetrzna dla ZPS w Jelonkach</t>
  </si>
  <si>
    <t>Monitoring zewnętrzny dla PSP w Kalinowie</t>
  </si>
  <si>
    <t>Kalinowo Parcele</t>
  </si>
  <si>
    <t>Instalacja lamp oświetleniowych na przystanku</t>
  </si>
  <si>
    <t>Instalacja lamp oświetleniowych przy budynku OSP</t>
  </si>
  <si>
    <t>Zagospodarowanie terenu wokół świetlicy</t>
  </si>
  <si>
    <t>Wiata przystankowa</t>
  </si>
  <si>
    <t>Plac zabaw</t>
  </si>
  <si>
    <t>Zakup materiałów i wyposażenia dla PSP w Starym Lubiejewie</t>
  </si>
  <si>
    <t>Zakup i montaż lustra na ul. Ostrowskiej</t>
  </si>
  <si>
    <t>Oznakowanie ulic</t>
  </si>
  <si>
    <t>Siłownia zewnętrzna dla PSP w Starym Lubiejewie</t>
  </si>
  <si>
    <t>Zakup pomocy dydaktycznych dla PSP w Starym Lubiejewie</t>
  </si>
  <si>
    <t>Odwodnienie drogi</t>
  </si>
  <si>
    <t>Nieskórz</t>
  </si>
  <si>
    <t>Siłownia zewnętrzna przy PSP Nowa Osuchowa</t>
  </si>
  <si>
    <t>Uporządkowanie terenu</t>
  </si>
  <si>
    <t>Remont świetlicy wiejskiej</t>
  </si>
  <si>
    <t>Plac zabaw z elementami siłowni zewnętrznej</t>
  </si>
  <si>
    <t>Siłownia zewnętrzna przy PSP w Jasienicy</t>
  </si>
  <si>
    <t>Sulęcin - Kolonia</t>
  </si>
  <si>
    <t>Zakup pomocy dydaktycznych dla ZSP w Komorowie</t>
  </si>
  <si>
    <t>Furtka do ogrodzenia placu zabaw</t>
  </si>
  <si>
    <t>Zakup i montaż lustra na skrzyżowaniu</t>
  </si>
  <si>
    <t>Ławki na plac zabaw</t>
  </si>
  <si>
    <t>Odnowienie wiaty przystankowej</t>
  </si>
  <si>
    <t>Plan wydatków na przedsięwzięcia realizowane w ramach Funduszu Sołeckiego w 2017 roku</t>
  </si>
  <si>
    <t xml:space="preserve">Plac zabaw </t>
  </si>
  <si>
    <t xml:space="preserve">Remonty dróg </t>
  </si>
  <si>
    <t>Remont pobocza przy ul. Piaski</t>
  </si>
  <si>
    <t>Droga Antoniewo</t>
  </si>
  <si>
    <t>Oświetlenie przy ul. Ostrowskiej</t>
  </si>
  <si>
    <t xml:space="preserve">Zakup działki </t>
  </si>
  <si>
    <t>Tablice informacyjne</t>
  </si>
  <si>
    <t xml:space="preserve">Zakup kosiarki </t>
  </si>
  <si>
    <t>Zakup materiałów do remontu remizy OSP</t>
  </si>
  <si>
    <t>Zakup materiałów i wyposażenia dla PSP w Nagoszewce</t>
  </si>
  <si>
    <t>Zakup materiałów i wyposażenia dla PSP w Dybkach</t>
  </si>
  <si>
    <t>Zakup materiałów i wyposażenia dla ZSP w Jelonkach</t>
  </si>
  <si>
    <t>Zakup materiałów i wyposazenia dla PSP Koziki</t>
  </si>
  <si>
    <t>Domy i ośrodki kultury, świetlice i kluby</t>
  </si>
  <si>
    <t>Zakup materiałów do remontu</t>
  </si>
  <si>
    <t>Ogrodzenie świetlicy</t>
  </si>
  <si>
    <t>Rozbudowa świetlicy</t>
  </si>
  <si>
    <t>Klimatyzacja</t>
  </si>
  <si>
    <t>Utwardzenie terenu przy świetlicy wiejskiej</t>
  </si>
  <si>
    <t>Zakup środków dydaktycznych i książek</t>
  </si>
  <si>
    <t>Wydatki na zakupy inwestycyjne jednostek budżetowych</t>
  </si>
  <si>
    <t>Wiaty przystankowe</t>
  </si>
  <si>
    <t>Boisko przy ZSP w Komorowie</t>
  </si>
  <si>
    <t>Wykonanie pobocza przy drodze gminnej</t>
  </si>
  <si>
    <t>Pomoce dydaktyczne dla PSP w Dudach</t>
  </si>
  <si>
    <t>Zakup bramek dla ZSP w Jelonkach</t>
  </si>
  <si>
    <t>Zakup materiałów i wyposażenia  do  świetlicy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</si>
</sst>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1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/>
    <xf numFmtId="4" fontId="0" fillId="0" borderId="0" xfId="0" applyNumberFormat="1" applyBorder="1"/>
    <xf numFmtId="4" fontId="13" fillId="0" borderId="0" xfId="0" applyNumberFormat="1" applyFont="1" applyFill="1" applyBorder="1"/>
    <xf numFmtId="0" fontId="2" fillId="0" borderId="0" xfId="0" applyFont="1" applyBorder="1"/>
    <xf numFmtId="4" fontId="11" fillId="0" borderId="0" xfId="0" applyNumberFormat="1" applyFont="1" applyFill="1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7" fillId="0" borderId="0" xfId="0" applyNumberFormat="1" applyFont="1" applyBorder="1"/>
    <xf numFmtId="4" fontId="17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/>
    <xf numFmtId="0" fontId="11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/>
    <xf numFmtId="0" fontId="14" fillId="0" borderId="1" xfId="0" applyFont="1" applyFill="1" applyBorder="1" applyAlignment="1">
      <alignment horizontal="left" vertical="center"/>
    </xf>
    <xf numFmtId="4" fontId="17" fillId="0" borderId="1" xfId="0" applyNumberFormat="1" applyFont="1" applyFill="1" applyBorder="1"/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2" fillId="0" borderId="1" xfId="0" applyNumberFormat="1" applyFont="1" applyBorder="1"/>
    <xf numFmtId="0" fontId="0" fillId="0" borderId="0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1790700</xdr:colOff>
      <xdr:row>0</xdr:row>
      <xdr:rowOff>9525</xdr:rowOff>
    </xdr:from>
    <xdr:to>
      <xdr:col>5</xdr:col>
      <xdr:colOff>457200</xdr:colOff>
      <xdr:row>4</xdr:row>
      <xdr:rowOff>140962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4476750" y="9525"/>
          <a:ext cx="2419350" cy="9315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Załącznik Nr …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do Uchwały Nr … / … / …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Rady Gminy Ostrów Mazowiecka 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 dnia ………………….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9"/>
  <sheetViews>
    <sheetView tabSelected="1" topLeftCell="A133" zoomScaleNormal="100" workbookViewId="0">
      <selection activeCell="D135" sqref="D135"/>
    </sheetView>
  </sheetViews>
  <sheetFormatPr defaultColWidth="9" defaultRowHeight="15" x14ac:dyDescent="0.25"/>
  <cols>
    <col min="1" max="1" width="5.7109375" style="13" customWidth="1"/>
    <col min="2" max="2" width="8.7109375" style="13" customWidth="1"/>
    <col min="3" max="3" width="7.5703125" style="13" customWidth="1"/>
    <col min="4" max="4" width="18.28515625" style="14" customWidth="1"/>
    <col min="5" max="5" width="56.28515625" style="15" customWidth="1"/>
    <col min="6" max="6" width="17.5703125" style="16" customWidth="1"/>
    <col min="7" max="7" width="1" style="2" customWidth="1"/>
    <col min="8" max="16384" width="9" style="2"/>
  </cols>
  <sheetData>
    <row r="1" spans="1:6" ht="15.75" customHeight="1" x14ac:dyDescent="0.25">
      <c r="A1" s="55"/>
      <c r="B1" s="55"/>
      <c r="C1" s="55"/>
      <c r="D1" s="55"/>
      <c r="E1" s="55"/>
      <c r="F1" s="55"/>
    </row>
    <row r="2" spans="1:6" ht="15.75" customHeight="1" x14ac:dyDescent="0.25">
      <c r="A2" s="55"/>
      <c r="B2" s="55"/>
      <c r="C2" s="55"/>
      <c r="D2" s="55"/>
      <c r="E2" s="55"/>
      <c r="F2" s="55"/>
    </row>
    <row r="3" spans="1:6" ht="15.75" customHeight="1" x14ac:dyDescent="0.25">
      <c r="A3" s="55"/>
      <c r="B3" s="55"/>
      <c r="C3" s="55"/>
      <c r="D3" s="55"/>
      <c r="E3" s="55"/>
      <c r="F3" s="55"/>
    </row>
    <row r="4" spans="1:6" ht="15.75" customHeight="1" x14ac:dyDescent="0.25">
      <c r="A4" s="55"/>
      <c r="B4" s="55"/>
      <c r="C4" s="55"/>
      <c r="D4" s="55"/>
      <c r="E4" s="55"/>
      <c r="F4" s="55"/>
    </row>
    <row r="5" spans="1:6" x14ac:dyDescent="0.25">
      <c r="A5" s="55"/>
      <c r="B5" s="55"/>
      <c r="C5" s="55"/>
      <c r="D5" s="55"/>
      <c r="E5" s="55"/>
      <c r="F5" s="55"/>
    </row>
    <row r="6" spans="1:6" ht="3" customHeight="1" x14ac:dyDescent="0.25">
      <c r="A6" s="55"/>
      <c r="B6" s="55"/>
      <c r="C6" s="55"/>
      <c r="D6" s="55"/>
      <c r="E6" s="55"/>
      <c r="F6" s="55"/>
    </row>
    <row r="7" spans="1:6" hidden="1" x14ac:dyDescent="0.25">
      <c r="A7" s="55"/>
      <c r="B7" s="55"/>
      <c r="C7" s="55"/>
      <c r="D7" s="55"/>
      <c r="E7" s="55"/>
      <c r="F7" s="55"/>
    </row>
    <row r="8" spans="1:6" hidden="1" x14ac:dyDescent="0.25">
      <c r="A8" s="55"/>
      <c r="B8" s="55"/>
      <c r="C8" s="55"/>
      <c r="D8" s="55"/>
      <c r="E8" s="55"/>
      <c r="F8" s="55"/>
    </row>
    <row r="9" spans="1:6" ht="15.75" customHeight="1" x14ac:dyDescent="0.25">
      <c r="A9" s="70" t="s">
        <v>103</v>
      </c>
      <c r="B9" s="70"/>
      <c r="C9" s="70"/>
      <c r="D9" s="70"/>
      <c r="E9" s="70"/>
      <c r="F9" s="70"/>
    </row>
    <row r="10" spans="1:6" ht="15.75" customHeight="1" x14ac:dyDescent="0.25">
      <c r="A10" s="70"/>
      <c r="B10" s="70"/>
      <c r="C10" s="70"/>
      <c r="D10" s="70"/>
      <c r="E10" s="70"/>
      <c r="F10" s="70"/>
    </row>
    <row r="11" spans="1:6" ht="12.75" customHeight="1" x14ac:dyDescent="0.25">
      <c r="A11" s="70"/>
      <c r="B11" s="70"/>
      <c r="C11" s="70"/>
      <c r="D11" s="70"/>
      <c r="E11" s="70"/>
      <c r="F11" s="70"/>
    </row>
    <row r="12" spans="1:6" ht="18.75" hidden="1" customHeight="1" x14ac:dyDescent="0.25">
      <c r="A12" s="70"/>
      <c r="B12" s="70"/>
      <c r="C12" s="70"/>
      <c r="D12" s="70"/>
      <c r="E12" s="70"/>
      <c r="F12" s="70"/>
    </row>
    <row r="13" spans="1:6" ht="6.75" customHeight="1" x14ac:dyDescent="0.25">
      <c r="A13" s="71"/>
      <c r="B13" s="71"/>
      <c r="C13" s="71"/>
      <c r="D13" s="71"/>
      <c r="E13" s="71"/>
      <c r="F13" s="71"/>
    </row>
    <row r="14" spans="1:6" ht="18.75" customHeight="1" x14ac:dyDescent="0.25">
      <c r="A14" s="18" t="s">
        <v>0</v>
      </c>
      <c r="B14" s="18" t="s">
        <v>1</v>
      </c>
      <c r="C14" s="18" t="s">
        <v>2</v>
      </c>
      <c r="D14" s="19" t="s">
        <v>3</v>
      </c>
      <c r="E14" s="20" t="s">
        <v>4</v>
      </c>
      <c r="F14" s="21" t="s">
        <v>5</v>
      </c>
    </row>
    <row r="15" spans="1:6" ht="15.75" x14ac:dyDescent="0.25">
      <c r="A15" s="18">
        <v>1</v>
      </c>
      <c r="B15" s="18">
        <v>2</v>
      </c>
      <c r="C15" s="18">
        <v>3</v>
      </c>
      <c r="D15" s="19">
        <v>4</v>
      </c>
      <c r="E15" s="20">
        <v>5</v>
      </c>
      <c r="F15" s="22">
        <v>6</v>
      </c>
    </row>
    <row r="16" spans="1:6" ht="15.75" x14ac:dyDescent="0.25">
      <c r="A16" s="72"/>
      <c r="B16" s="73"/>
      <c r="C16" s="73"/>
      <c r="D16" s="73"/>
      <c r="E16" s="73"/>
      <c r="F16" s="74"/>
    </row>
    <row r="17" spans="1:52" ht="19.5" x14ac:dyDescent="0.3">
      <c r="A17" s="23">
        <v>600</v>
      </c>
      <c r="B17" s="62"/>
      <c r="C17" s="63"/>
      <c r="D17" s="64"/>
      <c r="E17" s="25" t="s">
        <v>6</v>
      </c>
      <c r="F17" s="26">
        <f>F18</f>
        <v>154392</v>
      </c>
      <c r="G17" s="3"/>
      <c r="I17" s="8"/>
    </row>
    <row r="18" spans="1:52" ht="17.25" x14ac:dyDescent="0.3">
      <c r="A18" s="67"/>
      <c r="B18" s="27">
        <v>60016</v>
      </c>
      <c r="C18" s="65"/>
      <c r="D18" s="66"/>
      <c r="E18" s="29" t="s">
        <v>7</v>
      </c>
      <c r="F18" s="30">
        <f>F19+F35+F45</f>
        <v>154392</v>
      </c>
      <c r="G18" s="4"/>
      <c r="I18" s="8"/>
    </row>
    <row r="19" spans="1:52" ht="15.75" x14ac:dyDescent="0.25">
      <c r="A19" s="68"/>
      <c r="B19" s="59"/>
      <c r="C19" s="31">
        <v>4270</v>
      </c>
      <c r="D19" s="32"/>
      <c r="E19" s="33" t="s">
        <v>11</v>
      </c>
      <c r="F19" s="34">
        <f>SUM(F20:F34)</f>
        <v>89262.22</v>
      </c>
      <c r="G19" s="5"/>
      <c r="I19" s="8"/>
    </row>
    <row r="20" spans="1:52" ht="15.75" x14ac:dyDescent="0.25">
      <c r="A20" s="68"/>
      <c r="B20" s="60"/>
      <c r="C20" s="59"/>
      <c r="D20" s="19" t="s">
        <v>14</v>
      </c>
      <c r="E20" s="35" t="s">
        <v>60</v>
      </c>
      <c r="F20" s="36">
        <v>6988.34</v>
      </c>
      <c r="G20" s="7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5.75" x14ac:dyDescent="0.25">
      <c r="A21" s="68"/>
      <c r="B21" s="60"/>
      <c r="C21" s="60"/>
      <c r="D21" s="19" t="s">
        <v>9</v>
      </c>
      <c r="E21" s="35" t="s">
        <v>105</v>
      </c>
      <c r="F21" s="36">
        <v>11553.2</v>
      </c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5.75" x14ac:dyDescent="0.25">
      <c r="A22" s="68"/>
      <c r="B22" s="60"/>
      <c r="C22" s="60"/>
      <c r="D22" s="19" t="s">
        <v>15</v>
      </c>
      <c r="E22" s="35" t="s">
        <v>60</v>
      </c>
      <c r="F22" s="36">
        <v>13118.46</v>
      </c>
      <c r="G22" s="7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5.75" x14ac:dyDescent="0.25">
      <c r="A23" s="68"/>
      <c r="B23" s="60"/>
      <c r="C23" s="60"/>
      <c r="D23" s="19" t="s">
        <v>40</v>
      </c>
      <c r="E23" s="35" t="s">
        <v>60</v>
      </c>
      <c r="F23" s="36">
        <v>3000</v>
      </c>
      <c r="G23" s="7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5.75" x14ac:dyDescent="0.25">
      <c r="A24" s="68"/>
      <c r="B24" s="60"/>
      <c r="C24" s="60"/>
      <c r="D24" s="19" t="s">
        <v>79</v>
      </c>
      <c r="E24" s="35" t="s">
        <v>60</v>
      </c>
      <c r="F24" s="36">
        <v>3500</v>
      </c>
      <c r="G24" s="7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5.75" x14ac:dyDescent="0.25">
      <c r="A25" s="68"/>
      <c r="B25" s="60"/>
      <c r="C25" s="60"/>
      <c r="D25" s="19" t="s">
        <v>16</v>
      </c>
      <c r="E25" s="35" t="s">
        <v>106</v>
      </c>
      <c r="F25" s="36">
        <v>700</v>
      </c>
      <c r="G25" s="7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5.75" x14ac:dyDescent="0.25">
      <c r="A26" s="68"/>
      <c r="B26" s="60"/>
      <c r="C26" s="60"/>
      <c r="D26" s="19" t="s">
        <v>29</v>
      </c>
      <c r="E26" s="35" t="s">
        <v>60</v>
      </c>
      <c r="F26" s="36">
        <v>5000</v>
      </c>
      <c r="G26" s="7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5.75" x14ac:dyDescent="0.25">
      <c r="A27" s="68"/>
      <c r="B27" s="60"/>
      <c r="C27" s="60"/>
      <c r="D27" s="19" t="s">
        <v>20</v>
      </c>
      <c r="E27" s="35" t="s">
        <v>60</v>
      </c>
      <c r="F27" s="36">
        <v>10126.17</v>
      </c>
      <c r="G27" s="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5.75" x14ac:dyDescent="0.25">
      <c r="A28" s="68"/>
      <c r="B28" s="60"/>
      <c r="C28" s="60"/>
      <c r="D28" s="19" t="s">
        <v>22</v>
      </c>
      <c r="E28" s="35" t="s">
        <v>60</v>
      </c>
      <c r="F28" s="36">
        <v>12852</v>
      </c>
      <c r="G28" s="7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5.75" x14ac:dyDescent="0.25">
      <c r="A29" s="68"/>
      <c r="B29" s="60"/>
      <c r="C29" s="60"/>
      <c r="D29" s="19" t="s">
        <v>45</v>
      </c>
      <c r="E29" s="35" t="s">
        <v>60</v>
      </c>
      <c r="F29" s="36">
        <v>9440.39</v>
      </c>
      <c r="G29" s="7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5.75" x14ac:dyDescent="0.25">
      <c r="A30" s="68"/>
      <c r="B30" s="60"/>
      <c r="C30" s="60"/>
      <c r="D30" s="19" t="s">
        <v>24</v>
      </c>
      <c r="E30" s="35" t="s">
        <v>60</v>
      </c>
      <c r="F30" s="36">
        <v>500</v>
      </c>
      <c r="G30" s="7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52" ht="15.75" x14ac:dyDescent="0.25">
      <c r="A31" s="68"/>
      <c r="B31" s="60"/>
      <c r="C31" s="60"/>
      <c r="D31" s="19" t="s">
        <v>35</v>
      </c>
      <c r="E31" s="35" t="s">
        <v>60</v>
      </c>
      <c r="F31" s="36">
        <v>4000</v>
      </c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5.75" x14ac:dyDescent="0.25">
      <c r="A32" s="68"/>
      <c r="B32" s="60"/>
      <c r="C32" s="60"/>
      <c r="D32" s="19" t="s">
        <v>26</v>
      </c>
      <c r="E32" s="35" t="s">
        <v>60</v>
      </c>
      <c r="F32" s="36">
        <v>4626.17</v>
      </c>
      <c r="G32" s="7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5.75" x14ac:dyDescent="0.25">
      <c r="A33" s="68"/>
      <c r="B33" s="60"/>
      <c r="C33" s="60"/>
      <c r="D33" s="19" t="s">
        <v>46</v>
      </c>
      <c r="E33" s="35" t="s">
        <v>60</v>
      </c>
      <c r="F33" s="36">
        <v>2100</v>
      </c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5.75" x14ac:dyDescent="0.25">
      <c r="A34" s="68"/>
      <c r="B34" s="60"/>
      <c r="C34" s="61"/>
      <c r="D34" s="19" t="s">
        <v>46</v>
      </c>
      <c r="E34" s="35" t="s">
        <v>102</v>
      </c>
      <c r="F34" s="36">
        <v>1757.49</v>
      </c>
      <c r="G34" s="7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5.75" x14ac:dyDescent="0.25">
      <c r="A35" s="68"/>
      <c r="B35" s="60"/>
      <c r="C35" s="31">
        <v>4300</v>
      </c>
      <c r="E35" s="33" t="s">
        <v>30</v>
      </c>
      <c r="F35" s="34">
        <f>F44+F43+F42+F41+F40+F39+F38+F37+F36</f>
        <v>20181.589999999997</v>
      </c>
      <c r="G35" s="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5.75" x14ac:dyDescent="0.25">
      <c r="A36" s="68"/>
      <c r="B36" s="60"/>
      <c r="C36" s="59"/>
      <c r="D36" s="19" t="s">
        <v>79</v>
      </c>
      <c r="E36" s="35" t="s">
        <v>87</v>
      </c>
      <c r="F36" s="36">
        <v>164.53</v>
      </c>
      <c r="G36" s="7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5.75" x14ac:dyDescent="0.25">
      <c r="A37" s="68"/>
      <c r="B37" s="60"/>
      <c r="C37" s="60"/>
      <c r="D37" s="19" t="s">
        <v>34</v>
      </c>
      <c r="E37" s="35" t="s">
        <v>86</v>
      </c>
      <c r="F37" s="36">
        <v>600</v>
      </c>
      <c r="G37" s="7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5.75" x14ac:dyDescent="0.25">
      <c r="A38" s="68"/>
      <c r="B38" s="60"/>
      <c r="C38" s="60"/>
      <c r="D38" s="19" t="s">
        <v>34</v>
      </c>
      <c r="E38" s="35" t="s">
        <v>87</v>
      </c>
      <c r="F38" s="36">
        <v>900</v>
      </c>
      <c r="G38" s="7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5.75" x14ac:dyDescent="0.25">
      <c r="A39" s="68"/>
      <c r="B39" s="60"/>
      <c r="C39" s="60"/>
      <c r="D39" s="19" t="s">
        <v>32</v>
      </c>
      <c r="E39" s="35" t="s">
        <v>90</v>
      </c>
      <c r="F39" s="36">
        <v>7000</v>
      </c>
      <c r="G39" s="7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5.75" x14ac:dyDescent="0.25">
      <c r="A40" s="68"/>
      <c r="B40" s="60"/>
      <c r="C40" s="60"/>
      <c r="D40" s="19" t="s">
        <v>91</v>
      </c>
      <c r="E40" s="35" t="s">
        <v>87</v>
      </c>
      <c r="F40" s="36">
        <v>1200</v>
      </c>
      <c r="G40" s="7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5.75" x14ac:dyDescent="0.25">
      <c r="A41" s="68"/>
      <c r="B41" s="60"/>
      <c r="C41" s="60"/>
      <c r="D41" s="19" t="s">
        <v>22</v>
      </c>
      <c r="E41" s="35" t="s">
        <v>87</v>
      </c>
      <c r="F41" s="36">
        <v>1000</v>
      </c>
      <c r="G41" s="7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5.75" x14ac:dyDescent="0.25">
      <c r="A42" s="68"/>
      <c r="B42" s="60"/>
      <c r="C42" s="60"/>
      <c r="D42" s="19" t="s">
        <v>35</v>
      </c>
      <c r="E42" s="35" t="s">
        <v>127</v>
      </c>
      <c r="F42" s="36">
        <v>5089.6899999999996</v>
      </c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5.75" x14ac:dyDescent="0.25">
      <c r="A43" s="68"/>
      <c r="B43" s="60"/>
      <c r="C43" s="60"/>
      <c r="D43" s="19" t="s">
        <v>97</v>
      </c>
      <c r="E43" s="35" t="s">
        <v>87</v>
      </c>
      <c r="F43" s="36">
        <v>3027.37</v>
      </c>
      <c r="G43" s="7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5.75" x14ac:dyDescent="0.25">
      <c r="A44" s="68"/>
      <c r="B44" s="60"/>
      <c r="C44" s="61"/>
      <c r="D44" s="19" t="s">
        <v>46</v>
      </c>
      <c r="E44" s="35" t="s">
        <v>100</v>
      </c>
      <c r="F44" s="36">
        <v>1200</v>
      </c>
      <c r="G44" s="7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5.75" x14ac:dyDescent="0.25">
      <c r="A45" s="68"/>
      <c r="B45" s="60"/>
      <c r="C45" s="31">
        <v>6050</v>
      </c>
      <c r="D45" s="19"/>
      <c r="E45" s="33" t="s">
        <v>33</v>
      </c>
      <c r="F45" s="34">
        <f>SUM(F46:F51)</f>
        <v>44948.189999999995</v>
      </c>
      <c r="G45" s="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5.75" x14ac:dyDescent="0.25">
      <c r="A46" s="68"/>
      <c r="B46" s="60"/>
      <c r="C46" s="59"/>
      <c r="D46" s="19" t="s">
        <v>12</v>
      </c>
      <c r="E46" s="35" t="s">
        <v>107</v>
      </c>
      <c r="F46" s="36">
        <v>7540.05</v>
      </c>
      <c r="G46" s="7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5.75" x14ac:dyDescent="0.25">
      <c r="A47" s="68"/>
      <c r="B47" s="60"/>
      <c r="C47" s="60"/>
      <c r="D47" s="19" t="s">
        <v>31</v>
      </c>
      <c r="E47" s="35" t="s">
        <v>70</v>
      </c>
      <c r="F47" s="36">
        <v>10237.299999999999</v>
      </c>
      <c r="G47" s="7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5.75" x14ac:dyDescent="0.25">
      <c r="A48" s="68"/>
      <c r="B48" s="60"/>
      <c r="C48" s="60"/>
      <c r="D48" s="19" t="s">
        <v>18</v>
      </c>
      <c r="E48" s="35" t="s">
        <v>83</v>
      </c>
      <c r="F48" s="36">
        <v>6464.19</v>
      </c>
      <c r="G48" s="7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5.75" x14ac:dyDescent="0.25">
      <c r="A49" s="68"/>
      <c r="B49" s="60"/>
      <c r="C49" s="60"/>
      <c r="D49" s="19" t="s">
        <v>50</v>
      </c>
      <c r="E49" s="35" t="s">
        <v>83</v>
      </c>
      <c r="F49" s="36">
        <v>4000</v>
      </c>
      <c r="G49" s="7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5.75" x14ac:dyDescent="0.25">
      <c r="A50" s="68"/>
      <c r="B50" s="60"/>
      <c r="C50" s="60"/>
      <c r="D50" s="19" t="s">
        <v>22</v>
      </c>
      <c r="E50" s="35" t="s">
        <v>83</v>
      </c>
      <c r="F50" s="36">
        <v>6500</v>
      </c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5.75" x14ac:dyDescent="0.25">
      <c r="A51" s="69"/>
      <c r="B51" s="61"/>
      <c r="C51" s="61"/>
      <c r="D51" s="19" t="s">
        <v>23</v>
      </c>
      <c r="E51" s="35" t="s">
        <v>125</v>
      </c>
      <c r="F51" s="36">
        <v>10206.65</v>
      </c>
      <c r="G51" s="7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28.5" customHeight="1" x14ac:dyDescent="0.3">
      <c r="A52" s="23">
        <v>700</v>
      </c>
      <c r="B52" s="24"/>
      <c r="C52" s="24"/>
      <c r="D52" s="24"/>
      <c r="E52" s="25" t="s">
        <v>36</v>
      </c>
      <c r="F52" s="26">
        <f>F53+F56</f>
        <v>55333.27</v>
      </c>
      <c r="G52" s="3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7.25" x14ac:dyDescent="0.3">
      <c r="A53" s="56"/>
      <c r="B53" s="27">
        <v>70005</v>
      </c>
      <c r="C53" s="28"/>
      <c r="D53" s="28"/>
      <c r="E53" s="29" t="s">
        <v>62</v>
      </c>
      <c r="F53" s="30">
        <f>F54</f>
        <v>30650.6</v>
      </c>
      <c r="G53" s="4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5.75" x14ac:dyDescent="0.25">
      <c r="A54" s="57"/>
      <c r="B54" s="56"/>
      <c r="C54" s="31">
        <v>6060</v>
      </c>
      <c r="D54" s="32"/>
      <c r="E54" s="33" t="s">
        <v>124</v>
      </c>
      <c r="F54" s="34">
        <f>SUM(F55)</f>
        <v>30650.6</v>
      </c>
      <c r="G54" s="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5.75" x14ac:dyDescent="0.25">
      <c r="A55" s="57"/>
      <c r="B55" s="57"/>
      <c r="C55" s="53"/>
      <c r="D55" s="19" t="s">
        <v>27</v>
      </c>
      <c r="E55" s="35" t="s">
        <v>109</v>
      </c>
      <c r="F55" s="36">
        <v>30650.6</v>
      </c>
      <c r="G55" s="7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7.25" x14ac:dyDescent="0.3">
      <c r="A56" s="57"/>
      <c r="B56" s="27">
        <v>70095</v>
      </c>
      <c r="C56" s="38"/>
      <c r="D56" s="39"/>
      <c r="E56" s="29" t="s">
        <v>37</v>
      </c>
      <c r="F56" s="30">
        <f>F57+F62+F64</f>
        <v>24682.67</v>
      </c>
      <c r="G56" s="4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5.75" customHeight="1" x14ac:dyDescent="0.25">
      <c r="A57" s="57"/>
      <c r="B57" s="59"/>
      <c r="C57" s="31">
        <v>4210</v>
      </c>
      <c r="D57" s="32"/>
      <c r="E57" s="33" t="s">
        <v>8</v>
      </c>
      <c r="F57" s="34">
        <f>SUM(F58:F61)</f>
        <v>6750</v>
      </c>
      <c r="G57" s="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5.75" x14ac:dyDescent="0.25">
      <c r="A58" s="57"/>
      <c r="B58" s="60"/>
      <c r="C58" s="56"/>
      <c r="D58" s="19" t="s">
        <v>9</v>
      </c>
      <c r="E58" s="35" t="s">
        <v>61</v>
      </c>
      <c r="F58" s="36">
        <v>1000</v>
      </c>
      <c r="G58" s="7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5.75" x14ac:dyDescent="0.25">
      <c r="A59" s="57"/>
      <c r="B59" s="60"/>
      <c r="C59" s="57"/>
      <c r="D59" s="19" t="s">
        <v>35</v>
      </c>
      <c r="E59" s="35" t="s">
        <v>110</v>
      </c>
      <c r="F59" s="36">
        <v>4000</v>
      </c>
      <c r="G59" s="7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5.75" x14ac:dyDescent="0.25">
      <c r="A60" s="57"/>
      <c r="B60" s="60"/>
      <c r="C60" s="57"/>
      <c r="D60" s="19" t="s">
        <v>26</v>
      </c>
      <c r="E60" s="35" t="s">
        <v>61</v>
      </c>
      <c r="F60" s="36">
        <v>1000</v>
      </c>
      <c r="G60" s="7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5.75" x14ac:dyDescent="0.25">
      <c r="A61" s="57"/>
      <c r="B61" s="60"/>
      <c r="C61" s="58"/>
      <c r="D61" s="19" t="s">
        <v>46</v>
      </c>
      <c r="E61" s="35" t="s">
        <v>61</v>
      </c>
      <c r="F61" s="36">
        <v>750</v>
      </c>
      <c r="G61" s="7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5.75" x14ac:dyDescent="0.25">
      <c r="A62" s="57"/>
      <c r="B62" s="60"/>
      <c r="C62" s="31">
        <v>4300</v>
      </c>
      <c r="D62" s="32"/>
      <c r="E62" s="33" t="s">
        <v>30</v>
      </c>
      <c r="F62" s="34">
        <f>SUM(F63)</f>
        <v>11432.67</v>
      </c>
      <c r="G62" s="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5.75" x14ac:dyDescent="0.25">
      <c r="A63" s="57"/>
      <c r="B63" s="60"/>
      <c r="C63" s="31"/>
      <c r="D63" s="40" t="s">
        <v>21</v>
      </c>
      <c r="E63" s="41" t="s">
        <v>93</v>
      </c>
      <c r="F63" s="42">
        <v>11432.67</v>
      </c>
      <c r="G63" s="9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5.75" x14ac:dyDescent="0.25">
      <c r="A64" s="57"/>
      <c r="B64" s="60"/>
      <c r="C64" s="31">
        <v>6060</v>
      </c>
      <c r="D64" s="40"/>
      <c r="E64" s="33" t="s">
        <v>124</v>
      </c>
      <c r="F64" s="42">
        <v>6500</v>
      </c>
      <c r="G64" s="9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5.75" x14ac:dyDescent="0.25">
      <c r="A65" s="58"/>
      <c r="B65" s="61"/>
      <c r="C65" s="31"/>
      <c r="D65" s="19" t="s">
        <v>46</v>
      </c>
      <c r="E65" s="35" t="s">
        <v>111</v>
      </c>
      <c r="F65" s="36">
        <v>6500</v>
      </c>
      <c r="G65" s="9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45" customHeight="1" x14ac:dyDescent="0.3">
      <c r="A66" s="23">
        <v>754</v>
      </c>
      <c r="B66" s="24"/>
      <c r="C66" s="24"/>
      <c r="D66" s="24"/>
      <c r="E66" s="25" t="s">
        <v>67</v>
      </c>
      <c r="F66" s="26">
        <f>F67</f>
        <v>9972.7199999999993</v>
      </c>
      <c r="G66" s="3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7.25" x14ac:dyDescent="0.3">
      <c r="A67" s="56"/>
      <c r="B67" s="27">
        <v>75412</v>
      </c>
      <c r="C67" s="43"/>
      <c r="D67" s="43"/>
      <c r="E67" s="29" t="s">
        <v>39</v>
      </c>
      <c r="F67" s="30">
        <f>SUM(F68)</f>
        <v>9972.7199999999993</v>
      </c>
      <c r="G67" s="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5.75" x14ac:dyDescent="0.25">
      <c r="A68" s="57"/>
      <c r="B68" s="56"/>
      <c r="C68" s="31">
        <v>4210</v>
      </c>
      <c r="D68" s="19"/>
      <c r="E68" s="33" t="s">
        <v>8</v>
      </c>
      <c r="F68" s="34">
        <f>SUM(F69:F72)</f>
        <v>9972.7199999999993</v>
      </c>
      <c r="G68" s="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5.75" x14ac:dyDescent="0.25">
      <c r="A69" s="57"/>
      <c r="B69" s="57"/>
      <c r="C69" s="67"/>
      <c r="D69" s="19" t="s">
        <v>9</v>
      </c>
      <c r="E69" s="44" t="s">
        <v>75</v>
      </c>
      <c r="F69" s="54">
        <v>3000</v>
      </c>
      <c r="G69" s="10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5.75" x14ac:dyDescent="0.25">
      <c r="A70" s="57"/>
      <c r="B70" s="57"/>
      <c r="C70" s="68"/>
      <c r="D70" s="19" t="s">
        <v>79</v>
      </c>
      <c r="E70" s="44" t="s">
        <v>75</v>
      </c>
      <c r="F70" s="54">
        <v>1500</v>
      </c>
      <c r="G70" s="10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5.75" x14ac:dyDescent="0.25">
      <c r="A71" s="57"/>
      <c r="B71" s="57"/>
      <c r="C71" s="68"/>
      <c r="D71" s="19" t="s">
        <v>29</v>
      </c>
      <c r="E71" s="44" t="s">
        <v>112</v>
      </c>
      <c r="F71" s="45">
        <v>3972.72</v>
      </c>
      <c r="G71" s="10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5.75" x14ac:dyDescent="0.25">
      <c r="A72" s="58"/>
      <c r="B72" s="58"/>
      <c r="C72" s="69"/>
      <c r="D72" s="19" t="s">
        <v>26</v>
      </c>
      <c r="E72" s="35" t="s">
        <v>75</v>
      </c>
      <c r="F72" s="36">
        <v>1500</v>
      </c>
      <c r="G72" s="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29.25" customHeight="1" x14ac:dyDescent="0.3">
      <c r="A73" s="23">
        <v>801</v>
      </c>
      <c r="B73" s="24"/>
      <c r="C73" s="24"/>
      <c r="D73" s="24"/>
      <c r="E73" s="25" t="s">
        <v>41</v>
      </c>
      <c r="F73" s="26">
        <f>F74</f>
        <v>145779.61000000002</v>
      </c>
      <c r="G73" s="3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7.25" x14ac:dyDescent="0.3">
      <c r="A74" s="56"/>
      <c r="B74" s="27">
        <v>80101</v>
      </c>
      <c r="C74" s="43"/>
      <c r="D74" s="43"/>
      <c r="E74" s="29" t="s">
        <v>42</v>
      </c>
      <c r="F74" s="30">
        <f>F75+F84+F101+F98</f>
        <v>145779.61000000002</v>
      </c>
      <c r="G74" s="4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5.75" x14ac:dyDescent="0.25">
      <c r="A75" s="57"/>
      <c r="B75" s="56"/>
      <c r="C75" s="31">
        <v>4210</v>
      </c>
      <c r="D75" s="32"/>
      <c r="E75" s="33" t="s">
        <v>8</v>
      </c>
      <c r="F75" s="34">
        <f>SUM(F76:F83)</f>
        <v>26314.7</v>
      </c>
      <c r="G75" s="5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5.75" x14ac:dyDescent="0.25">
      <c r="A76" s="57"/>
      <c r="B76" s="57"/>
      <c r="C76" s="59"/>
      <c r="D76" s="19" t="s">
        <v>40</v>
      </c>
      <c r="E76" s="35" t="s">
        <v>76</v>
      </c>
      <c r="F76" s="36">
        <v>2000</v>
      </c>
      <c r="G76" s="5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5.75" x14ac:dyDescent="0.25">
      <c r="A77" s="57"/>
      <c r="B77" s="57"/>
      <c r="C77" s="60"/>
      <c r="D77" s="19" t="s">
        <v>69</v>
      </c>
      <c r="E77" s="35" t="s">
        <v>116</v>
      </c>
      <c r="F77" s="36">
        <v>5314.7</v>
      </c>
      <c r="G77" s="5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31.5" x14ac:dyDescent="0.25">
      <c r="A78" s="57"/>
      <c r="B78" s="57"/>
      <c r="C78" s="60"/>
      <c r="D78" s="19" t="s">
        <v>34</v>
      </c>
      <c r="E78" s="35" t="s">
        <v>85</v>
      </c>
      <c r="F78" s="36">
        <v>3000</v>
      </c>
      <c r="G78" s="7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5.75" x14ac:dyDescent="0.25">
      <c r="A79" s="57"/>
      <c r="B79" s="57"/>
      <c r="C79" s="60"/>
      <c r="D79" s="19" t="s">
        <v>32</v>
      </c>
      <c r="E79" s="35" t="s">
        <v>113</v>
      </c>
      <c r="F79" s="36">
        <v>10000</v>
      </c>
      <c r="G79" s="7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5.75" x14ac:dyDescent="0.25">
      <c r="A80" s="57"/>
      <c r="B80" s="57"/>
      <c r="C80" s="60"/>
      <c r="D80" s="19" t="s">
        <v>20</v>
      </c>
      <c r="E80" s="35" t="s">
        <v>114</v>
      </c>
      <c r="F80" s="36">
        <v>1000</v>
      </c>
      <c r="G80" s="7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5.75" x14ac:dyDescent="0.25">
      <c r="A81" s="57"/>
      <c r="B81" s="57"/>
      <c r="C81" s="60"/>
      <c r="D81" s="19" t="s">
        <v>24</v>
      </c>
      <c r="E81" s="35" t="s">
        <v>115</v>
      </c>
      <c r="F81" s="36">
        <v>2000</v>
      </c>
      <c r="G81" s="7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5.75" x14ac:dyDescent="0.25">
      <c r="A82" s="57"/>
      <c r="B82" s="57"/>
      <c r="C82" s="60"/>
      <c r="D82" s="19" t="s">
        <v>55</v>
      </c>
      <c r="E82" s="35" t="s">
        <v>114</v>
      </c>
      <c r="F82" s="36">
        <v>2000</v>
      </c>
      <c r="G82" s="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5.75" x14ac:dyDescent="0.25">
      <c r="A83" s="57"/>
      <c r="B83" s="57"/>
      <c r="C83" s="61"/>
      <c r="D83" s="19" t="s">
        <v>46</v>
      </c>
      <c r="E83" s="35" t="s">
        <v>115</v>
      </c>
      <c r="F83" s="36">
        <v>1000</v>
      </c>
      <c r="G83" s="7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5.75" x14ac:dyDescent="0.25">
      <c r="A84" s="57"/>
      <c r="B84" s="57"/>
      <c r="C84" s="31">
        <v>4240</v>
      </c>
      <c r="D84" s="19"/>
      <c r="E84" s="33" t="s">
        <v>123</v>
      </c>
      <c r="F84" s="34">
        <f>SUM(F85:F97)</f>
        <v>74014.41</v>
      </c>
      <c r="G84" s="5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5.75" x14ac:dyDescent="0.25">
      <c r="A85" s="57"/>
      <c r="B85" s="57"/>
      <c r="C85" s="56"/>
      <c r="D85" s="19" t="s">
        <v>9</v>
      </c>
      <c r="E85" s="35" t="s">
        <v>65</v>
      </c>
      <c r="F85" s="36">
        <v>2500</v>
      </c>
      <c r="G85" s="7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5.75" x14ac:dyDescent="0.25">
      <c r="A86" s="57"/>
      <c r="B86" s="57"/>
      <c r="C86" s="57"/>
      <c r="D86" s="19" t="s">
        <v>38</v>
      </c>
      <c r="E86" s="35" t="s">
        <v>74</v>
      </c>
      <c r="F86" s="36">
        <v>1000</v>
      </c>
      <c r="G86" s="7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5.75" x14ac:dyDescent="0.25">
      <c r="A87" s="57"/>
      <c r="B87" s="57"/>
      <c r="C87" s="57"/>
      <c r="D87" s="19" t="s">
        <v>40</v>
      </c>
      <c r="E87" s="35" t="s">
        <v>77</v>
      </c>
      <c r="F87" s="36">
        <v>8262.4599999999991</v>
      </c>
      <c r="G87" s="7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5.75" x14ac:dyDescent="0.25">
      <c r="A88" s="57"/>
      <c r="B88" s="57"/>
      <c r="C88" s="57"/>
      <c r="D88" s="19" t="s">
        <v>43</v>
      </c>
      <c r="E88" s="35" t="s">
        <v>74</v>
      </c>
      <c r="F88" s="36">
        <v>15000</v>
      </c>
      <c r="G88" s="7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5.75" x14ac:dyDescent="0.25">
      <c r="A89" s="57"/>
      <c r="B89" s="57"/>
      <c r="C89" s="57"/>
      <c r="D89" s="19" t="s">
        <v>79</v>
      </c>
      <c r="E89" s="35" t="s">
        <v>65</v>
      </c>
      <c r="F89" s="36">
        <v>2000</v>
      </c>
      <c r="G89" s="7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5.75" x14ac:dyDescent="0.25">
      <c r="A90" s="57"/>
      <c r="B90" s="57"/>
      <c r="C90" s="57"/>
      <c r="D90" s="19" t="s">
        <v>52</v>
      </c>
      <c r="E90" s="35" t="s">
        <v>128</v>
      </c>
      <c r="F90" s="36">
        <v>1500</v>
      </c>
      <c r="G90" s="7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5.75" x14ac:dyDescent="0.25">
      <c r="A91" s="57"/>
      <c r="B91" s="57"/>
      <c r="C91" s="57"/>
      <c r="D91" s="19" t="s">
        <v>34</v>
      </c>
      <c r="E91" s="35" t="s">
        <v>88</v>
      </c>
      <c r="F91" s="36">
        <v>15016.53</v>
      </c>
      <c r="G91" s="7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5.75" x14ac:dyDescent="0.25">
      <c r="A92" s="57"/>
      <c r="B92" s="57"/>
      <c r="C92" s="57"/>
      <c r="D92" s="19" t="s">
        <v>34</v>
      </c>
      <c r="E92" s="35" t="s">
        <v>89</v>
      </c>
      <c r="F92" s="36">
        <v>5000</v>
      </c>
      <c r="G92" s="7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5.75" x14ac:dyDescent="0.25">
      <c r="A93" s="57"/>
      <c r="B93" s="57"/>
      <c r="C93" s="57"/>
      <c r="D93" s="19" t="s">
        <v>29</v>
      </c>
      <c r="E93" s="35" t="s">
        <v>92</v>
      </c>
      <c r="F93" s="36">
        <v>10000</v>
      </c>
      <c r="G93" s="7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5.75" x14ac:dyDescent="0.25">
      <c r="A94" s="57"/>
      <c r="B94" s="57"/>
      <c r="C94" s="57"/>
      <c r="D94" s="19" t="s">
        <v>24</v>
      </c>
      <c r="E94" s="35" t="s">
        <v>129</v>
      </c>
      <c r="F94" s="36">
        <v>6235.42</v>
      </c>
      <c r="G94" s="7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5.75" x14ac:dyDescent="0.25">
      <c r="A95" s="57"/>
      <c r="B95" s="57"/>
      <c r="C95" s="57"/>
      <c r="D95" s="19" t="s">
        <v>26</v>
      </c>
      <c r="E95" s="35" t="s">
        <v>96</v>
      </c>
      <c r="F95" s="36">
        <v>2500</v>
      </c>
      <c r="G95" s="7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5.75" x14ac:dyDescent="0.25">
      <c r="A96" s="57"/>
      <c r="B96" s="57"/>
      <c r="C96" s="57"/>
      <c r="D96" s="19" t="s">
        <v>97</v>
      </c>
      <c r="E96" s="35" t="s">
        <v>89</v>
      </c>
      <c r="F96" s="36">
        <v>2500</v>
      </c>
      <c r="G96" s="7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5.75" x14ac:dyDescent="0.25">
      <c r="A97" s="57"/>
      <c r="B97" s="57"/>
      <c r="C97" s="58"/>
      <c r="D97" s="19" t="s">
        <v>97</v>
      </c>
      <c r="E97" s="35" t="s">
        <v>98</v>
      </c>
      <c r="F97" s="36">
        <v>2500</v>
      </c>
      <c r="G97" s="7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5.75" x14ac:dyDescent="0.25">
      <c r="A98" s="57"/>
      <c r="B98" s="57"/>
      <c r="C98" s="52">
        <v>4270</v>
      </c>
      <c r="D98" s="32"/>
      <c r="E98" s="33" t="s">
        <v>11</v>
      </c>
      <c r="F98" s="34">
        <f>F99+F100</f>
        <v>9691.23</v>
      </c>
      <c r="G98" s="7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5.75" x14ac:dyDescent="0.25">
      <c r="A99" s="57"/>
      <c r="B99" s="57"/>
      <c r="C99" s="59"/>
      <c r="D99" s="19" t="s">
        <v>13</v>
      </c>
      <c r="E99" s="35" t="s">
        <v>72</v>
      </c>
      <c r="F99" s="36">
        <v>7191.23</v>
      </c>
      <c r="G99" s="7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5.75" x14ac:dyDescent="0.25">
      <c r="A100" s="57"/>
      <c r="B100" s="57"/>
      <c r="C100" s="61"/>
      <c r="D100" s="19" t="s">
        <v>53</v>
      </c>
      <c r="E100" s="35" t="s">
        <v>72</v>
      </c>
      <c r="F100" s="36">
        <v>2500</v>
      </c>
      <c r="G100" s="7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5.75" x14ac:dyDescent="0.25">
      <c r="A101" s="57"/>
      <c r="B101" s="57"/>
      <c r="C101" s="31">
        <v>6050</v>
      </c>
      <c r="D101" s="32"/>
      <c r="E101" s="33" t="s">
        <v>33</v>
      </c>
      <c r="F101" s="34">
        <f>F102+F103</f>
        <v>35759.269999999997</v>
      </c>
      <c r="G101" s="5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5.75" x14ac:dyDescent="0.25">
      <c r="A102" s="57"/>
      <c r="B102" s="57"/>
      <c r="C102" s="56"/>
      <c r="D102" s="19" t="s">
        <v>43</v>
      </c>
      <c r="E102" s="35" t="s">
        <v>78</v>
      </c>
      <c r="F102" s="36">
        <v>6608.67</v>
      </c>
      <c r="G102" s="7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5.75" x14ac:dyDescent="0.25">
      <c r="A103" s="58"/>
      <c r="B103" s="58"/>
      <c r="C103" s="58"/>
      <c r="D103" s="19" t="s">
        <v>16</v>
      </c>
      <c r="E103" s="35" t="s">
        <v>126</v>
      </c>
      <c r="F103" s="36">
        <v>29150.6</v>
      </c>
      <c r="G103" s="7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29.25" customHeight="1" x14ac:dyDescent="0.3">
      <c r="A104" s="23">
        <v>900</v>
      </c>
      <c r="B104" s="24"/>
      <c r="C104" s="24"/>
      <c r="D104" s="24"/>
      <c r="E104" s="25" t="s">
        <v>47</v>
      </c>
      <c r="F104" s="26">
        <f>F105+F108</f>
        <v>41917.589999999997</v>
      </c>
      <c r="G104" s="3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7.25" x14ac:dyDescent="0.3">
      <c r="A105" s="56"/>
      <c r="B105" s="27">
        <v>90002</v>
      </c>
      <c r="C105" s="28"/>
      <c r="D105" s="28"/>
      <c r="E105" s="29" t="s">
        <v>59</v>
      </c>
      <c r="F105" s="30">
        <f>F106</f>
        <v>1500</v>
      </c>
      <c r="G105" s="4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5.75" x14ac:dyDescent="0.25">
      <c r="A106" s="57"/>
      <c r="B106" s="59"/>
      <c r="C106" s="31">
        <v>4210</v>
      </c>
      <c r="D106" s="19"/>
      <c r="E106" s="33" t="s">
        <v>8</v>
      </c>
      <c r="F106" s="34">
        <f>SUM(F107)</f>
        <v>1500</v>
      </c>
      <c r="G106" s="5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5.75" x14ac:dyDescent="0.25">
      <c r="A107" s="57"/>
      <c r="B107" s="61"/>
      <c r="C107" s="46"/>
      <c r="D107" s="19" t="s">
        <v>26</v>
      </c>
      <c r="E107" s="35" t="s">
        <v>10</v>
      </c>
      <c r="F107" s="36">
        <v>1500</v>
      </c>
      <c r="G107" s="7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7.25" x14ac:dyDescent="0.3">
      <c r="A108" s="57"/>
      <c r="B108" s="27">
        <v>90015</v>
      </c>
      <c r="C108" s="27"/>
      <c r="D108" s="39"/>
      <c r="E108" s="29" t="s">
        <v>48</v>
      </c>
      <c r="F108" s="30">
        <f>F109+F119</f>
        <v>40417.589999999997</v>
      </c>
      <c r="G108" s="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5.75" x14ac:dyDescent="0.25">
      <c r="A109" s="57"/>
      <c r="B109" s="59"/>
      <c r="C109" s="31">
        <v>4300</v>
      </c>
      <c r="D109" s="19"/>
      <c r="E109" s="33" t="s">
        <v>30</v>
      </c>
      <c r="F109" s="34">
        <f>SUM(,F110:F118)</f>
        <v>35417.589999999997</v>
      </c>
      <c r="G109" s="5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5.75" x14ac:dyDescent="0.25">
      <c r="A110" s="57"/>
      <c r="B110" s="60"/>
      <c r="C110" s="56"/>
      <c r="D110" s="19" t="s">
        <v>13</v>
      </c>
      <c r="E110" s="35" t="s">
        <v>71</v>
      </c>
      <c r="F110" s="36">
        <v>7000</v>
      </c>
      <c r="G110" s="7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5.75" x14ac:dyDescent="0.25">
      <c r="A111" s="57"/>
      <c r="B111" s="60"/>
      <c r="C111" s="57"/>
      <c r="D111" s="19" t="s">
        <v>40</v>
      </c>
      <c r="E111" s="35" t="s">
        <v>63</v>
      </c>
      <c r="F111" s="36">
        <v>2400</v>
      </c>
      <c r="G111" s="7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5.75" x14ac:dyDescent="0.25">
      <c r="A112" s="57"/>
      <c r="B112" s="60"/>
      <c r="C112" s="57"/>
      <c r="D112" s="19" t="s">
        <v>79</v>
      </c>
      <c r="E112" s="35" t="s">
        <v>80</v>
      </c>
      <c r="F112" s="36">
        <v>2000</v>
      </c>
      <c r="G112" s="7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5.75" x14ac:dyDescent="0.25">
      <c r="A113" s="57"/>
      <c r="B113" s="60"/>
      <c r="C113" s="57"/>
      <c r="D113" s="19" t="s">
        <v>16</v>
      </c>
      <c r="E113" s="35" t="s">
        <v>81</v>
      </c>
      <c r="F113" s="36">
        <v>800</v>
      </c>
      <c r="G113" s="7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5.75" x14ac:dyDescent="0.25">
      <c r="A114" s="57"/>
      <c r="B114" s="60"/>
      <c r="C114" s="57"/>
      <c r="D114" s="19" t="s">
        <v>69</v>
      </c>
      <c r="E114" s="35" t="s">
        <v>63</v>
      </c>
      <c r="F114" s="36">
        <v>4800</v>
      </c>
      <c r="G114" s="7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5.75" x14ac:dyDescent="0.25">
      <c r="A115" s="57"/>
      <c r="B115" s="60"/>
      <c r="C115" s="57"/>
      <c r="D115" s="19" t="s">
        <v>18</v>
      </c>
      <c r="E115" s="35" t="s">
        <v>64</v>
      </c>
      <c r="F115" s="36">
        <v>800</v>
      </c>
      <c r="G115" s="7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5.75" x14ac:dyDescent="0.25">
      <c r="A116" s="57"/>
      <c r="B116" s="60"/>
      <c r="C116" s="57"/>
      <c r="D116" s="19" t="s">
        <v>19</v>
      </c>
      <c r="E116" s="35" t="s">
        <v>63</v>
      </c>
      <c r="F116" s="36">
        <v>15317.59</v>
      </c>
      <c r="G116" s="7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5.75" x14ac:dyDescent="0.25">
      <c r="A117" s="57"/>
      <c r="B117" s="60"/>
      <c r="C117" s="57"/>
      <c r="D117" s="19" t="s">
        <v>35</v>
      </c>
      <c r="E117" s="35" t="s">
        <v>63</v>
      </c>
      <c r="F117" s="36">
        <v>1500</v>
      </c>
      <c r="G117" s="7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5.75" x14ac:dyDescent="0.25">
      <c r="A118" s="57"/>
      <c r="B118" s="60"/>
      <c r="C118" s="58"/>
      <c r="D118" s="19" t="s">
        <v>97</v>
      </c>
      <c r="E118" s="35" t="s">
        <v>63</v>
      </c>
      <c r="F118" s="36">
        <v>800</v>
      </c>
      <c r="G118" s="7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5.75" x14ac:dyDescent="0.25">
      <c r="A119" s="57"/>
      <c r="B119" s="60"/>
      <c r="C119" s="31">
        <v>6050</v>
      </c>
      <c r="D119" s="19"/>
      <c r="E119" s="33" t="s">
        <v>33</v>
      </c>
      <c r="F119" s="34">
        <f>F120</f>
        <v>5000</v>
      </c>
      <c r="G119" s="7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5.75" x14ac:dyDescent="0.25">
      <c r="A120" s="58"/>
      <c r="B120" s="61"/>
      <c r="C120" s="37"/>
      <c r="D120" s="19" t="s">
        <v>34</v>
      </c>
      <c r="E120" s="35" t="s">
        <v>108</v>
      </c>
      <c r="F120" s="36">
        <v>5000</v>
      </c>
      <c r="G120" s="7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26.25" customHeight="1" x14ac:dyDescent="0.3">
      <c r="A121" s="23">
        <v>921</v>
      </c>
      <c r="B121" s="24"/>
      <c r="C121" s="24"/>
      <c r="D121" s="24"/>
      <c r="E121" s="25" t="s">
        <v>68</v>
      </c>
      <c r="F121" s="26">
        <f>F122+F127</f>
        <v>196697.52</v>
      </c>
      <c r="G121" s="3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7.25" x14ac:dyDescent="0.25">
      <c r="A122" s="67"/>
      <c r="B122" s="27">
        <v>92105</v>
      </c>
      <c r="C122" s="43"/>
      <c r="D122" s="43"/>
      <c r="E122" s="29" t="s">
        <v>49</v>
      </c>
      <c r="F122" s="47">
        <f>F123</f>
        <v>25516.54</v>
      </c>
      <c r="G122" s="11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5.75" x14ac:dyDescent="0.25">
      <c r="A123" s="68"/>
      <c r="B123" s="67"/>
      <c r="C123" s="31">
        <v>6050</v>
      </c>
      <c r="D123" s="19"/>
      <c r="E123" s="33" t="s">
        <v>33</v>
      </c>
      <c r="F123" s="34">
        <f>SUM(F124:F126)</f>
        <v>25516.54</v>
      </c>
      <c r="G123" s="5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5.75" x14ac:dyDescent="0.25">
      <c r="A124" s="68"/>
      <c r="B124" s="68"/>
      <c r="C124" s="59"/>
      <c r="D124" s="19" t="s">
        <v>17</v>
      </c>
      <c r="E124" s="35" t="s">
        <v>104</v>
      </c>
      <c r="F124" s="36">
        <v>11003.57</v>
      </c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5.75" x14ac:dyDescent="0.25">
      <c r="A125" s="68"/>
      <c r="B125" s="68"/>
      <c r="C125" s="60"/>
      <c r="D125" s="19" t="s">
        <v>50</v>
      </c>
      <c r="E125" s="35" t="s">
        <v>84</v>
      </c>
      <c r="F125" s="36">
        <v>6574.46</v>
      </c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5.75" x14ac:dyDescent="0.25">
      <c r="A126" s="68"/>
      <c r="B126" s="69"/>
      <c r="C126" s="61"/>
      <c r="D126" s="19" t="s">
        <v>28</v>
      </c>
      <c r="E126" s="35" t="s">
        <v>84</v>
      </c>
      <c r="F126" s="36">
        <v>7938.51</v>
      </c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7.25" x14ac:dyDescent="0.3">
      <c r="A127" s="68"/>
      <c r="B127" s="27">
        <v>92109</v>
      </c>
      <c r="C127" s="43"/>
      <c r="D127" s="43"/>
      <c r="E127" s="29" t="s">
        <v>117</v>
      </c>
      <c r="F127" s="30">
        <f>F128+F141+F143</f>
        <v>171180.97999999998</v>
      </c>
      <c r="G127" s="4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5.75" x14ac:dyDescent="0.25">
      <c r="A128" s="68"/>
      <c r="B128" s="67"/>
      <c r="C128" s="31">
        <v>4210</v>
      </c>
      <c r="D128" s="19"/>
      <c r="E128" s="33" t="s">
        <v>8</v>
      </c>
      <c r="F128" s="34">
        <f>SUM(F129:F140)</f>
        <v>69145.03</v>
      </c>
      <c r="G128" s="5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5.75" x14ac:dyDescent="0.25">
      <c r="A129" s="68"/>
      <c r="B129" s="68"/>
      <c r="C129" s="67"/>
      <c r="D129" s="19" t="s">
        <v>56</v>
      </c>
      <c r="E129" s="35" t="s">
        <v>54</v>
      </c>
      <c r="F129" s="36">
        <v>5846.36</v>
      </c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5.75" x14ac:dyDescent="0.25">
      <c r="A130" s="68"/>
      <c r="B130" s="68"/>
      <c r="C130" s="68"/>
      <c r="D130" s="19" t="s">
        <v>51</v>
      </c>
      <c r="E130" s="35" t="s">
        <v>8</v>
      </c>
      <c r="F130" s="36">
        <v>9149.11</v>
      </c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5.75" x14ac:dyDescent="0.25">
      <c r="A131" s="68"/>
      <c r="B131" s="68"/>
      <c r="C131" s="68"/>
      <c r="D131" s="19" t="s">
        <v>38</v>
      </c>
      <c r="E131" s="35" t="s">
        <v>54</v>
      </c>
      <c r="F131" s="36">
        <v>10003.57</v>
      </c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5.75" x14ac:dyDescent="0.25">
      <c r="A132" s="68"/>
      <c r="B132" s="68"/>
      <c r="C132" s="68"/>
      <c r="D132" s="19" t="s">
        <v>52</v>
      </c>
      <c r="E132" s="35" t="s">
        <v>54</v>
      </c>
      <c r="F132" s="36">
        <v>7451.66</v>
      </c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5.75" x14ac:dyDescent="0.25">
      <c r="A133" s="68"/>
      <c r="B133" s="68"/>
      <c r="C133" s="68"/>
      <c r="D133" s="19" t="s">
        <v>52</v>
      </c>
      <c r="E133" s="35" t="s">
        <v>118</v>
      </c>
      <c r="F133" s="36">
        <v>2500</v>
      </c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5.75" x14ac:dyDescent="0.25">
      <c r="A134" s="68"/>
      <c r="B134" s="68"/>
      <c r="C134" s="68"/>
      <c r="D134" s="19" t="s">
        <v>32</v>
      </c>
      <c r="E134" s="35" t="s">
        <v>130</v>
      </c>
      <c r="F134" s="36">
        <v>6110.55</v>
      </c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5.75" x14ac:dyDescent="0.25">
      <c r="A135" s="68"/>
      <c r="B135" s="68"/>
      <c r="C135" s="68"/>
      <c r="D135" s="19" t="s">
        <v>19</v>
      </c>
      <c r="E135" s="35" t="s">
        <v>54</v>
      </c>
      <c r="F135" s="36">
        <v>2000</v>
      </c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5.75" x14ac:dyDescent="0.25">
      <c r="A136" s="68"/>
      <c r="B136" s="68"/>
      <c r="C136" s="68"/>
      <c r="D136" s="19" t="s">
        <v>53</v>
      </c>
      <c r="E136" s="35" t="s">
        <v>54</v>
      </c>
      <c r="F136" s="36">
        <v>13836.77</v>
      </c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5.75" x14ac:dyDescent="0.25">
      <c r="A137" s="68"/>
      <c r="B137" s="68"/>
      <c r="C137" s="68"/>
      <c r="D137" s="19" t="s">
        <v>25</v>
      </c>
      <c r="E137" s="35" t="s">
        <v>54</v>
      </c>
      <c r="F137" s="36">
        <v>1011.08</v>
      </c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5.75" x14ac:dyDescent="0.25">
      <c r="A138" s="68"/>
      <c r="B138" s="68"/>
      <c r="C138" s="68"/>
      <c r="D138" s="19" t="s">
        <v>55</v>
      </c>
      <c r="E138" s="35" t="s">
        <v>54</v>
      </c>
      <c r="F138" s="36">
        <v>9585.93</v>
      </c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5.75" x14ac:dyDescent="0.25">
      <c r="A139" s="68"/>
      <c r="B139" s="68"/>
      <c r="C139" s="68"/>
      <c r="D139" s="19" t="s">
        <v>46</v>
      </c>
      <c r="E139" s="35" t="s">
        <v>99</v>
      </c>
      <c r="F139" s="36">
        <v>1250</v>
      </c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5.75" x14ac:dyDescent="0.25">
      <c r="A140" s="68"/>
      <c r="B140" s="68"/>
      <c r="C140" s="69"/>
      <c r="D140" s="19" t="s">
        <v>46</v>
      </c>
      <c r="E140" s="35" t="s">
        <v>101</v>
      </c>
      <c r="F140" s="36">
        <v>400</v>
      </c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5.75" x14ac:dyDescent="0.25">
      <c r="A141" s="68"/>
      <c r="B141" s="68"/>
      <c r="C141" s="31">
        <v>4300</v>
      </c>
      <c r="D141" s="32"/>
      <c r="E141" s="33" t="s">
        <v>30</v>
      </c>
      <c r="F141" s="34">
        <f>F142</f>
        <v>7000</v>
      </c>
      <c r="G141" s="7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5.75" x14ac:dyDescent="0.25">
      <c r="A142" s="68"/>
      <c r="B142" s="68"/>
      <c r="C142" s="31"/>
      <c r="D142" s="19" t="s">
        <v>52</v>
      </c>
      <c r="E142" s="35" t="s">
        <v>82</v>
      </c>
      <c r="F142" s="36">
        <v>7000</v>
      </c>
      <c r="G142" s="7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5.75" x14ac:dyDescent="0.25">
      <c r="A143" s="68"/>
      <c r="B143" s="68"/>
      <c r="C143" s="31">
        <v>6050</v>
      </c>
      <c r="D143" s="19"/>
      <c r="E143" s="33" t="s">
        <v>33</v>
      </c>
      <c r="F143" s="34">
        <f>SUM(F144:F151)</f>
        <v>95035.95</v>
      </c>
      <c r="G143" s="5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5.75" x14ac:dyDescent="0.25">
      <c r="A144" s="68"/>
      <c r="B144" s="68"/>
      <c r="C144" s="67"/>
      <c r="D144" s="19" t="s">
        <v>56</v>
      </c>
      <c r="E144" s="35" t="s">
        <v>66</v>
      </c>
      <c r="F144" s="36">
        <v>10000</v>
      </c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5.75" x14ac:dyDescent="0.25">
      <c r="A145" s="68"/>
      <c r="B145" s="68"/>
      <c r="C145" s="68"/>
      <c r="D145" s="19" t="s">
        <v>51</v>
      </c>
      <c r="E145" s="35" t="s">
        <v>119</v>
      </c>
      <c r="F145" s="36">
        <v>4000</v>
      </c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8" customHeight="1" x14ac:dyDescent="0.25">
      <c r="A146" s="68"/>
      <c r="B146" s="68"/>
      <c r="C146" s="68"/>
      <c r="D146" s="19" t="s">
        <v>73</v>
      </c>
      <c r="E146" s="35" t="s">
        <v>120</v>
      </c>
      <c r="F146" s="36">
        <v>17317.59</v>
      </c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5.75" x14ac:dyDescent="0.25">
      <c r="A147" s="68"/>
      <c r="B147" s="68"/>
      <c r="C147" s="68"/>
      <c r="D147" s="19" t="s">
        <v>91</v>
      </c>
      <c r="E147" s="35" t="s">
        <v>121</v>
      </c>
      <c r="F147" s="36">
        <v>10000</v>
      </c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5.75" x14ac:dyDescent="0.25">
      <c r="A148" s="68"/>
      <c r="B148" s="68"/>
      <c r="C148" s="68"/>
      <c r="D148" s="19" t="s">
        <v>91</v>
      </c>
      <c r="E148" s="35" t="s">
        <v>82</v>
      </c>
      <c r="F148" s="36">
        <v>9029.4</v>
      </c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5.75" x14ac:dyDescent="0.25">
      <c r="A149" s="68"/>
      <c r="B149" s="68"/>
      <c r="C149" s="68"/>
      <c r="D149" s="19" t="s">
        <v>57</v>
      </c>
      <c r="E149" s="35" t="s">
        <v>94</v>
      </c>
      <c r="F149" s="36">
        <v>11831.13</v>
      </c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5.75" x14ac:dyDescent="0.25">
      <c r="A150" s="68"/>
      <c r="B150" s="68"/>
      <c r="C150" s="68"/>
      <c r="D150" s="19" t="s">
        <v>25</v>
      </c>
      <c r="E150" s="35" t="s">
        <v>95</v>
      </c>
      <c r="F150" s="36">
        <v>16000</v>
      </c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5.75" x14ac:dyDescent="0.25">
      <c r="A151" s="69"/>
      <c r="B151" s="69"/>
      <c r="C151" s="69"/>
      <c r="D151" s="19" t="s">
        <v>44</v>
      </c>
      <c r="E151" s="35" t="s">
        <v>122</v>
      </c>
      <c r="F151" s="36">
        <v>16857.830000000002</v>
      </c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27" customHeight="1" x14ac:dyDescent="0.3">
      <c r="A152" s="62"/>
      <c r="B152" s="63"/>
      <c r="C152" s="63"/>
      <c r="D152" s="63"/>
      <c r="E152" s="63"/>
      <c r="F152" s="64"/>
      <c r="G152" s="3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25.5" x14ac:dyDescent="0.3">
      <c r="A153" s="75"/>
      <c r="B153" s="76"/>
      <c r="C153" s="77"/>
      <c r="D153" s="48" t="s">
        <v>58</v>
      </c>
      <c r="E153" s="35"/>
      <c r="F153" s="49">
        <f>F17+F52+F66+F73+F104+F121+F152</f>
        <v>604092.71</v>
      </c>
      <c r="G153" s="8"/>
    </row>
    <row r="154" spans="1:52" ht="25.5" x14ac:dyDescent="0.3">
      <c r="A154" s="1"/>
      <c r="B154" s="1"/>
      <c r="C154" s="1"/>
      <c r="D154" s="12"/>
      <c r="E154" s="6"/>
      <c r="F154" s="17"/>
      <c r="G154" s="8"/>
    </row>
    <row r="155" spans="1:52" ht="15.75" customHeight="1" x14ac:dyDescent="0.25">
      <c r="E155" s="50"/>
    </row>
    <row r="156" spans="1:52" ht="15.75" customHeight="1" x14ac:dyDescent="0.25">
      <c r="E156" s="51"/>
    </row>
    <row r="157" spans="1:52" ht="15.75" customHeight="1" x14ac:dyDescent="0.25">
      <c r="E157" s="51"/>
    </row>
    <row r="158" spans="1:52" ht="15.75" customHeight="1" x14ac:dyDescent="0.25">
      <c r="E158" s="51"/>
    </row>
    <row r="159" spans="1:52" ht="15.75" customHeight="1" x14ac:dyDescent="0.25">
      <c r="E159" s="51"/>
    </row>
  </sheetData>
  <autoFilter ref="A15:F153"/>
  <mergeCells count="35">
    <mergeCell ref="A153:C153"/>
    <mergeCell ref="A67:A72"/>
    <mergeCell ref="B68:B72"/>
    <mergeCell ref="B106:B107"/>
    <mergeCell ref="A74:A103"/>
    <mergeCell ref="A122:A151"/>
    <mergeCell ref="B123:B126"/>
    <mergeCell ref="C124:C126"/>
    <mergeCell ref="C99:C100"/>
    <mergeCell ref="A152:F152"/>
    <mergeCell ref="B128:B151"/>
    <mergeCell ref="C144:C151"/>
    <mergeCell ref="C129:C140"/>
    <mergeCell ref="A9:F13"/>
    <mergeCell ref="C85:C97"/>
    <mergeCell ref="B57:B65"/>
    <mergeCell ref="A53:A65"/>
    <mergeCell ref="A16:F16"/>
    <mergeCell ref="B19:B51"/>
    <mergeCell ref="A1:F8"/>
    <mergeCell ref="A105:A120"/>
    <mergeCell ref="B109:B120"/>
    <mergeCell ref="B54:B55"/>
    <mergeCell ref="C76:C83"/>
    <mergeCell ref="B17:D17"/>
    <mergeCell ref="C18:D18"/>
    <mergeCell ref="C110:C118"/>
    <mergeCell ref="C69:C72"/>
    <mergeCell ref="C36:C44"/>
    <mergeCell ref="C46:C51"/>
    <mergeCell ref="B75:B103"/>
    <mergeCell ref="C102:C103"/>
    <mergeCell ref="C58:C61"/>
    <mergeCell ref="C20:C34"/>
    <mergeCell ref="A18:A5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4" fitToHeight="3" orientation="portrait" r:id="rId1"/>
  <rowBreaks count="2" manualBreakCount="2">
    <brk id="65" max="6" man="1"/>
    <brk id="12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2016-11-14T12:19:07Z</dcterms:modified>
</cp:coreProperties>
</file>