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72" i="1" l="1"/>
  <c r="G74" i="1" l="1"/>
  <c r="F74" i="1"/>
  <c r="G95" i="1"/>
  <c r="H95" i="1"/>
  <c r="F95" i="1"/>
  <c r="H96" i="1"/>
  <c r="H94" i="1"/>
  <c r="H131" i="1"/>
  <c r="F121" i="1"/>
  <c r="G121" i="1"/>
  <c r="H113" i="1"/>
  <c r="G138" i="1" l="1"/>
  <c r="F138" i="1"/>
  <c r="H139" i="1"/>
  <c r="H45" i="1" l="1"/>
  <c r="G132" i="1"/>
  <c r="F132" i="1"/>
  <c r="H140" i="1"/>
  <c r="H138" i="1" s="1"/>
  <c r="H71" i="1" l="1"/>
  <c r="F10" i="1"/>
  <c r="G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F39" i="1"/>
  <c r="G39" i="1"/>
  <c r="H40" i="1"/>
  <c r="H41" i="1"/>
  <c r="H42" i="1"/>
  <c r="F43" i="1"/>
  <c r="G43" i="1"/>
  <c r="H44" i="1"/>
  <c r="H46" i="1"/>
  <c r="H39" i="1" l="1"/>
  <c r="G9" i="1"/>
  <c r="F9" i="1"/>
  <c r="H43" i="1"/>
  <c r="H10" i="1"/>
  <c r="H133" i="1"/>
  <c r="H132" i="1" s="1"/>
  <c r="H129" i="1"/>
  <c r="H9" i="1" l="1"/>
  <c r="H70" i="1"/>
  <c r="H93" i="1"/>
  <c r="H92" i="1"/>
  <c r="G143" i="1"/>
  <c r="G142" i="1" s="1"/>
  <c r="G141" i="1" s="1"/>
  <c r="G134" i="1"/>
  <c r="G116" i="1"/>
  <c r="G115" i="1" s="1"/>
  <c r="G106" i="1"/>
  <c r="G105" i="1" s="1"/>
  <c r="G103" i="1"/>
  <c r="G102" i="1" s="1"/>
  <c r="G97" i="1"/>
  <c r="G67" i="1"/>
  <c r="G66" i="1" s="1"/>
  <c r="G65" i="1" s="1"/>
  <c r="G63" i="1"/>
  <c r="G62" i="1" s="1"/>
  <c r="G61" i="1" s="1"/>
  <c r="G59" i="1"/>
  <c r="G58" i="1" s="1"/>
  <c r="G57" i="1" s="1"/>
  <c r="G55" i="1"/>
  <c r="F55" i="1"/>
  <c r="G52" i="1"/>
  <c r="G49" i="1"/>
  <c r="G48" i="1" s="1"/>
  <c r="H50" i="1"/>
  <c r="H53" i="1"/>
  <c r="H54" i="1"/>
  <c r="H56" i="1"/>
  <c r="H60" i="1"/>
  <c r="H64" i="1"/>
  <c r="H68" i="1"/>
  <c r="H69" i="1"/>
  <c r="H73" i="1"/>
  <c r="H75" i="1"/>
  <c r="H76" i="1"/>
  <c r="H77" i="1"/>
  <c r="H78" i="1"/>
  <c r="H79" i="1"/>
  <c r="H80" i="1"/>
  <c r="H81" i="1"/>
  <c r="H82" i="1"/>
  <c r="H83" i="1"/>
  <c r="H84" i="1"/>
  <c r="H74" i="1" s="1"/>
  <c r="H85" i="1"/>
  <c r="H86" i="1"/>
  <c r="H87" i="1"/>
  <c r="H88" i="1"/>
  <c r="H89" i="1"/>
  <c r="H90" i="1"/>
  <c r="H91" i="1"/>
  <c r="H98" i="1"/>
  <c r="H99" i="1"/>
  <c r="H100" i="1"/>
  <c r="H104" i="1"/>
  <c r="H107" i="1"/>
  <c r="H108" i="1"/>
  <c r="H109" i="1"/>
  <c r="H110" i="1"/>
  <c r="H111" i="1"/>
  <c r="H112" i="1"/>
  <c r="H117" i="1"/>
  <c r="H118" i="1"/>
  <c r="H119" i="1"/>
  <c r="H122" i="1"/>
  <c r="H123" i="1"/>
  <c r="H124" i="1"/>
  <c r="H125" i="1"/>
  <c r="H126" i="1"/>
  <c r="H127" i="1"/>
  <c r="H128" i="1"/>
  <c r="H130" i="1"/>
  <c r="H135" i="1"/>
  <c r="H136" i="1"/>
  <c r="H137" i="1"/>
  <c r="H144" i="1"/>
  <c r="F143" i="1"/>
  <c r="F142" i="1" s="1"/>
  <c r="F141" i="1" s="1"/>
  <c r="F134" i="1"/>
  <c r="F116" i="1"/>
  <c r="F115" i="1" s="1"/>
  <c r="F106" i="1"/>
  <c r="F103" i="1"/>
  <c r="F102" i="1" s="1"/>
  <c r="F97" i="1"/>
  <c r="F67" i="1"/>
  <c r="F66" i="1" s="1"/>
  <c r="F65" i="1" s="1"/>
  <c r="F63" i="1"/>
  <c r="F62" i="1" s="1"/>
  <c r="F59" i="1"/>
  <c r="F58" i="1" s="1"/>
  <c r="F57" i="1" s="1"/>
  <c r="F52" i="1"/>
  <c r="F49" i="1"/>
  <c r="F8" i="1"/>
  <c r="H121" i="1" l="1"/>
  <c r="F120" i="1"/>
  <c r="F114" i="1" s="1"/>
  <c r="G120" i="1"/>
  <c r="G114" i="1" s="1"/>
  <c r="H103" i="1"/>
  <c r="H67" i="1"/>
  <c r="H66" i="1" s="1"/>
  <c r="H65" i="1" s="1"/>
  <c r="H106" i="1"/>
  <c r="H134" i="1"/>
  <c r="H62" i="1"/>
  <c r="F61" i="1"/>
  <c r="H61" i="1" s="1"/>
  <c r="H49" i="1"/>
  <c r="H143" i="1"/>
  <c r="H141" i="1"/>
  <c r="H115" i="1"/>
  <c r="G101" i="1"/>
  <c r="H97" i="1"/>
  <c r="H63" i="1"/>
  <c r="F101" i="1"/>
  <c r="F51" i="1"/>
  <c r="F105" i="1"/>
  <c r="H105" i="1" s="1"/>
  <c r="H116" i="1"/>
  <c r="H59" i="1"/>
  <c r="F48" i="1"/>
  <c r="H48" i="1" s="1"/>
  <c r="H142" i="1"/>
  <c r="H102" i="1"/>
  <c r="H57" i="1"/>
  <c r="H58" i="1"/>
  <c r="G51" i="1"/>
  <c r="G47" i="1" s="1"/>
  <c r="H55" i="1"/>
  <c r="H52" i="1"/>
  <c r="G8" i="1"/>
  <c r="H120" i="1" l="1"/>
  <c r="H114" i="1"/>
  <c r="H8" i="1"/>
  <c r="G145" i="1"/>
  <c r="H101" i="1"/>
  <c r="F47" i="1"/>
  <c r="H47" i="1" s="1"/>
  <c r="H51" i="1"/>
  <c r="F145" i="1" l="1"/>
  <c r="H145" i="1" s="1"/>
</calcChain>
</file>

<file path=xl/sharedStrings.xml><?xml version="1.0" encoding="utf-8"?>
<sst xmlns="http://schemas.openxmlformats.org/spreadsheetml/2006/main" count="248" uniqueCount="142">
  <si>
    <t>Rady Gminy Ostrów Mazowiecka</t>
  </si>
  <si>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</si>
  <si>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</si>
  <si>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</si>
  <si>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</si>
  <si>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</si>
  <si>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</si>
  <si>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</si>
  <si>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</si>
  <si>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</si>
  <si>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</si>
  <si>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</si>
  <si>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</si>
  <si>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</si>
  <si>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</si>
  <si>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</si>
  <si>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</si>
  <si>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</si>
  <si>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</si>
  <si>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</si>
  <si>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</si>
  <si>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</si>
  <si>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</si>
  <si>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</si>
  <si>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</si>
  <si>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</si>
  <si>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</si>
  <si>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</si>
  <si>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</si>
  <si>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</si>
  <si>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</si>
  <si>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</si>
  <si>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</si>
  <si>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</si>
  <si>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</si>
  <si>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</si>
  <si>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</si>
  <si>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</si>
  <si>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</si>
  <si>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</si>
  <si>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</si>
  <si>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</si>
  <si>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</si>
  <si>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</si>
  <si>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</si>
  <si>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</si>
  <si>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</si>
  <si>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</si>
  <si>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</si>
  <si>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</si>
  <si>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</si>
  <si>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</si>
  <si>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</si>
  <si>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</si>
  <si>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</si>
  <si>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</si>
  <si>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</si>
  <si>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</si>
  <si>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</si>
  <si>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</si>
  <si>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</si>
  <si>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</si>
  <si>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</si>
  <si>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</si>
  <si>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</si>
  <si>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</si>
  <si>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</si>
  <si>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</si>
  <si>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</si>
  <si>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</si>
  <si>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</si>
  <si>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</si>
  <si>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</si>
  <si>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</si>
  <si>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</si>
  <si>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</si>
  <si>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</si>
  <si>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</si>
  <si>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</si>
  <si>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</si>
  <si>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</si>
  <si>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</si>
  <si>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</si>
  <si>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</si>
  <si>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</si>
  <si>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</si>
  <si>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</si>
  <si>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Biel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</si>
  <si>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</si>
  <si>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</si>
  <si>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</si>
  <si>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</si>
  <si>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</si>
  <si>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</si>
  <si>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</si>
  <si>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</si>
  <si>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</si>
  <si>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</si>
  <si>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</si>
  <si>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</si>
  <si>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</si>
  <si>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</si>
  <si>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</si>
  <si>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</si>
  <si>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</si>
  <si>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</si>
  <si>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</si>
  <si>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</si>
  <si>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</si>
  <si>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</si>
  <si>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</si>
  <si>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</si>
  <si>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</si>
  <si>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</si>
  <si>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</si>
  <si>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</si>
  <si>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</si>
  <si>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</si>
  <si>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</si>
  <si>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Budowa chodnika ul.Słoneczna</t>
  </si>
  <si>
    <t>Koziki</t>
  </si>
  <si>
    <t>Plac zabaw przy szkole</t>
  </si>
  <si>
    <t>Plan przed zmianą</t>
  </si>
  <si>
    <t>Zmiana</t>
  </si>
  <si>
    <t>Plan po zmianie</t>
  </si>
  <si>
    <t>Plac zabaw dla PSP w Dybkach</t>
  </si>
  <si>
    <t xml:space="preserve">Wyposażenie dla PSP w Kozikach </t>
  </si>
  <si>
    <t>Materialy do remontu dla PSP w Dybkach</t>
  </si>
  <si>
    <t>Doposażenie placu zabaw przy PSP w Dybkach</t>
  </si>
  <si>
    <t>Materiały do remontu i wyposażenie świetlicy</t>
  </si>
  <si>
    <t>Wyłożenie kostką brukową chodnika do świetlicy</t>
  </si>
  <si>
    <t>Wyposażenie dla PSP w Pałapusie</t>
  </si>
  <si>
    <t xml:space="preserve">Zakup i montaż kominka do świetlicy </t>
  </si>
  <si>
    <t xml:space="preserve">Ułożenie kostki brukowej </t>
  </si>
  <si>
    <t>Instalacja lamp oświetleniowych ul.Leśna i ul. Cicha</t>
  </si>
  <si>
    <t>Zakup dzialki</t>
  </si>
  <si>
    <t>Zestawienie zmian  na przedsięwzięcia realizowane w ramach Funduszu Sołeckiego w 2015 roku</t>
  </si>
  <si>
    <t>Załącznik nr 4 do uchwały nr …./…... /15</t>
  </si>
  <si>
    <t>z dnia 25 września 2015 roku</t>
  </si>
  <si>
    <t>Doposażenie świetlicy</t>
  </si>
  <si>
    <t>Remont szkoły</t>
  </si>
  <si>
    <t>Doposażenie dla PSP w Starym Lubiejewie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</si>
</sst>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4" fontId="7" fillId="0" borderId="1" xfId="0" applyNumberFormat="1" applyFont="1" applyBorder="1"/>
    <xf numFmtId="0" fontId="8" fillId="0" borderId="5" xfId="0" applyFont="1" applyBorder="1"/>
    <xf numFmtId="0" fontId="6" fillId="0" borderId="5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Border="1"/>
    <xf numFmtId="0" fontId="7" fillId="0" borderId="1" xfId="0" applyFont="1" applyBorder="1"/>
    <xf numFmtId="0" fontId="7" fillId="0" borderId="12" xfId="0" applyFont="1" applyBorder="1"/>
    <xf numFmtId="0" fontId="8" fillId="0" borderId="12" xfId="0" applyFont="1" applyBorder="1"/>
    <xf numFmtId="0" fontId="7" fillId="0" borderId="12" xfId="0" applyFont="1" applyBorder="1" applyAlignment="1">
      <alignment wrapText="1"/>
    </xf>
    <xf numFmtId="4" fontId="7" fillId="0" borderId="13" xfId="0" applyNumberFormat="1" applyFont="1" applyBorder="1"/>
    <xf numFmtId="0" fontId="5" fillId="0" borderId="15" xfId="0" applyFont="1" applyBorder="1"/>
    <xf numFmtId="0" fontId="6" fillId="0" borderId="15" xfId="0" applyFont="1" applyBorder="1"/>
    <xf numFmtId="0" fontId="6" fillId="0" borderId="15" xfId="0" applyFont="1" applyBorder="1" applyAlignment="1">
      <alignment wrapText="1"/>
    </xf>
    <xf numFmtId="4" fontId="6" fillId="0" borderId="16" xfId="0" applyNumberFormat="1" applyFont="1" applyBorder="1"/>
    <xf numFmtId="0" fontId="6" fillId="0" borderId="9" xfId="0" applyFont="1" applyBorder="1"/>
    <xf numFmtId="0" fontId="6" fillId="0" borderId="7" xfId="0" applyFont="1" applyBorder="1" applyAlignment="1">
      <alignment wrapText="1"/>
    </xf>
    <xf numFmtId="4" fontId="6" fillId="0" borderId="2" xfId="0" applyNumberFormat="1" applyFont="1" applyBorder="1"/>
    <xf numFmtId="0" fontId="5" fillId="0" borderId="10" xfId="0" applyFont="1" applyBorder="1"/>
    <xf numFmtId="0" fontId="6" fillId="0" borderId="10" xfId="0" applyFont="1" applyBorder="1"/>
    <xf numFmtId="0" fontId="6" fillId="0" borderId="10" xfId="0" applyFont="1" applyBorder="1" applyAlignment="1">
      <alignment wrapText="1"/>
    </xf>
    <xf numFmtId="4" fontId="6" fillId="0" borderId="11" xfId="0" applyNumberFormat="1" applyFont="1" applyBorder="1"/>
    <xf numFmtId="0" fontId="5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wrapText="1"/>
    </xf>
    <xf numFmtId="4" fontId="6" fillId="0" borderId="13" xfId="0" applyNumberFormat="1" applyFont="1" applyBorder="1"/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7" fillId="0" borderId="6" xfId="0" applyFont="1" applyBorder="1"/>
    <xf numFmtId="0" fontId="7" fillId="0" borderId="17" xfId="0" applyFont="1" applyBorder="1"/>
    <xf numFmtId="0" fontId="7" fillId="0" borderId="6" xfId="0" applyFont="1" applyBorder="1" applyAlignment="1">
      <alignment wrapText="1"/>
    </xf>
    <xf numFmtId="0" fontId="7" fillId="0" borderId="5" xfId="0" applyFont="1" applyBorder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0" xfId="0" applyFont="1"/>
    <xf numFmtId="0" fontId="5" fillId="0" borderId="5" xfId="0" applyFont="1" applyBorder="1"/>
    <xf numFmtId="0" fontId="6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5" fillId="0" borderId="4" xfId="0" applyFont="1" applyBorder="1"/>
    <xf numFmtId="0" fontId="6" fillId="0" borderId="0" xfId="0" applyFont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8" xfId="0" applyFont="1" applyFill="1" applyBorder="1"/>
    <xf numFmtId="4" fontId="6" fillId="0" borderId="4" xfId="0" applyNumberFormat="1" applyFont="1" applyFill="1" applyBorder="1"/>
    <xf numFmtId="0" fontId="8" fillId="0" borderId="0" xfId="0" applyFont="1"/>
    <xf numFmtId="0" fontId="7" fillId="0" borderId="1" xfId="0" applyFont="1" applyBorder="1" applyAlignment="1">
      <alignment wrapText="1"/>
    </xf>
    <xf numFmtId="0" fontId="6" fillId="0" borderId="4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4" fontId="6" fillId="0" borderId="3" xfId="0" applyNumberFormat="1" applyFont="1" applyBorder="1"/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/>
    <xf numFmtId="4" fontId="6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/>
    <xf numFmtId="0" fontId="7" fillId="0" borderId="15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" fontId="6" fillId="0" borderId="21" xfId="0" applyNumberFormat="1" applyFont="1" applyBorder="1" applyAlignment="1">
      <alignment wrapText="1"/>
    </xf>
    <xf numFmtId="4" fontId="6" fillId="0" borderId="3" xfId="0" applyNumberFormat="1" applyFont="1" applyBorder="1" applyAlignment="1">
      <alignment wrapText="1"/>
    </xf>
    <xf numFmtId="4" fontId="6" fillId="0" borderId="20" xfId="0" applyNumberFormat="1" applyFont="1" applyBorder="1" applyAlignment="1">
      <alignment wrapText="1"/>
    </xf>
    <xf numFmtId="4" fontId="6" fillId="0" borderId="7" xfId="0" applyNumberFormat="1" applyFont="1" applyBorder="1" applyAlignment="1">
      <alignment wrapText="1"/>
    </xf>
    <xf numFmtId="4" fontId="6" fillId="0" borderId="19" xfId="0" applyNumberFormat="1" applyFont="1" applyBorder="1" applyAlignment="1">
      <alignment wrapText="1"/>
    </xf>
    <xf numFmtId="4" fontId="6" fillId="0" borderId="3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tabSelected="1" topLeftCell="A137" zoomScaleNormal="100" workbookViewId="0">
      <selection activeCell="G145" sqref="G145"/>
    </sheetView>
  </sheetViews>
  <sheetFormatPr defaultRowHeight="15" x14ac:dyDescent="0.25"/>
  <cols>
    <col min="1" max="1" width="4.5703125" customWidth="1"/>
    <col min="2" max="2" width="6.85546875" customWidth="1"/>
    <col min="3" max="3" width="6.140625" customWidth="1"/>
    <col min="4" max="4" width="17.42578125" customWidth="1"/>
    <col min="5" max="5" width="28.28515625" customWidth="1"/>
    <col min="6" max="6" width="14.42578125" customWidth="1"/>
    <col min="7" max="7" width="12.28515625" customWidth="1"/>
    <col min="8" max="8" width="12.140625" customWidth="1"/>
    <col min="10" max="10" width="10" bestFit="1" customWidth="1"/>
  </cols>
  <sheetData>
    <row r="1" spans="1:8" ht="15.75" x14ac:dyDescent="0.25">
      <c r="A1" s="90" t="s">
        <v>137</v>
      </c>
      <c r="B1" s="90"/>
      <c r="C1" s="90"/>
      <c r="D1" s="90"/>
      <c r="E1" s="90"/>
      <c r="F1" s="90"/>
      <c r="G1" s="90"/>
      <c r="H1" s="90"/>
    </row>
    <row r="2" spans="1:8" ht="15.75" x14ac:dyDescent="0.25">
      <c r="A2" s="90" t="s">
        <v>0</v>
      </c>
      <c r="B2" s="90"/>
      <c r="C2" s="90"/>
      <c r="D2" s="90"/>
      <c r="E2" s="90"/>
      <c r="F2" s="90"/>
      <c r="G2" s="90"/>
      <c r="H2" s="90"/>
    </row>
    <row r="3" spans="1:8" ht="12.75" customHeight="1" x14ac:dyDescent="0.25">
      <c r="A3" s="90" t="s">
        <v>138</v>
      </c>
      <c r="B3" s="90"/>
      <c r="C3" s="90"/>
      <c r="D3" s="90"/>
      <c r="E3" s="90"/>
      <c r="F3" s="90"/>
      <c r="G3" s="90"/>
      <c r="H3" s="90"/>
    </row>
    <row r="4" spans="1:8" ht="18.75" hidden="1" x14ac:dyDescent="0.3">
      <c r="A4" s="91"/>
      <c r="B4" s="91"/>
      <c r="C4" s="91"/>
      <c r="D4" s="91"/>
      <c r="E4" s="91"/>
      <c r="F4" s="91"/>
      <c r="G4" s="91"/>
      <c r="H4" s="91"/>
    </row>
    <row r="5" spans="1:8" ht="38.25" customHeight="1" x14ac:dyDescent="0.3">
      <c r="A5" s="92" t="s">
        <v>136</v>
      </c>
      <c r="B5" s="92"/>
      <c r="C5" s="92"/>
      <c r="D5" s="92"/>
      <c r="E5" s="92"/>
      <c r="F5" s="92"/>
      <c r="G5" s="92"/>
      <c r="H5" s="92"/>
    </row>
    <row r="6" spans="1:8" ht="36.75" customHeight="1" x14ac:dyDescent="0.25">
      <c r="A6" s="1" t="s">
        <v>1</v>
      </c>
      <c r="B6" s="1" t="s">
        <v>2</v>
      </c>
      <c r="C6" s="1" t="s">
        <v>3</v>
      </c>
      <c r="D6" s="1" t="s">
        <v>4</v>
      </c>
      <c r="E6" s="61" t="s">
        <v>5</v>
      </c>
      <c r="F6" s="61" t="s">
        <v>122</v>
      </c>
      <c r="G6" s="61" t="s">
        <v>123</v>
      </c>
      <c r="H6" s="61" t="s">
        <v>124</v>
      </c>
    </row>
    <row r="7" spans="1:8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2">
        <v>7</v>
      </c>
      <c r="H7" s="3">
        <v>8</v>
      </c>
    </row>
    <row r="8" spans="1:8" x14ac:dyDescent="0.25">
      <c r="A8" s="2">
        <v>600</v>
      </c>
      <c r="B8" s="2"/>
      <c r="C8" s="2"/>
      <c r="D8" s="2"/>
      <c r="E8" s="4" t="s">
        <v>6</v>
      </c>
      <c r="F8" s="5">
        <f>SUM(F9)</f>
        <v>183514.58999999997</v>
      </c>
      <c r="G8" s="5">
        <f>SUM(G9)</f>
        <v>-5502.06</v>
      </c>
      <c r="H8" s="5">
        <f>SUM(F8+G8)</f>
        <v>178012.52999999997</v>
      </c>
    </row>
    <row r="9" spans="1:8" x14ac:dyDescent="0.25">
      <c r="A9" s="78"/>
      <c r="B9" s="6">
        <v>60016</v>
      </c>
      <c r="C9" s="6"/>
      <c r="D9" s="6"/>
      <c r="E9" s="7" t="s">
        <v>7</v>
      </c>
      <c r="F9" s="8">
        <f>SUM(F10+F39+F43)</f>
        <v>183514.58999999997</v>
      </c>
      <c r="G9" s="8">
        <f>SUM(G10+G39+G43)</f>
        <v>-5502.06</v>
      </c>
      <c r="H9" s="5">
        <f t="shared" ref="H9:H76" si="0">SUM(F9+G9)</f>
        <v>178012.52999999997</v>
      </c>
    </row>
    <row r="10" spans="1:8" x14ac:dyDescent="0.25">
      <c r="A10" s="79"/>
      <c r="B10" s="87"/>
      <c r="C10" s="6">
        <v>4270</v>
      </c>
      <c r="D10" s="9"/>
      <c r="E10" s="7" t="s">
        <v>11</v>
      </c>
      <c r="F10" s="8">
        <f>SUM(F11:F38)</f>
        <v>155950.94999999998</v>
      </c>
      <c r="G10" s="8">
        <f>SUM(G11:G38)</f>
        <v>-5478.06</v>
      </c>
      <c r="H10" s="5">
        <f t="shared" si="0"/>
        <v>150472.88999999998</v>
      </c>
    </row>
    <row r="11" spans="1:8" x14ac:dyDescent="0.25">
      <c r="A11" s="79"/>
      <c r="B11" s="88"/>
      <c r="C11" s="87"/>
      <c r="D11" s="10" t="s">
        <v>12</v>
      </c>
      <c r="E11" s="11" t="s">
        <v>96</v>
      </c>
      <c r="F11" s="12">
        <v>6932.66</v>
      </c>
      <c r="G11" s="63">
        <v>0</v>
      </c>
      <c r="H11" s="12">
        <f t="shared" si="0"/>
        <v>6932.66</v>
      </c>
    </row>
    <row r="12" spans="1:8" x14ac:dyDescent="0.25">
      <c r="A12" s="79"/>
      <c r="B12" s="88"/>
      <c r="C12" s="88"/>
      <c r="D12" s="10" t="s">
        <v>13</v>
      </c>
      <c r="E12" s="11" t="s">
        <v>96</v>
      </c>
      <c r="F12" s="12">
        <v>1458.73</v>
      </c>
      <c r="G12" s="63">
        <v>0</v>
      </c>
      <c r="H12" s="12">
        <f t="shared" si="0"/>
        <v>1458.73</v>
      </c>
    </row>
    <row r="13" spans="1:8" x14ac:dyDescent="0.25">
      <c r="A13" s="79"/>
      <c r="B13" s="88"/>
      <c r="C13" s="88"/>
      <c r="D13" s="10" t="s">
        <v>14</v>
      </c>
      <c r="E13" s="11" t="s">
        <v>96</v>
      </c>
      <c r="F13" s="12">
        <v>0</v>
      </c>
      <c r="G13" s="63">
        <v>0</v>
      </c>
      <c r="H13" s="12">
        <f t="shared" si="0"/>
        <v>0</v>
      </c>
    </row>
    <row r="14" spans="1:8" x14ac:dyDescent="0.25">
      <c r="A14" s="79"/>
      <c r="B14" s="88"/>
      <c r="C14" s="88"/>
      <c r="D14" s="10" t="s">
        <v>15</v>
      </c>
      <c r="E14" s="11" t="s">
        <v>96</v>
      </c>
      <c r="F14" s="12">
        <v>6399.38</v>
      </c>
      <c r="G14" s="63">
        <v>0</v>
      </c>
      <c r="H14" s="12">
        <f t="shared" si="0"/>
        <v>6399.38</v>
      </c>
    </row>
    <row r="15" spans="1:8" x14ac:dyDescent="0.25">
      <c r="A15" s="79"/>
      <c r="B15" s="88"/>
      <c r="C15" s="88"/>
      <c r="D15" s="10" t="s">
        <v>9</v>
      </c>
      <c r="E15" s="11" t="s">
        <v>16</v>
      </c>
      <c r="F15" s="12">
        <v>1000</v>
      </c>
      <c r="G15" s="63">
        <v>0</v>
      </c>
      <c r="H15" s="12">
        <f t="shared" si="0"/>
        <v>1000</v>
      </c>
    </row>
    <row r="16" spans="1:8" ht="30" x14ac:dyDescent="0.25">
      <c r="A16" s="79"/>
      <c r="B16" s="88"/>
      <c r="C16" s="88"/>
      <c r="D16" s="10" t="s">
        <v>9</v>
      </c>
      <c r="E16" s="13" t="s">
        <v>105</v>
      </c>
      <c r="F16" s="12">
        <v>6447.53</v>
      </c>
      <c r="G16" s="63">
        <v>0</v>
      </c>
      <c r="H16" s="12">
        <f t="shared" si="0"/>
        <v>6447.53</v>
      </c>
    </row>
    <row r="17" spans="1:8" x14ac:dyDescent="0.25">
      <c r="A17" s="79"/>
      <c r="B17" s="88"/>
      <c r="C17" s="88"/>
      <c r="D17" s="10" t="s">
        <v>17</v>
      </c>
      <c r="E17" s="11" t="s">
        <v>96</v>
      </c>
      <c r="F17" s="12">
        <v>4309.34</v>
      </c>
      <c r="G17" s="63">
        <v>0</v>
      </c>
      <c r="H17" s="12">
        <f t="shared" si="0"/>
        <v>4309.34</v>
      </c>
    </row>
    <row r="18" spans="1:8" x14ac:dyDescent="0.25">
      <c r="A18" s="79"/>
      <c r="B18" s="88"/>
      <c r="C18" s="88"/>
      <c r="D18" s="10" t="s">
        <v>17</v>
      </c>
      <c r="E18" s="11" t="s">
        <v>16</v>
      </c>
      <c r="F18" s="12">
        <v>1000</v>
      </c>
      <c r="G18" s="63">
        <v>0</v>
      </c>
      <c r="H18" s="12">
        <f t="shared" si="0"/>
        <v>1000</v>
      </c>
    </row>
    <row r="19" spans="1:8" x14ac:dyDescent="0.25">
      <c r="A19" s="79"/>
      <c r="B19" s="88"/>
      <c r="C19" s="88"/>
      <c r="D19" s="10" t="s">
        <v>17</v>
      </c>
      <c r="E19" s="11" t="s">
        <v>18</v>
      </c>
      <c r="F19" s="12">
        <v>1300</v>
      </c>
      <c r="G19" s="63">
        <v>-1300</v>
      </c>
      <c r="H19" s="12">
        <f t="shared" si="0"/>
        <v>0</v>
      </c>
    </row>
    <row r="20" spans="1:8" x14ac:dyDescent="0.25">
      <c r="A20" s="79"/>
      <c r="B20" s="88"/>
      <c r="C20" s="88"/>
      <c r="D20" s="10" t="s">
        <v>19</v>
      </c>
      <c r="E20" s="11" t="s">
        <v>96</v>
      </c>
      <c r="F20" s="12">
        <v>7864.1</v>
      </c>
      <c r="G20" s="63">
        <v>0</v>
      </c>
      <c r="H20" s="12">
        <f t="shared" si="0"/>
        <v>7864.1</v>
      </c>
    </row>
    <row r="21" spans="1:8" x14ac:dyDescent="0.25">
      <c r="A21" s="79"/>
      <c r="B21" s="88"/>
      <c r="C21" s="88"/>
      <c r="D21" s="10" t="s">
        <v>20</v>
      </c>
      <c r="E21" s="11" t="s">
        <v>96</v>
      </c>
      <c r="F21" s="12">
        <v>3000</v>
      </c>
      <c r="G21" s="63">
        <v>0</v>
      </c>
      <c r="H21" s="12">
        <f t="shared" si="0"/>
        <v>3000</v>
      </c>
    </row>
    <row r="22" spans="1:8" x14ac:dyDescent="0.25">
      <c r="A22" s="79"/>
      <c r="B22" s="88"/>
      <c r="C22" s="88"/>
      <c r="D22" s="10" t="s">
        <v>37</v>
      </c>
      <c r="E22" s="11" t="s">
        <v>96</v>
      </c>
      <c r="F22" s="12">
        <v>4178.0600000000004</v>
      </c>
      <c r="G22" s="63">
        <v>-4178.0600000000004</v>
      </c>
      <c r="H22" s="12">
        <f t="shared" si="0"/>
        <v>0</v>
      </c>
    </row>
    <row r="23" spans="1:8" x14ac:dyDescent="0.25">
      <c r="A23" s="79"/>
      <c r="B23" s="88"/>
      <c r="C23" s="88"/>
      <c r="D23" s="10" t="s">
        <v>21</v>
      </c>
      <c r="E23" s="11" t="s">
        <v>96</v>
      </c>
      <c r="F23" s="12">
        <v>4879.74</v>
      </c>
      <c r="G23" s="63">
        <v>0</v>
      </c>
      <c r="H23" s="12">
        <f t="shared" si="0"/>
        <v>4879.74</v>
      </c>
    </row>
    <row r="24" spans="1:8" x14ac:dyDescent="0.25">
      <c r="A24" s="79"/>
      <c r="B24" s="88"/>
      <c r="C24" s="88"/>
      <c r="D24" s="10" t="s">
        <v>22</v>
      </c>
      <c r="E24" s="11" t="s">
        <v>96</v>
      </c>
      <c r="F24" s="12">
        <v>3055.51</v>
      </c>
      <c r="G24" s="63">
        <v>0</v>
      </c>
      <c r="H24" s="12">
        <f t="shared" si="0"/>
        <v>3055.51</v>
      </c>
    </row>
    <row r="25" spans="1:8" ht="30" x14ac:dyDescent="0.25">
      <c r="A25" s="79"/>
      <c r="B25" s="88"/>
      <c r="C25" s="88"/>
      <c r="D25" s="10" t="s">
        <v>39</v>
      </c>
      <c r="E25" s="13" t="s">
        <v>40</v>
      </c>
      <c r="F25" s="12">
        <v>5000</v>
      </c>
      <c r="G25" s="63">
        <v>0</v>
      </c>
      <c r="H25" s="12">
        <f t="shared" si="0"/>
        <v>5000</v>
      </c>
    </row>
    <row r="26" spans="1:8" x14ac:dyDescent="0.25">
      <c r="A26" s="79"/>
      <c r="B26" s="88"/>
      <c r="C26" s="88"/>
      <c r="D26" s="10" t="s">
        <v>23</v>
      </c>
      <c r="E26" s="11" t="s">
        <v>96</v>
      </c>
      <c r="F26" s="12">
        <v>5830.04</v>
      </c>
      <c r="G26" s="63">
        <v>0</v>
      </c>
      <c r="H26" s="12">
        <f t="shared" si="0"/>
        <v>5830.04</v>
      </c>
    </row>
    <row r="27" spans="1:8" x14ac:dyDescent="0.25">
      <c r="A27" s="79"/>
      <c r="B27" s="88"/>
      <c r="C27" s="88"/>
      <c r="D27" s="10" t="s">
        <v>24</v>
      </c>
      <c r="E27" s="11" t="s">
        <v>96</v>
      </c>
      <c r="F27" s="12">
        <v>10244.620000000001</v>
      </c>
      <c r="G27" s="63">
        <v>0</v>
      </c>
      <c r="H27" s="12">
        <f t="shared" si="0"/>
        <v>10244.620000000001</v>
      </c>
    </row>
    <row r="28" spans="1:8" x14ac:dyDescent="0.25">
      <c r="A28" s="79"/>
      <c r="B28" s="88"/>
      <c r="C28" s="88"/>
      <c r="D28" s="10" t="s">
        <v>25</v>
      </c>
      <c r="E28" s="11" t="s">
        <v>96</v>
      </c>
      <c r="F28" s="12">
        <v>0</v>
      </c>
      <c r="G28" s="63">
        <v>0</v>
      </c>
      <c r="H28" s="12">
        <f t="shared" si="0"/>
        <v>0</v>
      </c>
    </row>
    <row r="29" spans="1:8" x14ac:dyDescent="0.25">
      <c r="A29" s="79"/>
      <c r="B29" s="88"/>
      <c r="C29" s="88"/>
      <c r="D29" s="10" t="s">
        <v>26</v>
      </c>
      <c r="E29" s="11" t="s">
        <v>96</v>
      </c>
      <c r="F29" s="12">
        <v>14368.38</v>
      </c>
      <c r="G29" s="63">
        <v>0</v>
      </c>
      <c r="H29" s="12">
        <f t="shared" si="0"/>
        <v>14368.38</v>
      </c>
    </row>
    <row r="30" spans="1:8" x14ac:dyDescent="0.25">
      <c r="A30" s="79"/>
      <c r="B30" s="88"/>
      <c r="C30" s="88"/>
      <c r="D30" s="10" t="s">
        <v>26</v>
      </c>
      <c r="E30" s="11" t="s">
        <v>16</v>
      </c>
      <c r="F30" s="12">
        <v>1000</v>
      </c>
      <c r="G30" s="63">
        <v>0</v>
      </c>
      <c r="H30" s="12">
        <f t="shared" si="0"/>
        <v>1000</v>
      </c>
    </row>
    <row r="31" spans="1:8" x14ac:dyDescent="0.25">
      <c r="A31" s="79"/>
      <c r="B31" s="88"/>
      <c r="C31" s="88"/>
      <c r="D31" s="10" t="s">
        <v>27</v>
      </c>
      <c r="E31" s="11" t="s">
        <v>96</v>
      </c>
      <c r="F31" s="12">
        <v>4981.58</v>
      </c>
      <c r="G31" s="63">
        <v>0</v>
      </c>
      <c r="H31" s="12">
        <f t="shared" si="0"/>
        <v>4981.58</v>
      </c>
    </row>
    <row r="32" spans="1:8" x14ac:dyDescent="0.25">
      <c r="A32" s="79"/>
      <c r="B32" s="88"/>
      <c r="C32" s="88"/>
      <c r="D32" s="10" t="s">
        <v>28</v>
      </c>
      <c r="E32" s="11" t="s">
        <v>96</v>
      </c>
      <c r="F32" s="12">
        <v>3255.36</v>
      </c>
      <c r="G32" s="63">
        <v>0</v>
      </c>
      <c r="H32" s="12">
        <f t="shared" si="0"/>
        <v>3255.36</v>
      </c>
    </row>
    <row r="33" spans="1:8" x14ac:dyDescent="0.25">
      <c r="A33" s="79"/>
      <c r="B33" s="88"/>
      <c r="C33" s="88"/>
      <c r="D33" s="10" t="s">
        <v>29</v>
      </c>
      <c r="E33" s="11" t="s">
        <v>96</v>
      </c>
      <c r="F33" s="12">
        <v>13380.96</v>
      </c>
      <c r="G33" s="63">
        <v>0</v>
      </c>
      <c r="H33" s="12">
        <f t="shared" si="0"/>
        <v>13380.96</v>
      </c>
    </row>
    <row r="34" spans="1:8" x14ac:dyDescent="0.25">
      <c r="A34" s="79"/>
      <c r="B34" s="88"/>
      <c r="C34" s="89"/>
      <c r="D34" s="10" t="s">
        <v>30</v>
      </c>
      <c r="E34" s="11" t="s">
        <v>96</v>
      </c>
      <c r="F34" s="12">
        <v>10244.620000000001</v>
      </c>
      <c r="G34" s="63">
        <v>0</v>
      </c>
      <c r="H34" s="12">
        <f t="shared" si="0"/>
        <v>10244.620000000001</v>
      </c>
    </row>
    <row r="35" spans="1:8" x14ac:dyDescent="0.25">
      <c r="A35" s="79"/>
      <c r="B35" s="88"/>
      <c r="C35" s="6"/>
      <c r="D35" s="10" t="s">
        <v>31</v>
      </c>
      <c r="E35" s="11" t="s">
        <v>96</v>
      </c>
      <c r="F35" s="12">
        <v>8111.49</v>
      </c>
      <c r="G35" s="63">
        <v>0</v>
      </c>
      <c r="H35" s="12">
        <f t="shared" si="0"/>
        <v>8111.49</v>
      </c>
    </row>
    <row r="36" spans="1:8" x14ac:dyDescent="0.25">
      <c r="A36" s="79"/>
      <c r="B36" s="88"/>
      <c r="C36" s="6"/>
      <c r="D36" s="10" t="s">
        <v>32</v>
      </c>
      <c r="E36" s="11" t="s">
        <v>96</v>
      </c>
      <c r="F36" s="12">
        <v>18467.45</v>
      </c>
      <c r="G36" s="63">
        <v>0</v>
      </c>
      <c r="H36" s="12">
        <f t="shared" si="0"/>
        <v>18467.45</v>
      </c>
    </row>
    <row r="37" spans="1:8" x14ac:dyDescent="0.25">
      <c r="A37" s="79"/>
      <c r="B37" s="88"/>
      <c r="C37" s="6"/>
      <c r="D37" s="10" t="s">
        <v>33</v>
      </c>
      <c r="E37" s="11" t="s">
        <v>96</v>
      </c>
      <c r="F37" s="12">
        <v>7241.4</v>
      </c>
      <c r="G37" s="63">
        <v>0</v>
      </c>
      <c r="H37" s="12">
        <f t="shared" si="0"/>
        <v>7241.4</v>
      </c>
    </row>
    <row r="38" spans="1:8" x14ac:dyDescent="0.25">
      <c r="A38" s="79"/>
      <c r="B38" s="88"/>
      <c r="C38" s="6"/>
      <c r="D38" s="10" t="s">
        <v>34</v>
      </c>
      <c r="E38" s="11" t="s">
        <v>96</v>
      </c>
      <c r="F38" s="12">
        <v>2000</v>
      </c>
      <c r="G38" s="63">
        <v>0</v>
      </c>
      <c r="H38" s="12">
        <f t="shared" si="0"/>
        <v>2000</v>
      </c>
    </row>
    <row r="39" spans="1:8" x14ac:dyDescent="0.25">
      <c r="A39" s="79"/>
      <c r="B39" s="88"/>
      <c r="C39" s="6">
        <v>4300</v>
      </c>
      <c r="D39" s="10"/>
      <c r="E39" s="7" t="s">
        <v>35</v>
      </c>
      <c r="F39" s="8">
        <f>SUM(F40:F42)</f>
        <v>5000</v>
      </c>
      <c r="G39" s="8">
        <f>SUM(G40:G42)</f>
        <v>0</v>
      </c>
      <c r="H39" s="5">
        <f t="shared" si="0"/>
        <v>5000</v>
      </c>
    </row>
    <row r="40" spans="1:8" x14ac:dyDescent="0.25">
      <c r="A40" s="79"/>
      <c r="B40" s="88"/>
      <c r="C40" s="6"/>
      <c r="D40" s="10" t="s">
        <v>36</v>
      </c>
      <c r="E40" s="11" t="s">
        <v>97</v>
      </c>
      <c r="F40" s="12">
        <v>3000</v>
      </c>
      <c r="G40" s="63">
        <v>0</v>
      </c>
      <c r="H40" s="5">
        <f t="shared" si="0"/>
        <v>3000</v>
      </c>
    </row>
    <row r="41" spans="1:8" ht="30" x14ac:dyDescent="0.25">
      <c r="A41" s="79"/>
      <c r="B41" s="88"/>
      <c r="C41" s="6"/>
      <c r="D41" s="10" t="s">
        <v>20</v>
      </c>
      <c r="E41" s="13" t="s">
        <v>98</v>
      </c>
      <c r="F41" s="12">
        <v>1000</v>
      </c>
      <c r="G41" s="73">
        <v>0</v>
      </c>
      <c r="H41" s="5">
        <f t="shared" si="0"/>
        <v>1000</v>
      </c>
    </row>
    <row r="42" spans="1:8" ht="30" x14ac:dyDescent="0.25">
      <c r="A42" s="79"/>
      <c r="B42" s="88"/>
      <c r="C42" s="6"/>
      <c r="D42" s="10" t="s">
        <v>22</v>
      </c>
      <c r="E42" s="13" t="s">
        <v>38</v>
      </c>
      <c r="F42" s="12">
        <v>1000</v>
      </c>
      <c r="G42" s="73">
        <v>0</v>
      </c>
      <c r="H42" s="5">
        <f t="shared" si="0"/>
        <v>1000</v>
      </c>
    </row>
    <row r="43" spans="1:8" ht="30" x14ac:dyDescent="0.25">
      <c r="A43" s="79"/>
      <c r="B43" s="88"/>
      <c r="C43" s="6">
        <v>6050</v>
      </c>
      <c r="D43" s="10"/>
      <c r="E43" s="14" t="s">
        <v>41</v>
      </c>
      <c r="F43" s="8">
        <f>SUM(F44:F46)</f>
        <v>22563.64</v>
      </c>
      <c r="G43" s="8">
        <f>SUM(G44:G46)</f>
        <v>-24</v>
      </c>
      <c r="H43" s="5">
        <f t="shared" si="0"/>
        <v>22539.64</v>
      </c>
    </row>
    <row r="44" spans="1:8" x14ac:dyDescent="0.25">
      <c r="A44" s="79"/>
      <c r="B44" s="88"/>
      <c r="C44" s="6"/>
      <c r="D44" s="10" t="s">
        <v>42</v>
      </c>
      <c r="E44" s="13" t="s">
        <v>119</v>
      </c>
      <c r="F44" s="12">
        <v>5000</v>
      </c>
      <c r="G44" s="73">
        <v>-24</v>
      </c>
      <c r="H44" s="5">
        <f t="shared" si="0"/>
        <v>4976</v>
      </c>
    </row>
    <row r="45" spans="1:8" ht="30" x14ac:dyDescent="0.25">
      <c r="A45" s="79"/>
      <c r="B45" s="88"/>
      <c r="C45" s="6"/>
      <c r="D45" s="10" t="s">
        <v>43</v>
      </c>
      <c r="E45" s="13" t="s">
        <v>44</v>
      </c>
      <c r="F45" s="12">
        <v>11163.64</v>
      </c>
      <c r="G45" s="73">
        <v>0</v>
      </c>
      <c r="H45" s="5">
        <f t="shared" ref="H45" si="1">SUM(F45+G45)</f>
        <v>11163.64</v>
      </c>
    </row>
    <row r="46" spans="1:8" x14ac:dyDescent="0.25">
      <c r="A46" s="86"/>
      <c r="B46" s="89"/>
      <c r="C46" s="6"/>
      <c r="D46" s="10" t="s">
        <v>25</v>
      </c>
      <c r="E46" s="13" t="s">
        <v>133</v>
      </c>
      <c r="F46" s="12">
        <v>6400</v>
      </c>
      <c r="G46" s="73">
        <v>0</v>
      </c>
      <c r="H46" s="5">
        <f t="shared" si="0"/>
        <v>6400</v>
      </c>
    </row>
    <row r="47" spans="1:8" x14ac:dyDescent="0.25">
      <c r="A47" s="4">
        <v>700</v>
      </c>
      <c r="B47" s="4"/>
      <c r="C47" s="4"/>
      <c r="D47" s="10"/>
      <c r="E47" s="15" t="s">
        <v>45</v>
      </c>
      <c r="F47" s="5">
        <f>SUM(F48+F51)</f>
        <v>28880.629999999997</v>
      </c>
      <c r="G47" s="5">
        <f>SUM(G48+G51)</f>
        <v>-5760</v>
      </c>
      <c r="H47" s="5">
        <f t="shared" si="0"/>
        <v>23120.629999999997</v>
      </c>
    </row>
    <row r="48" spans="1:8" ht="30" x14ac:dyDescent="0.25">
      <c r="A48" s="16"/>
      <c r="B48" s="17">
        <v>70005</v>
      </c>
      <c r="C48" s="17"/>
      <c r="D48" s="9"/>
      <c r="E48" s="14" t="s">
        <v>101</v>
      </c>
      <c r="F48" s="8">
        <f>SUM(F49)</f>
        <v>9907.81</v>
      </c>
      <c r="G48" s="8">
        <f>SUM(G49)</f>
        <v>0</v>
      </c>
      <c r="H48" s="5">
        <f t="shared" si="0"/>
        <v>9907.81</v>
      </c>
    </row>
    <row r="49" spans="1:8" ht="30" x14ac:dyDescent="0.25">
      <c r="A49" s="16"/>
      <c r="B49" s="4"/>
      <c r="C49" s="18">
        <v>6050</v>
      </c>
      <c r="D49" s="19"/>
      <c r="E49" s="20" t="s">
        <v>41</v>
      </c>
      <c r="F49" s="21">
        <f>SUM(F50)</f>
        <v>9907.81</v>
      </c>
      <c r="G49" s="21">
        <f>SUM(G50)</f>
        <v>0</v>
      </c>
      <c r="H49" s="5">
        <f t="shared" si="0"/>
        <v>9907.81</v>
      </c>
    </row>
    <row r="50" spans="1:8" x14ac:dyDescent="0.25">
      <c r="A50" s="16"/>
      <c r="B50" s="4"/>
      <c r="C50" s="22"/>
      <c r="D50" s="23" t="s">
        <v>49</v>
      </c>
      <c r="E50" s="24" t="s">
        <v>106</v>
      </c>
      <c r="F50" s="25">
        <v>9907.81</v>
      </c>
      <c r="G50" s="74"/>
      <c r="H50" s="5">
        <f t="shared" si="0"/>
        <v>9907.81</v>
      </c>
    </row>
    <row r="51" spans="1:8" x14ac:dyDescent="0.25">
      <c r="A51" s="80"/>
      <c r="B51" s="17">
        <v>70095</v>
      </c>
      <c r="C51" s="4"/>
      <c r="D51" s="10"/>
      <c r="E51" s="14" t="s">
        <v>46</v>
      </c>
      <c r="F51" s="8">
        <f>SUM(F52+F55)</f>
        <v>18972.82</v>
      </c>
      <c r="G51" s="8">
        <f>SUM(G52+G55)</f>
        <v>-5760</v>
      </c>
      <c r="H51" s="5">
        <f t="shared" si="0"/>
        <v>13212.82</v>
      </c>
    </row>
    <row r="52" spans="1:8" ht="30" x14ac:dyDescent="0.25">
      <c r="A52" s="82"/>
      <c r="B52" s="83"/>
      <c r="C52" s="17">
        <v>4210</v>
      </c>
      <c r="D52" s="9"/>
      <c r="E52" s="14" t="s">
        <v>8</v>
      </c>
      <c r="F52" s="8">
        <f>SUM(F53:F54)</f>
        <v>2000</v>
      </c>
      <c r="G52" s="8">
        <f>SUM(G53:G54)</f>
        <v>-760</v>
      </c>
      <c r="H52" s="5">
        <f t="shared" si="0"/>
        <v>1240</v>
      </c>
    </row>
    <row r="53" spans="1:8" x14ac:dyDescent="0.25">
      <c r="A53" s="82"/>
      <c r="B53" s="84"/>
      <c r="C53" s="16"/>
      <c r="D53" s="26" t="s">
        <v>19</v>
      </c>
      <c r="E53" s="27" t="s">
        <v>100</v>
      </c>
      <c r="F53" s="28">
        <v>500</v>
      </c>
      <c r="G53" s="75">
        <v>0</v>
      </c>
      <c r="H53" s="5">
        <f t="shared" si="0"/>
        <v>500</v>
      </c>
    </row>
    <row r="54" spans="1:8" x14ac:dyDescent="0.25">
      <c r="A54" s="82"/>
      <c r="B54" s="84"/>
      <c r="C54" s="29"/>
      <c r="D54" s="30" t="s">
        <v>26</v>
      </c>
      <c r="E54" s="31" t="s">
        <v>47</v>
      </c>
      <c r="F54" s="32">
        <v>1500</v>
      </c>
      <c r="G54" s="72">
        <v>-760</v>
      </c>
      <c r="H54" s="5">
        <f t="shared" si="0"/>
        <v>740</v>
      </c>
    </row>
    <row r="55" spans="1:8" x14ac:dyDescent="0.25">
      <c r="A55" s="82"/>
      <c r="B55" s="84"/>
      <c r="C55" s="18">
        <v>4300</v>
      </c>
      <c r="D55" s="19"/>
      <c r="E55" s="20" t="s">
        <v>35</v>
      </c>
      <c r="F55" s="21">
        <f>SUM(F56)</f>
        <v>16972.82</v>
      </c>
      <c r="G55" s="21">
        <f>SUM(G56)</f>
        <v>-5000</v>
      </c>
      <c r="H55" s="5">
        <f t="shared" si="0"/>
        <v>11972.82</v>
      </c>
    </row>
    <row r="56" spans="1:8" x14ac:dyDescent="0.25">
      <c r="A56" s="81"/>
      <c r="B56" s="85"/>
      <c r="C56" s="33"/>
      <c r="D56" s="34" t="s">
        <v>42</v>
      </c>
      <c r="E56" s="35" t="s">
        <v>48</v>
      </c>
      <c r="F56" s="36">
        <v>16972.82</v>
      </c>
      <c r="G56" s="76">
        <v>-5000</v>
      </c>
      <c r="H56" s="5">
        <f t="shared" si="0"/>
        <v>11972.82</v>
      </c>
    </row>
    <row r="57" spans="1:8" x14ac:dyDescent="0.25">
      <c r="A57" s="2">
        <v>750</v>
      </c>
      <c r="B57" s="2"/>
      <c r="C57" s="2"/>
      <c r="D57" s="37"/>
      <c r="E57" s="38" t="s">
        <v>50</v>
      </c>
      <c r="F57" s="5">
        <f t="shared" ref="F57:G59" si="2">SUM(F58)</f>
        <v>1000</v>
      </c>
      <c r="G57" s="5">
        <f t="shared" si="2"/>
        <v>0</v>
      </c>
      <c r="H57" s="5">
        <f t="shared" si="0"/>
        <v>1000</v>
      </c>
    </row>
    <row r="58" spans="1:8" ht="30" x14ac:dyDescent="0.25">
      <c r="A58" s="80"/>
      <c r="B58" s="39">
        <v>75075</v>
      </c>
      <c r="C58" s="39"/>
      <c r="D58" s="40"/>
      <c r="E58" s="41" t="s">
        <v>102</v>
      </c>
      <c r="F58" s="8">
        <f t="shared" si="2"/>
        <v>1000</v>
      </c>
      <c r="G58" s="8">
        <f t="shared" si="2"/>
        <v>0</v>
      </c>
      <c r="H58" s="5">
        <f t="shared" si="0"/>
        <v>1000</v>
      </c>
    </row>
    <row r="59" spans="1:8" ht="30" x14ac:dyDescent="0.25">
      <c r="A59" s="82"/>
      <c r="B59" s="80"/>
      <c r="C59" s="17">
        <v>4210</v>
      </c>
      <c r="D59" s="42"/>
      <c r="E59" s="14" t="s">
        <v>8</v>
      </c>
      <c r="F59" s="8">
        <f t="shared" si="2"/>
        <v>1000</v>
      </c>
      <c r="G59" s="8">
        <f t="shared" si="2"/>
        <v>0</v>
      </c>
      <c r="H59" s="5">
        <f t="shared" si="0"/>
        <v>1000</v>
      </c>
    </row>
    <row r="60" spans="1:8" ht="30" x14ac:dyDescent="0.25">
      <c r="A60" s="82"/>
      <c r="B60" s="82"/>
      <c r="C60" s="43"/>
      <c r="D60" s="10" t="s">
        <v>32</v>
      </c>
      <c r="E60" s="44" t="s">
        <v>51</v>
      </c>
      <c r="F60" s="12">
        <v>1000</v>
      </c>
      <c r="G60" s="66">
        <v>0</v>
      </c>
      <c r="H60" s="5">
        <f t="shared" si="0"/>
        <v>1000</v>
      </c>
    </row>
    <row r="61" spans="1:8" ht="29.25" x14ac:dyDescent="0.25">
      <c r="A61" s="4">
        <v>754</v>
      </c>
      <c r="B61" s="4"/>
      <c r="C61" s="4"/>
      <c r="D61" s="10"/>
      <c r="E61" s="45" t="s">
        <v>117</v>
      </c>
      <c r="F61" s="5">
        <f t="shared" ref="F61:G63" si="3">SUM(F62)</f>
        <v>7865.32</v>
      </c>
      <c r="G61" s="5">
        <f t="shared" si="3"/>
        <v>0</v>
      </c>
      <c r="H61" s="5">
        <f>SUM(F61+G61)</f>
        <v>7865.32</v>
      </c>
    </row>
    <row r="62" spans="1:8" x14ac:dyDescent="0.25">
      <c r="A62" s="80"/>
      <c r="B62" s="17">
        <v>75412</v>
      </c>
      <c r="C62" s="4"/>
      <c r="D62" s="10"/>
      <c r="E62" s="46" t="s">
        <v>52</v>
      </c>
      <c r="F62" s="8">
        <f t="shared" si="3"/>
        <v>7865.32</v>
      </c>
      <c r="G62" s="8">
        <f t="shared" si="3"/>
        <v>0</v>
      </c>
      <c r="H62" s="5">
        <f t="shared" si="0"/>
        <v>7865.32</v>
      </c>
    </row>
    <row r="63" spans="1:8" ht="30" x14ac:dyDescent="0.25">
      <c r="A63" s="82"/>
      <c r="B63" s="4"/>
      <c r="C63" s="17">
        <v>4210</v>
      </c>
      <c r="D63" s="10"/>
      <c r="E63" s="14" t="s">
        <v>8</v>
      </c>
      <c r="F63" s="8">
        <f t="shared" si="3"/>
        <v>7865.32</v>
      </c>
      <c r="G63" s="8">
        <f t="shared" si="3"/>
        <v>0</v>
      </c>
      <c r="H63" s="5">
        <f t="shared" si="0"/>
        <v>7865.32</v>
      </c>
    </row>
    <row r="64" spans="1:8" x14ac:dyDescent="0.25">
      <c r="A64" s="81"/>
      <c r="B64" s="2"/>
      <c r="C64" s="47"/>
      <c r="D64" s="10" t="s">
        <v>53</v>
      </c>
      <c r="E64" s="44" t="s">
        <v>54</v>
      </c>
      <c r="F64" s="12">
        <v>7865.32</v>
      </c>
      <c r="G64" s="66">
        <v>0</v>
      </c>
      <c r="H64" s="5">
        <f t="shared" si="0"/>
        <v>7865.32</v>
      </c>
    </row>
    <row r="65" spans="1:8" x14ac:dyDescent="0.25">
      <c r="A65" s="4">
        <v>801</v>
      </c>
      <c r="B65" s="4"/>
      <c r="C65" s="4"/>
      <c r="D65" s="48"/>
      <c r="E65" s="45" t="s">
        <v>55</v>
      </c>
      <c r="F65" s="5">
        <f>SUM(F66)</f>
        <v>138202.35999999999</v>
      </c>
      <c r="G65" s="5">
        <f t="shared" ref="G65:H65" si="4">SUM(G66)</f>
        <v>9202.0600000000013</v>
      </c>
      <c r="H65" s="5">
        <f t="shared" si="4"/>
        <v>147404.41999999998</v>
      </c>
    </row>
    <row r="66" spans="1:8" x14ac:dyDescent="0.25">
      <c r="A66" s="2"/>
      <c r="B66" s="17">
        <v>80101</v>
      </c>
      <c r="C66" s="4"/>
      <c r="D66" s="42"/>
      <c r="E66" s="46" t="s">
        <v>56</v>
      </c>
      <c r="F66" s="8">
        <f>SUM(F67,F74,F95,F97)</f>
        <v>138202.35999999999</v>
      </c>
      <c r="G66" s="8">
        <f t="shared" ref="G66:H66" si="5">SUM(G67,G74,G95,G97)</f>
        <v>9202.0600000000013</v>
      </c>
      <c r="H66" s="8">
        <f t="shared" si="5"/>
        <v>147404.41999999998</v>
      </c>
    </row>
    <row r="67" spans="1:8" ht="30" x14ac:dyDescent="0.25">
      <c r="A67" s="43"/>
      <c r="B67" s="16"/>
      <c r="C67" s="17">
        <v>4210</v>
      </c>
      <c r="D67" s="42"/>
      <c r="E67" s="14" t="s">
        <v>8</v>
      </c>
      <c r="F67" s="8">
        <f>SUM(F68:F73)</f>
        <v>26050.179999999997</v>
      </c>
      <c r="G67" s="8">
        <f>SUM(G68:G73)</f>
        <v>5024</v>
      </c>
      <c r="H67" s="5">
        <f t="shared" si="0"/>
        <v>31074.179999999997</v>
      </c>
    </row>
    <row r="68" spans="1:8" ht="30.75" customHeight="1" x14ac:dyDescent="0.25">
      <c r="A68" s="43"/>
      <c r="B68" s="16"/>
      <c r="C68" s="4"/>
      <c r="D68" s="10" t="s">
        <v>9</v>
      </c>
      <c r="E68" s="49" t="s">
        <v>99</v>
      </c>
      <c r="F68" s="12">
        <v>3000</v>
      </c>
      <c r="G68" s="77">
        <v>0</v>
      </c>
      <c r="H68" s="5">
        <f t="shared" si="0"/>
        <v>3000</v>
      </c>
    </row>
    <row r="69" spans="1:8" ht="31.5" customHeight="1" x14ac:dyDescent="0.25">
      <c r="A69" s="43"/>
      <c r="B69" s="16"/>
      <c r="C69" s="4"/>
      <c r="D69" s="10" t="s">
        <v>57</v>
      </c>
      <c r="E69" s="50" t="s">
        <v>58</v>
      </c>
      <c r="F69" s="12">
        <v>19731.419999999998</v>
      </c>
      <c r="G69" s="64">
        <v>0</v>
      </c>
      <c r="H69" s="5">
        <f t="shared" si="0"/>
        <v>19731.419999999998</v>
      </c>
    </row>
    <row r="70" spans="1:8" ht="30" x14ac:dyDescent="0.25">
      <c r="A70" s="43"/>
      <c r="B70" s="16"/>
      <c r="C70" s="4"/>
      <c r="D70" s="10" t="s">
        <v>27</v>
      </c>
      <c r="E70" s="50" t="s">
        <v>126</v>
      </c>
      <c r="F70" s="12">
        <v>0</v>
      </c>
      <c r="G70" s="64">
        <v>0</v>
      </c>
      <c r="H70" s="5">
        <f t="shared" ref="H70" si="6">SUM(F70+G70)</f>
        <v>0</v>
      </c>
    </row>
    <row r="71" spans="1:8" ht="30" x14ac:dyDescent="0.25">
      <c r="A71" s="67"/>
      <c r="B71" s="16"/>
      <c r="C71" s="4"/>
      <c r="D71" s="10" t="s">
        <v>14</v>
      </c>
      <c r="E71" s="50" t="s">
        <v>127</v>
      </c>
      <c r="F71" s="12">
        <v>1798.76</v>
      </c>
      <c r="G71" s="64">
        <v>0</v>
      </c>
      <c r="H71" s="5">
        <f t="shared" ref="H71:H72" si="7">SUM(F71+G71)</f>
        <v>1798.76</v>
      </c>
    </row>
    <row r="72" spans="1:8" ht="30" x14ac:dyDescent="0.25">
      <c r="A72" s="71"/>
      <c r="B72" s="16"/>
      <c r="C72" s="4"/>
      <c r="D72" s="10" t="s">
        <v>25</v>
      </c>
      <c r="E72" s="50" t="s">
        <v>131</v>
      </c>
      <c r="F72" s="12">
        <v>1520</v>
      </c>
      <c r="G72" s="64">
        <v>0</v>
      </c>
      <c r="H72" s="5">
        <f t="shared" si="7"/>
        <v>1520</v>
      </c>
    </row>
    <row r="73" spans="1:8" ht="30" x14ac:dyDescent="0.25">
      <c r="A73" s="43"/>
      <c r="B73" s="16"/>
      <c r="C73" s="4"/>
      <c r="D73" s="10" t="s">
        <v>42</v>
      </c>
      <c r="E73" s="50" t="s">
        <v>141</v>
      </c>
      <c r="F73" s="12">
        <v>0</v>
      </c>
      <c r="G73" s="64">
        <v>5024</v>
      </c>
      <c r="H73" s="5">
        <f t="shared" si="0"/>
        <v>5024</v>
      </c>
    </row>
    <row r="74" spans="1:8" ht="30" x14ac:dyDescent="0.25">
      <c r="A74" s="16"/>
      <c r="B74" s="16"/>
      <c r="C74" s="17">
        <v>4240</v>
      </c>
      <c r="D74" s="48"/>
      <c r="E74" s="46" t="s">
        <v>59</v>
      </c>
      <c r="F74" s="8">
        <f>SUM(F75:F94)</f>
        <v>89194.22</v>
      </c>
      <c r="G74" s="8">
        <f t="shared" ref="G74:H74" si="8">SUM(G75:G94)</f>
        <v>0</v>
      </c>
      <c r="H74" s="8">
        <f t="shared" si="8"/>
        <v>89194.22</v>
      </c>
    </row>
    <row r="75" spans="1:8" ht="30" x14ac:dyDescent="0.25">
      <c r="A75" s="82"/>
      <c r="B75" s="51"/>
      <c r="C75" s="4"/>
      <c r="D75" s="10" t="s">
        <v>60</v>
      </c>
      <c r="E75" s="44" t="s">
        <v>107</v>
      </c>
      <c r="F75" s="12">
        <v>4000</v>
      </c>
      <c r="G75" s="12">
        <v>0</v>
      </c>
      <c r="H75" s="5">
        <f t="shared" si="0"/>
        <v>4000</v>
      </c>
    </row>
    <row r="76" spans="1:8" ht="30" x14ac:dyDescent="0.25">
      <c r="A76" s="82"/>
      <c r="B76" s="82"/>
      <c r="C76" s="4"/>
      <c r="D76" s="10" t="s">
        <v>9</v>
      </c>
      <c r="E76" s="52" t="s">
        <v>108</v>
      </c>
      <c r="F76" s="12">
        <v>5000</v>
      </c>
      <c r="G76" s="65">
        <v>0</v>
      </c>
      <c r="H76" s="5">
        <f t="shared" si="0"/>
        <v>5000</v>
      </c>
    </row>
    <row r="77" spans="1:8" ht="30" x14ac:dyDescent="0.25">
      <c r="A77" s="82"/>
      <c r="B77" s="82"/>
      <c r="C77" s="80"/>
      <c r="D77" s="10" t="s">
        <v>53</v>
      </c>
      <c r="E77" s="44" t="s">
        <v>61</v>
      </c>
      <c r="F77" s="12">
        <v>6000</v>
      </c>
      <c r="G77" s="12">
        <v>0</v>
      </c>
      <c r="H77" s="5">
        <f t="shared" ref="H77:H145" si="9">SUM(F77+G77)</f>
        <v>6000</v>
      </c>
    </row>
    <row r="78" spans="1:8" ht="30" x14ac:dyDescent="0.25">
      <c r="A78" s="82"/>
      <c r="B78" s="82"/>
      <c r="C78" s="81"/>
      <c r="D78" s="10" t="s">
        <v>20</v>
      </c>
      <c r="E78" s="44" t="s">
        <v>109</v>
      </c>
      <c r="F78" s="12">
        <v>2500</v>
      </c>
      <c r="G78" s="12">
        <v>0</v>
      </c>
      <c r="H78" s="5">
        <f t="shared" si="9"/>
        <v>2500</v>
      </c>
    </row>
    <row r="79" spans="1:8" x14ac:dyDescent="0.25">
      <c r="A79" s="82"/>
      <c r="B79" s="82"/>
      <c r="C79" s="53"/>
      <c r="D79" s="10" t="s">
        <v>120</v>
      </c>
      <c r="E79" s="44" t="s">
        <v>121</v>
      </c>
      <c r="F79" s="12">
        <v>5000</v>
      </c>
      <c r="G79" s="12">
        <v>0</v>
      </c>
      <c r="H79" s="5">
        <f t="shared" si="9"/>
        <v>5000</v>
      </c>
    </row>
    <row r="80" spans="1:8" ht="30" x14ac:dyDescent="0.25">
      <c r="A80" s="82"/>
      <c r="B80" s="82"/>
      <c r="C80" s="4"/>
      <c r="D80" s="10" t="s">
        <v>21</v>
      </c>
      <c r="E80" s="44" t="s">
        <v>68</v>
      </c>
      <c r="F80" s="12">
        <v>5000</v>
      </c>
      <c r="G80" s="12">
        <v>0</v>
      </c>
      <c r="H80" s="5">
        <f t="shared" si="9"/>
        <v>5000</v>
      </c>
    </row>
    <row r="81" spans="1:8" ht="30" x14ac:dyDescent="0.25">
      <c r="A81" s="82"/>
      <c r="B81" s="54"/>
      <c r="C81" s="4"/>
      <c r="D81" s="10" t="s">
        <v>43</v>
      </c>
      <c r="E81" s="44" t="s">
        <v>62</v>
      </c>
      <c r="F81" s="12">
        <v>2000</v>
      </c>
      <c r="G81" s="12">
        <v>0</v>
      </c>
      <c r="H81" s="5">
        <f t="shared" si="9"/>
        <v>2000</v>
      </c>
    </row>
    <row r="82" spans="1:8" ht="30" x14ac:dyDescent="0.25">
      <c r="A82" s="82"/>
      <c r="B82" s="54"/>
      <c r="C82" s="4"/>
      <c r="D82" s="10" t="s">
        <v>29</v>
      </c>
      <c r="E82" s="44" t="s">
        <v>110</v>
      </c>
      <c r="F82" s="12">
        <v>2000</v>
      </c>
      <c r="G82" s="12">
        <v>0</v>
      </c>
      <c r="H82" s="5">
        <f t="shared" si="9"/>
        <v>2000</v>
      </c>
    </row>
    <row r="83" spans="1:8" ht="30" x14ac:dyDescent="0.25">
      <c r="A83" s="82"/>
      <c r="B83" s="54"/>
      <c r="C83" s="4"/>
      <c r="D83" s="10" t="s">
        <v>63</v>
      </c>
      <c r="E83" s="44" t="s">
        <v>62</v>
      </c>
      <c r="F83" s="12">
        <v>2296.7600000000002</v>
      </c>
      <c r="G83" s="12">
        <v>0</v>
      </c>
      <c r="H83" s="5">
        <f t="shared" si="9"/>
        <v>2296.7600000000002</v>
      </c>
    </row>
    <row r="84" spans="1:8" ht="30" x14ac:dyDescent="0.25">
      <c r="A84" s="82"/>
      <c r="B84" s="54"/>
      <c r="C84" s="4"/>
      <c r="D84" s="10" t="s">
        <v>42</v>
      </c>
      <c r="E84" s="44" t="s">
        <v>64</v>
      </c>
      <c r="F84" s="12">
        <v>5000</v>
      </c>
      <c r="G84" s="12">
        <v>0</v>
      </c>
      <c r="H84" s="5">
        <f t="shared" si="9"/>
        <v>5000</v>
      </c>
    </row>
    <row r="85" spans="1:8" ht="30" x14ac:dyDescent="0.25">
      <c r="A85" s="82"/>
      <c r="B85" s="54"/>
      <c r="C85" s="4"/>
      <c r="D85" s="10" t="s">
        <v>34</v>
      </c>
      <c r="E85" s="44" t="s">
        <v>111</v>
      </c>
      <c r="F85" s="12">
        <v>3500</v>
      </c>
      <c r="G85" s="12">
        <v>0</v>
      </c>
      <c r="H85" s="5">
        <f t="shared" si="9"/>
        <v>3500</v>
      </c>
    </row>
    <row r="86" spans="1:8" ht="30" x14ac:dyDescent="0.25">
      <c r="A86" s="82"/>
      <c r="B86" s="54"/>
      <c r="C86" s="4"/>
      <c r="D86" s="10" t="s">
        <v>65</v>
      </c>
      <c r="E86" s="44" t="s">
        <v>66</v>
      </c>
      <c r="F86" s="12">
        <v>2324.62</v>
      </c>
      <c r="G86" s="12">
        <v>0</v>
      </c>
      <c r="H86" s="5">
        <f t="shared" si="9"/>
        <v>2324.62</v>
      </c>
    </row>
    <row r="87" spans="1:8" ht="30" x14ac:dyDescent="0.25">
      <c r="A87" s="82"/>
      <c r="B87" s="54"/>
      <c r="C87" s="4"/>
      <c r="D87" s="10" t="s">
        <v>67</v>
      </c>
      <c r="E87" s="44" t="s">
        <v>68</v>
      </c>
      <c r="F87" s="12">
        <v>4000</v>
      </c>
      <c r="G87" s="12">
        <v>0</v>
      </c>
      <c r="H87" s="5">
        <f t="shared" si="9"/>
        <v>4000</v>
      </c>
    </row>
    <row r="88" spans="1:8" x14ac:dyDescent="0.25">
      <c r="A88" s="82"/>
      <c r="B88" s="54"/>
      <c r="C88" s="4"/>
      <c r="D88" s="10" t="s">
        <v>39</v>
      </c>
      <c r="E88" s="44" t="s">
        <v>69</v>
      </c>
      <c r="F88" s="12">
        <v>10000</v>
      </c>
      <c r="G88" s="12">
        <v>0</v>
      </c>
      <c r="H88" s="5">
        <f t="shared" si="9"/>
        <v>10000</v>
      </c>
    </row>
    <row r="89" spans="1:8" ht="30" x14ac:dyDescent="0.25">
      <c r="A89" s="82"/>
      <c r="B89" s="54"/>
      <c r="C89" s="4"/>
      <c r="D89" s="10" t="s">
        <v>70</v>
      </c>
      <c r="E89" s="44" t="s">
        <v>71</v>
      </c>
      <c r="F89" s="12">
        <v>8672.84</v>
      </c>
      <c r="G89" s="12">
        <v>0</v>
      </c>
      <c r="H89" s="5">
        <f t="shared" si="9"/>
        <v>8672.84</v>
      </c>
    </row>
    <row r="90" spans="1:8" ht="30" x14ac:dyDescent="0.25">
      <c r="A90" s="82"/>
      <c r="B90" s="54"/>
      <c r="C90" s="4"/>
      <c r="D90" s="10" t="s">
        <v>72</v>
      </c>
      <c r="E90" s="44" t="s">
        <v>61</v>
      </c>
      <c r="F90" s="12">
        <v>4000</v>
      </c>
      <c r="G90" s="12">
        <v>0</v>
      </c>
      <c r="H90" s="5">
        <f t="shared" si="9"/>
        <v>4000</v>
      </c>
    </row>
    <row r="91" spans="1:8" ht="30" x14ac:dyDescent="0.25">
      <c r="A91" s="82"/>
      <c r="B91" s="54"/>
      <c r="C91" s="4"/>
      <c r="D91" s="10" t="s">
        <v>73</v>
      </c>
      <c r="E91" s="44" t="s">
        <v>61</v>
      </c>
      <c r="F91" s="12">
        <v>2900</v>
      </c>
      <c r="G91" s="12">
        <v>0</v>
      </c>
      <c r="H91" s="5">
        <f t="shared" si="9"/>
        <v>2900</v>
      </c>
    </row>
    <row r="92" spans="1:8" ht="30" x14ac:dyDescent="0.25">
      <c r="A92" s="82"/>
      <c r="B92" s="54"/>
      <c r="C92" s="4"/>
      <c r="D92" s="10" t="s">
        <v>83</v>
      </c>
      <c r="E92" s="44" t="s">
        <v>94</v>
      </c>
      <c r="F92" s="12">
        <v>3000</v>
      </c>
      <c r="G92" s="12">
        <v>0</v>
      </c>
      <c r="H92" s="5">
        <f t="shared" ref="H92:H94" si="10">SUM(F92+G92)</f>
        <v>3000</v>
      </c>
    </row>
    <row r="93" spans="1:8" ht="30" x14ac:dyDescent="0.25">
      <c r="A93" s="82"/>
      <c r="B93" s="54"/>
      <c r="C93" s="4"/>
      <c r="D93" s="10" t="s">
        <v>14</v>
      </c>
      <c r="E93" s="44" t="s">
        <v>125</v>
      </c>
      <c r="F93" s="12">
        <v>11000</v>
      </c>
      <c r="G93" s="12">
        <v>0</v>
      </c>
      <c r="H93" s="5">
        <f t="shared" si="10"/>
        <v>11000</v>
      </c>
    </row>
    <row r="94" spans="1:8" ht="30" x14ac:dyDescent="0.25">
      <c r="A94" s="82"/>
      <c r="B94" s="70"/>
      <c r="C94" s="4"/>
      <c r="D94" s="10" t="s">
        <v>84</v>
      </c>
      <c r="E94" s="44" t="s">
        <v>128</v>
      </c>
      <c r="F94" s="12">
        <v>1000</v>
      </c>
      <c r="G94" s="12">
        <v>0</v>
      </c>
      <c r="H94" s="5">
        <f t="shared" si="10"/>
        <v>1000</v>
      </c>
    </row>
    <row r="95" spans="1:8" ht="19.5" customHeight="1" x14ac:dyDescent="0.25">
      <c r="A95" s="82"/>
      <c r="B95" s="70"/>
      <c r="C95" s="17">
        <v>4270</v>
      </c>
      <c r="D95" s="48"/>
      <c r="E95" s="46" t="s">
        <v>11</v>
      </c>
      <c r="F95" s="8">
        <f>SUM(F96)</f>
        <v>0</v>
      </c>
      <c r="G95" s="8">
        <f t="shared" ref="G95:H95" si="11">SUM(G96)</f>
        <v>4178.0600000000004</v>
      </c>
      <c r="H95" s="8">
        <f t="shared" si="11"/>
        <v>4178.0600000000004</v>
      </c>
    </row>
    <row r="96" spans="1:8" ht="19.5" customHeight="1" x14ac:dyDescent="0.25">
      <c r="A96" s="82"/>
      <c r="B96" s="54"/>
      <c r="C96" s="4"/>
      <c r="D96" s="10" t="s">
        <v>120</v>
      </c>
      <c r="E96" s="44" t="s">
        <v>140</v>
      </c>
      <c r="F96" s="12">
        <v>0</v>
      </c>
      <c r="G96" s="12">
        <v>4178.0600000000004</v>
      </c>
      <c r="H96" s="5">
        <f t="shared" ref="H96" si="12">SUM(F96+G96)</f>
        <v>4178.0600000000004</v>
      </c>
    </row>
    <row r="97" spans="1:8" ht="30" x14ac:dyDescent="0.25">
      <c r="A97" s="82"/>
      <c r="B97" s="4"/>
      <c r="C97" s="17">
        <v>6050</v>
      </c>
      <c r="D97" s="42"/>
      <c r="E97" s="20" t="s">
        <v>41</v>
      </c>
      <c r="F97" s="8">
        <f>SUM(F98:F100)</f>
        <v>22957.96</v>
      </c>
      <c r="G97" s="8">
        <f>SUM(G98:G100)</f>
        <v>0</v>
      </c>
      <c r="H97" s="5">
        <f t="shared" si="9"/>
        <v>22957.96</v>
      </c>
    </row>
    <row r="98" spans="1:8" ht="30" x14ac:dyDescent="0.25">
      <c r="A98" s="82"/>
      <c r="B98" s="80"/>
      <c r="C98" s="80"/>
      <c r="D98" s="10" t="s">
        <v>17</v>
      </c>
      <c r="E98" s="44" t="s">
        <v>116</v>
      </c>
      <c r="F98" s="12">
        <v>4000</v>
      </c>
      <c r="G98" s="12">
        <v>0</v>
      </c>
      <c r="H98" s="5">
        <f t="shared" si="9"/>
        <v>4000</v>
      </c>
    </row>
    <row r="99" spans="1:8" ht="30" x14ac:dyDescent="0.25">
      <c r="A99" s="82"/>
      <c r="B99" s="82"/>
      <c r="C99" s="82"/>
      <c r="D99" s="55" t="s">
        <v>34</v>
      </c>
      <c r="E99" s="52" t="s">
        <v>113</v>
      </c>
      <c r="F99" s="56">
        <v>11957.96</v>
      </c>
      <c r="G99" s="65">
        <v>0</v>
      </c>
      <c r="H99" s="5">
        <f t="shared" si="9"/>
        <v>11957.96</v>
      </c>
    </row>
    <row r="100" spans="1:8" ht="30" x14ac:dyDescent="0.25">
      <c r="A100" s="82"/>
      <c r="B100" s="81"/>
      <c r="C100" s="81"/>
      <c r="D100" s="10" t="s">
        <v>32</v>
      </c>
      <c r="E100" s="44" t="s">
        <v>112</v>
      </c>
      <c r="F100" s="12">
        <v>7000</v>
      </c>
      <c r="G100" s="12">
        <v>0</v>
      </c>
      <c r="H100" s="5">
        <f t="shared" si="9"/>
        <v>7000</v>
      </c>
    </row>
    <row r="101" spans="1:8" ht="29.25" x14ac:dyDescent="0.25">
      <c r="A101" s="2">
        <v>900</v>
      </c>
      <c r="B101" s="47"/>
      <c r="C101" s="2"/>
      <c r="D101" s="10"/>
      <c r="E101" s="38" t="s">
        <v>74</v>
      </c>
      <c r="F101" s="5">
        <f>SUM(F102+F106)</f>
        <v>16500</v>
      </c>
      <c r="G101" s="5">
        <f>SUM(G102+G106)</f>
        <v>760</v>
      </c>
      <c r="H101" s="5">
        <f t="shared" si="9"/>
        <v>17260</v>
      </c>
    </row>
    <row r="102" spans="1:8" x14ac:dyDescent="0.25">
      <c r="A102" s="54"/>
      <c r="B102" s="6">
        <v>90002</v>
      </c>
      <c r="C102" s="57"/>
      <c r="D102" s="10"/>
      <c r="E102" s="58" t="s">
        <v>95</v>
      </c>
      <c r="F102" s="8">
        <f>SUM(F103)</f>
        <v>1000</v>
      </c>
      <c r="G102" s="8">
        <f>SUM(G103)</f>
        <v>0</v>
      </c>
      <c r="H102" s="5">
        <f t="shared" si="9"/>
        <v>1000</v>
      </c>
    </row>
    <row r="103" spans="1:8" ht="30" x14ac:dyDescent="0.25">
      <c r="A103" s="54"/>
      <c r="B103" s="6"/>
      <c r="C103" s="17">
        <v>4210</v>
      </c>
      <c r="D103" s="10"/>
      <c r="E103" s="14" t="s">
        <v>8</v>
      </c>
      <c r="F103" s="8">
        <f>SUM(F104)</f>
        <v>1000</v>
      </c>
      <c r="G103" s="8">
        <f>SUM(G104)</f>
        <v>0</v>
      </c>
      <c r="H103" s="5">
        <f t="shared" si="9"/>
        <v>1000</v>
      </c>
    </row>
    <row r="104" spans="1:8" x14ac:dyDescent="0.25">
      <c r="A104" s="54"/>
      <c r="B104" s="6"/>
      <c r="C104" s="57"/>
      <c r="D104" s="37" t="s">
        <v>9</v>
      </c>
      <c r="E104" s="13" t="s">
        <v>10</v>
      </c>
      <c r="F104" s="12">
        <v>1000</v>
      </c>
      <c r="G104" s="63">
        <v>0</v>
      </c>
      <c r="H104" s="5">
        <f t="shared" si="9"/>
        <v>1000</v>
      </c>
    </row>
    <row r="105" spans="1:8" ht="20.25" customHeight="1" x14ac:dyDescent="0.25">
      <c r="A105" s="54"/>
      <c r="B105" s="6">
        <v>90015</v>
      </c>
      <c r="C105" s="57"/>
      <c r="D105" s="10"/>
      <c r="E105" s="58" t="s">
        <v>75</v>
      </c>
      <c r="F105" s="8">
        <f>SUM(F106)</f>
        <v>15500</v>
      </c>
      <c r="G105" s="8">
        <f>SUM(G106)</f>
        <v>760</v>
      </c>
      <c r="H105" s="5">
        <f t="shared" si="9"/>
        <v>16260</v>
      </c>
    </row>
    <row r="106" spans="1:8" x14ac:dyDescent="0.25">
      <c r="A106" s="54"/>
      <c r="B106" s="6"/>
      <c r="C106" s="6">
        <v>4300</v>
      </c>
      <c r="D106" s="47"/>
      <c r="E106" s="18" t="s">
        <v>35</v>
      </c>
      <c r="F106" s="8">
        <f>SUM(F107:F113)</f>
        <v>15500</v>
      </c>
      <c r="G106" s="8">
        <f>SUM(G107:G113)</f>
        <v>760</v>
      </c>
      <c r="H106" s="5">
        <f t="shared" si="9"/>
        <v>16260</v>
      </c>
    </row>
    <row r="107" spans="1:8" x14ac:dyDescent="0.25">
      <c r="A107" s="54"/>
      <c r="B107" s="2"/>
      <c r="C107" s="2"/>
      <c r="D107" s="10" t="s">
        <v>13</v>
      </c>
      <c r="E107" s="37" t="s">
        <v>103</v>
      </c>
      <c r="F107" s="12">
        <v>5000</v>
      </c>
      <c r="G107" s="12">
        <v>0</v>
      </c>
      <c r="H107" s="5">
        <f t="shared" si="9"/>
        <v>5000</v>
      </c>
    </row>
    <row r="108" spans="1:8" x14ac:dyDescent="0.25">
      <c r="A108" s="54"/>
      <c r="B108" s="2"/>
      <c r="C108" s="2"/>
      <c r="D108" s="10" t="s">
        <v>17</v>
      </c>
      <c r="E108" s="37" t="s">
        <v>103</v>
      </c>
      <c r="F108" s="12">
        <v>1600</v>
      </c>
      <c r="G108" s="12">
        <v>0</v>
      </c>
      <c r="H108" s="5">
        <f t="shared" si="9"/>
        <v>1600</v>
      </c>
    </row>
    <row r="109" spans="1:8" x14ac:dyDescent="0.25">
      <c r="A109" s="54"/>
      <c r="B109" s="2"/>
      <c r="C109" s="2"/>
      <c r="D109" s="10" t="s">
        <v>20</v>
      </c>
      <c r="E109" s="37" t="s">
        <v>103</v>
      </c>
      <c r="F109" s="12">
        <v>2500</v>
      </c>
      <c r="G109" s="12">
        <v>0</v>
      </c>
      <c r="H109" s="5">
        <f t="shared" si="9"/>
        <v>2500</v>
      </c>
    </row>
    <row r="110" spans="1:8" x14ac:dyDescent="0.25">
      <c r="A110" s="54"/>
      <c r="B110" s="2"/>
      <c r="C110" s="2"/>
      <c r="D110" s="10" t="s">
        <v>22</v>
      </c>
      <c r="E110" s="37" t="s">
        <v>103</v>
      </c>
      <c r="F110" s="12">
        <v>2400</v>
      </c>
      <c r="G110" s="12">
        <v>0</v>
      </c>
      <c r="H110" s="5">
        <f t="shared" si="9"/>
        <v>2400</v>
      </c>
    </row>
    <row r="111" spans="1:8" x14ac:dyDescent="0.25">
      <c r="A111" s="54"/>
      <c r="B111" s="2"/>
      <c r="C111" s="2"/>
      <c r="D111" s="10" t="s">
        <v>26</v>
      </c>
      <c r="E111" s="37" t="s">
        <v>103</v>
      </c>
      <c r="F111" s="12">
        <v>1600</v>
      </c>
      <c r="G111" s="12">
        <v>760</v>
      </c>
      <c r="H111" s="5">
        <f t="shared" si="9"/>
        <v>2360</v>
      </c>
    </row>
    <row r="112" spans="1:8" x14ac:dyDescent="0.25">
      <c r="A112" s="54"/>
      <c r="B112" s="2"/>
      <c r="C112" s="2"/>
      <c r="D112" s="10" t="s">
        <v>28</v>
      </c>
      <c r="E112" s="37" t="s">
        <v>104</v>
      </c>
      <c r="F112" s="12">
        <v>800</v>
      </c>
      <c r="G112" s="12">
        <v>0</v>
      </c>
      <c r="H112" s="5">
        <f t="shared" si="9"/>
        <v>800</v>
      </c>
    </row>
    <row r="113" spans="1:8" ht="31.5" customHeight="1" x14ac:dyDescent="0.25">
      <c r="A113" s="70"/>
      <c r="B113" s="2"/>
      <c r="C113" s="2"/>
      <c r="D113" s="10" t="s">
        <v>32</v>
      </c>
      <c r="E113" s="44" t="s">
        <v>134</v>
      </c>
      <c r="F113" s="12">
        <v>1600</v>
      </c>
      <c r="G113" s="66">
        <v>0</v>
      </c>
      <c r="H113" s="5">
        <f t="shared" ref="H113" si="13">SUM(F113+G113)</f>
        <v>1600</v>
      </c>
    </row>
    <row r="114" spans="1:8" ht="29.25" x14ac:dyDescent="0.25">
      <c r="A114" s="4">
        <v>921</v>
      </c>
      <c r="B114" s="37"/>
      <c r="C114" s="37"/>
      <c r="D114" s="10"/>
      <c r="E114" s="38" t="s">
        <v>118</v>
      </c>
      <c r="F114" s="5">
        <f>SUM(F115+F120)</f>
        <v>156616.99000000002</v>
      </c>
      <c r="G114" s="5">
        <f>SUM(G115+G120)</f>
        <v>1300</v>
      </c>
      <c r="H114" s="5">
        <f t="shared" si="9"/>
        <v>157916.99000000002</v>
      </c>
    </row>
    <row r="115" spans="1:8" ht="30" x14ac:dyDescent="0.25">
      <c r="A115" s="78"/>
      <c r="B115" s="17">
        <v>92105</v>
      </c>
      <c r="C115" s="37"/>
      <c r="D115" s="10"/>
      <c r="E115" s="58" t="s">
        <v>76</v>
      </c>
      <c r="F115" s="5">
        <f>SUM(F116)</f>
        <v>29716.04</v>
      </c>
      <c r="G115" s="5">
        <f>SUM(G116)</f>
        <v>0</v>
      </c>
      <c r="H115" s="5">
        <f t="shared" si="9"/>
        <v>29716.04</v>
      </c>
    </row>
    <row r="116" spans="1:8" ht="30" x14ac:dyDescent="0.25">
      <c r="A116" s="79"/>
      <c r="B116" s="78"/>
      <c r="C116" s="17">
        <v>6050</v>
      </c>
      <c r="D116" s="10"/>
      <c r="E116" s="20" t="s">
        <v>41</v>
      </c>
      <c r="F116" s="8">
        <f>SUM(F117:F119)</f>
        <v>29716.04</v>
      </c>
      <c r="G116" s="8">
        <f>SUM(G117:G119)</f>
        <v>0</v>
      </c>
      <c r="H116" s="5">
        <f t="shared" si="9"/>
        <v>29716.04</v>
      </c>
    </row>
    <row r="117" spans="1:8" x14ac:dyDescent="0.25">
      <c r="A117" s="79"/>
      <c r="B117" s="79"/>
      <c r="C117" s="78"/>
      <c r="D117" s="10" t="s">
        <v>20</v>
      </c>
      <c r="E117" s="44" t="s">
        <v>77</v>
      </c>
      <c r="F117" s="12">
        <v>9067.4500000000007</v>
      </c>
      <c r="G117" s="66">
        <v>0</v>
      </c>
      <c r="H117" s="5">
        <f t="shared" si="9"/>
        <v>9067.4500000000007</v>
      </c>
    </row>
    <row r="118" spans="1:8" x14ac:dyDescent="0.25">
      <c r="A118" s="79"/>
      <c r="B118" s="79"/>
      <c r="C118" s="79"/>
      <c r="D118" s="10" t="s">
        <v>78</v>
      </c>
      <c r="E118" s="44" t="s">
        <v>79</v>
      </c>
      <c r="F118" s="12">
        <v>9599.07</v>
      </c>
      <c r="G118" s="66">
        <v>0</v>
      </c>
      <c r="H118" s="5">
        <f t="shared" si="9"/>
        <v>9599.07</v>
      </c>
    </row>
    <row r="119" spans="1:8" x14ac:dyDescent="0.25">
      <c r="A119" s="59"/>
      <c r="B119" s="51"/>
      <c r="C119" s="59"/>
      <c r="D119" s="10" t="s">
        <v>73</v>
      </c>
      <c r="E119" s="44" t="s">
        <v>80</v>
      </c>
      <c r="F119" s="12">
        <v>11049.52</v>
      </c>
      <c r="G119" s="66">
        <v>0</v>
      </c>
      <c r="H119" s="5">
        <f t="shared" si="9"/>
        <v>11049.52</v>
      </c>
    </row>
    <row r="120" spans="1:8" ht="30" x14ac:dyDescent="0.25">
      <c r="A120" s="60"/>
      <c r="B120" s="17">
        <v>92109</v>
      </c>
      <c r="C120" s="4"/>
      <c r="D120" s="10"/>
      <c r="E120" s="58" t="s">
        <v>76</v>
      </c>
      <c r="F120" s="8">
        <f>SUM(F121+F132+F134+F138)</f>
        <v>126900.95000000001</v>
      </c>
      <c r="G120" s="8">
        <f>SUM(G121+G132+G134+G138)</f>
        <v>1300</v>
      </c>
      <c r="H120" s="8">
        <f>SUM(H121+H132+H134+H138)</f>
        <v>128200.95000000001</v>
      </c>
    </row>
    <row r="121" spans="1:8" ht="30" x14ac:dyDescent="0.25">
      <c r="A121" s="37"/>
      <c r="B121" s="37"/>
      <c r="C121" s="4">
        <v>4210</v>
      </c>
      <c r="D121" s="37"/>
      <c r="E121" s="14" t="s">
        <v>8</v>
      </c>
      <c r="F121" s="8">
        <f>SUM(F122:F131)</f>
        <v>81234.19</v>
      </c>
      <c r="G121" s="8">
        <f>SUM(G122:G131)</f>
        <v>1300</v>
      </c>
      <c r="H121" s="8">
        <f>SUM(H122:H131)</f>
        <v>82534.19</v>
      </c>
    </row>
    <row r="122" spans="1:8" x14ac:dyDescent="0.25">
      <c r="A122" s="37"/>
      <c r="B122" s="37"/>
      <c r="C122" s="37"/>
      <c r="D122" s="37" t="s">
        <v>81</v>
      </c>
      <c r="E122" s="44" t="s">
        <v>85</v>
      </c>
      <c r="F122" s="12">
        <v>7816.4</v>
      </c>
      <c r="G122" s="66">
        <v>0</v>
      </c>
      <c r="H122" s="5">
        <f t="shared" si="9"/>
        <v>7816.4</v>
      </c>
    </row>
    <row r="123" spans="1:8" x14ac:dyDescent="0.25">
      <c r="A123" s="37"/>
      <c r="B123" s="37"/>
      <c r="C123" s="37"/>
      <c r="D123" s="37" t="s">
        <v>82</v>
      </c>
      <c r="E123" s="44" t="s">
        <v>85</v>
      </c>
      <c r="F123" s="12">
        <v>1858.11</v>
      </c>
      <c r="G123" s="66">
        <v>0</v>
      </c>
      <c r="H123" s="5">
        <f t="shared" si="9"/>
        <v>1858.11</v>
      </c>
    </row>
    <row r="124" spans="1:8" x14ac:dyDescent="0.25">
      <c r="A124" s="37"/>
      <c r="B124" s="37"/>
      <c r="C124" s="37"/>
      <c r="D124" s="37" t="s">
        <v>83</v>
      </c>
      <c r="E124" s="44" t="s">
        <v>85</v>
      </c>
      <c r="F124" s="12">
        <v>9233.42</v>
      </c>
      <c r="G124" s="66">
        <v>0</v>
      </c>
      <c r="H124" s="5">
        <f t="shared" si="9"/>
        <v>9233.42</v>
      </c>
    </row>
    <row r="125" spans="1:8" ht="30" x14ac:dyDescent="0.25">
      <c r="A125" s="37"/>
      <c r="B125" s="37"/>
      <c r="C125" s="37"/>
      <c r="D125" s="37" t="s">
        <v>39</v>
      </c>
      <c r="E125" s="44" t="s">
        <v>129</v>
      </c>
      <c r="F125" s="12">
        <v>5938.32</v>
      </c>
      <c r="G125" s="66">
        <v>0</v>
      </c>
      <c r="H125" s="5">
        <f t="shared" si="9"/>
        <v>5938.32</v>
      </c>
    </row>
    <row r="126" spans="1:8" x14ac:dyDescent="0.25">
      <c r="A126" s="37"/>
      <c r="B126" s="37"/>
      <c r="C126" s="37"/>
      <c r="D126" s="37" t="s">
        <v>23</v>
      </c>
      <c r="E126" s="44" t="s">
        <v>85</v>
      </c>
      <c r="F126" s="12">
        <v>10000</v>
      </c>
      <c r="G126" s="66">
        <v>0</v>
      </c>
      <c r="H126" s="5">
        <f t="shared" si="9"/>
        <v>10000</v>
      </c>
    </row>
    <row r="127" spans="1:8" x14ac:dyDescent="0.25">
      <c r="A127" s="37"/>
      <c r="B127" s="37"/>
      <c r="C127" s="37"/>
      <c r="D127" s="37" t="s">
        <v>84</v>
      </c>
      <c r="E127" s="44" t="s">
        <v>85</v>
      </c>
      <c r="F127" s="12">
        <v>14128.36</v>
      </c>
      <c r="G127" s="66">
        <v>0</v>
      </c>
      <c r="H127" s="5">
        <f t="shared" si="9"/>
        <v>14128.36</v>
      </c>
    </row>
    <row r="128" spans="1:8" x14ac:dyDescent="0.25">
      <c r="A128" s="37"/>
      <c r="B128" s="37"/>
      <c r="C128" s="37"/>
      <c r="D128" s="37" t="s">
        <v>63</v>
      </c>
      <c r="E128" s="44" t="s">
        <v>85</v>
      </c>
      <c r="F128" s="12">
        <v>9504.09</v>
      </c>
      <c r="G128" s="66">
        <v>0</v>
      </c>
      <c r="H128" s="5">
        <f t="shared" si="9"/>
        <v>9504.09</v>
      </c>
    </row>
    <row r="129" spans="1:8" x14ac:dyDescent="0.25">
      <c r="A129" s="37"/>
      <c r="B129" s="37"/>
      <c r="C129" s="37"/>
      <c r="D129" s="37" t="s">
        <v>87</v>
      </c>
      <c r="E129" s="44" t="s">
        <v>85</v>
      </c>
      <c r="F129" s="12">
        <v>12202.13</v>
      </c>
      <c r="G129" s="66">
        <v>0</v>
      </c>
      <c r="H129" s="5">
        <f t="shared" si="9"/>
        <v>12202.13</v>
      </c>
    </row>
    <row r="130" spans="1:8" x14ac:dyDescent="0.25">
      <c r="A130" s="37"/>
      <c r="B130" s="37"/>
      <c r="C130" s="37"/>
      <c r="D130" s="37" t="s">
        <v>86</v>
      </c>
      <c r="E130" s="44" t="s">
        <v>85</v>
      </c>
      <c r="F130" s="12">
        <v>10553.36</v>
      </c>
      <c r="G130" s="66">
        <v>0</v>
      </c>
      <c r="H130" s="5">
        <f t="shared" si="9"/>
        <v>10553.36</v>
      </c>
    </row>
    <row r="131" spans="1:8" x14ac:dyDescent="0.25">
      <c r="A131" s="37"/>
      <c r="B131" s="37"/>
      <c r="C131" s="37"/>
      <c r="D131" s="37" t="s">
        <v>17</v>
      </c>
      <c r="E131" s="62" t="s">
        <v>139</v>
      </c>
      <c r="F131" s="12">
        <v>0</v>
      </c>
      <c r="G131" s="66">
        <v>1300</v>
      </c>
      <c r="H131" s="5">
        <f t="shared" si="9"/>
        <v>1300</v>
      </c>
    </row>
    <row r="132" spans="1:8" x14ac:dyDescent="0.25">
      <c r="A132" s="37"/>
      <c r="B132" s="37"/>
      <c r="C132" s="17">
        <v>4300</v>
      </c>
      <c r="D132" s="37"/>
      <c r="E132" s="20" t="s">
        <v>35</v>
      </c>
      <c r="F132" s="8">
        <f>SUM(F133)</f>
        <v>2000</v>
      </c>
      <c r="G132" s="8">
        <f t="shared" ref="G132:H132" si="14">SUM(G133)</f>
        <v>0</v>
      </c>
      <c r="H132" s="8">
        <f t="shared" si="14"/>
        <v>2000</v>
      </c>
    </row>
    <row r="133" spans="1:8" ht="30" x14ac:dyDescent="0.25">
      <c r="A133" s="37"/>
      <c r="B133" s="37"/>
      <c r="C133" s="17"/>
      <c r="D133" s="37" t="s">
        <v>87</v>
      </c>
      <c r="E133" s="62" t="s">
        <v>130</v>
      </c>
      <c r="F133" s="12">
        <v>2000</v>
      </c>
      <c r="G133" s="12">
        <v>0</v>
      </c>
      <c r="H133" s="5">
        <f t="shared" si="9"/>
        <v>2000</v>
      </c>
    </row>
    <row r="134" spans="1:8" ht="30" x14ac:dyDescent="0.25">
      <c r="A134" s="37"/>
      <c r="B134" s="37"/>
      <c r="C134" s="17">
        <v>6050</v>
      </c>
      <c r="D134" s="37"/>
      <c r="E134" s="20" t="s">
        <v>41</v>
      </c>
      <c r="F134" s="8">
        <f>SUM(F135:F137)</f>
        <v>35170.85</v>
      </c>
      <c r="G134" s="8">
        <f>SUM(G135:G137)</f>
        <v>0</v>
      </c>
      <c r="H134" s="5">
        <f t="shared" si="9"/>
        <v>35170.85</v>
      </c>
    </row>
    <row r="135" spans="1:8" x14ac:dyDescent="0.25">
      <c r="A135" s="37"/>
      <c r="B135" s="37"/>
      <c r="C135" s="37"/>
      <c r="D135" s="37" t="s">
        <v>82</v>
      </c>
      <c r="E135" s="44" t="s">
        <v>115</v>
      </c>
      <c r="F135" s="12">
        <v>14000</v>
      </c>
      <c r="G135" s="66">
        <v>0</v>
      </c>
      <c r="H135" s="5">
        <f t="shared" si="9"/>
        <v>14000</v>
      </c>
    </row>
    <row r="136" spans="1:8" x14ac:dyDescent="0.25">
      <c r="A136" s="37"/>
      <c r="B136" s="37"/>
      <c r="C136" s="37"/>
      <c r="D136" s="37" t="s">
        <v>20</v>
      </c>
      <c r="E136" s="44" t="s">
        <v>114</v>
      </c>
      <c r="F136" s="12">
        <v>10000</v>
      </c>
      <c r="G136" s="66">
        <v>0</v>
      </c>
      <c r="H136" s="5">
        <f t="shared" si="9"/>
        <v>10000</v>
      </c>
    </row>
    <row r="137" spans="1:8" x14ac:dyDescent="0.25">
      <c r="A137" s="37"/>
      <c r="B137" s="37"/>
      <c r="C137" s="37"/>
      <c r="D137" s="37" t="s">
        <v>88</v>
      </c>
      <c r="E137" s="44" t="s">
        <v>114</v>
      </c>
      <c r="F137" s="12">
        <v>11170.85</v>
      </c>
      <c r="G137" s="66">
        <v>0</v>
      </c>
      <c r="H137" s="5">
        <f t="shared" si="9"/>
        <v>11170.85</v>
      </c>
    </row>
    <row r="138" spans="1:8" ht="30" x14ac:dyDescent="0.25">
      <c r="A138" s="37"/>
      <c r="B138" s="37"/>
      <c r="C138" s="17">
        <v>6060</v>
      </c>
      <c r="D138" s="10"/>
      <c r="E138" s="69" t="s">
        <v>41</v>
      </c>
      <c r="F138" s="8">
        <f>SUM(F139:F140)</f>
        <v>8495.91</v>
      </c>
      <c r="G138" s="8">
        <f t="shared" ref="G138:H138" si="15">SUM(G139:G140)</f>
        <v>0</v>
      </c>
      <c r="H138" s="8">
        <f t="shared" si="15"/>
        <v>8495.91</v>
      </c>
    </row>
    <row r="139" spans="1:8" ht="30" x14ac:dyDescent="0.25">
      <c r="A139" s="37"/>
      <c r="B139" s="37"/>
      <c r="C139" s="17"/>
      <c r="D139" s="37" t="s">
        <v>83</v>
      </c>
      <c r="E139" s="44" t="s">
        <v>132</v>
      </c>
      <c r="F139" s="12">
        <v>5000</v>
      </c>
      <c r="G139" s="66">
        <v>0</v>
      </c>
      <c r="H139" s="5">
        <f>SUM(F139+G139)</f>
        <v>5000</v>
      </c>
    </row>
    <row r="140" spans="1:8" x14ac:dyDescent="0.25">
      <c r="A140" s="37"/>
      <c r="B140" s="37"/>
      <c r="C140" s="17"/>
      <c r="D140" s="37" t="s">
        <v>63</v>
      </c>
      <c r="E140" s="62" t="s">
        <v>135</v>
      </c>
      <c r="F140" s="12">
        <v>3495.91</v>
      </c>
      <c r="G140" s="66">
        <v>0</v>
      </c>
      <c r="H140" s="5">
        <f>SUM(F140+G140)</f>
        <v>3495.91</v>
      </c>
    </row>
    <row r="141" spans="1:8" x14ac:dyDescent="0.25">
      <c r="A141" s="4">
        <v>926</v>
      </c>
      <c r="B141" s="37"/>
      <c r="C141" s="37"/>
      <c r="D141" s="10"/>
      <c r="E141" s="38" t="s">
        <v>89</v>
      </c>
      <c r="F141" s="5">
        <f t="shared" ref="F141:G143" si="16">SUM(F142)</f>
        <v>18187.71</v>
      </c>
      <c r="G141" s="5">
        <f t="shared" si="16"/>
        <v>0</v>
      </c>
      <c r="H141" s="5">
        <f t="shared" si="9"/>
        <v>18187.71</v>
      </c>
    </row>
    <row r="142" spans="1:8" ht="30" x14ac:dyDescent="0.25">
      <c r="A142" s="78"/>
      <c r="B142" s="17">
        <v>92605</v>
      </c>
      <c r="C142" s="37"/>
      <c r="D142" s="10"/>
      <c r="E142" s="58" t="s">
        <v>90</v>
      </c>
      <c r="F142" s="8">
        <f t="shared" si="16"/>
        <v>18187.71</v>
      </c>
      <c r="G142" s="8">
        <f t="shared" si="16"/>
        <v>0</v>
      </c>
      <c r="H142" s="5">
        <f t="shared" si="9"/>
        <v>18187.71</v>
      </c>
    </row>
    <row r="143" spans="1:8" ht="30" x14ac:dyDescent="0.25">
      <c r="A143" s="79"/>
      <c r="B143" s="78"/>
      <c r="C143" s="17">
        <v>6050</v>
      </c>
      <c r="D143" s="10"/>
      <c r="E143" s="20" t="s">
        <v>41</v>
      </c>
      <c r="F143" s="8">
        <f t="shared" si="16"/>
        <v>18187.71</v>
      </c>
      <c r="G143" s="8">
        <f t="shared" si="16"/>
        <v>0</v>
      </c>
      <c r="H143" s="5">
        <f t="shared" si="9"/>
        <v>18187.71</v>
      </c>
    </row>
    <row r="144" spans="1:8" ht="23.25" customHeight="1" x14ac:dyDescent="0.25">
      <c r="A144" s="79"/>
      <c r="B144" s="79"/>
      <c r="C144" s="43"/>
      <c r="D144" s="26" t="s">
        <v>91</v>
      </c>
      <c r="E144" s="68" t="s">
        <v>92</v>
      </c>
      <c r="F144" s="28">
        <v>18187.71</v>
      </c>
      <c r="G144" s="28">
        <v>0</v>
      </c>
      <c r="H144" s="5">
        <f t="shared" si="9"/>
        <v>18187.71</v>
      </c>
    </row>
    <row r="145" spans="1:8" x14ac:dyDescent="0.25">
      <c r="A145" s="37"/>
      <c r="B145" s="37"/>
      <c r="C145" s="37"/>
      <c r="D145" s="4" t="s">
        <v>93</v>
      </c>
      <c r="E145" s="37"/>
      <c r="F145" s="5">
        <f>SUM(F8+F47+F57+F61+F65+F101+F114+F141)</f>
        <v>550767.6</v>
      </c>
      <c r="G145" s="5">
        <f>SUM(G8+G47+G57+G61+G65+G101+G114+G141)</f>
        <v>0</v>
      </c>
      <c r="H145" s="5">
        <f t="shared" si="9"/>
        <v>550767.6</v>
      </c>
    </row>
  </sheetData>
  <mergeCells count="23">
    <mergeCell ref="A9:A46"/>
    <mergeCell ref="B10:B46"/>
    <mergeCell ref="C11:C34"/>
    <mergeCell ref="A1:H1"/>
    <mergeCell ref="A2:H2"/>
    <mergeCell ref="A3:H3"/>
    <mergeCell ref="A4:H4"/>
    <mergeCell ref="A5:H5"/>
    <mergeCell ref="A51:A56"/>
    <mergeCell ref="B52:B56"/>
    <mergeCell ref="A58:A60"/>
    <mergeCell ref="B59:B60"/>
    <mergeCell ref="A62:A64"/>
    <mergeCell ref="A142:A144"/>
    <mergeCell ref="B143:B144"/>
    <mergeCell ref="C77:C78"/>
    <mergeCell ref="B98:B100"/>
    <mergeCell ref="C98:C100"/>
    <mergeCell ref="A115:A118"/>
    <mergeCell ref="B116:B118"/>
    <mergeCell ref="C117:C118"/>
    <mergeCell ref="A75:A100"/>
    <mergeCell ref="B76:B80"/>
  </mergeCells>
  <pageMargins left="0.7" right="0.7" top="0.75" bottom="0.75" header="0.3" footer="0.3"/>
  <pageSetup paperSize="9" scale="80" orientation="portrait" r:id="rId1"/>
  <rowBreaks count="1" manualBreakCount="1">
    <brk id="149" max="16383" man="1"/>
  </rowBreaks>
  <colBreaks count="1" manualBreakCount="1">
    <brk id="9" max="1048575" man="1"/>
  </colBreaks>
  <ignoredErrors>
    <ignoredError sqref="H138 H132 H1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2015-09-21T06:29:35Z</dcterms:modified>
</cp:coreProperties>
</file>