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L93" i="1" l="1"/>
  <c r="L5" i="1" l="1"/>
  <c r="G16" i="1"/>
  <c r="H16" i="1"/>
  <c r="I16" i="1"/>
  <c r="J16" i="1"/>
  <c r="K16" i="1"/>
  <c r="F16" i="1"/>
  <c r="G112" i="1" l="1"/>
  <c r="H112" i="1"/>
  <c r="I112" i="1"/>
  <c r="J112" i="1"/>
  <c r="K112" i="1"/>
  <c r="F112" i="1"/>
  <c r="G130" i="1"/>
  <c r="H130" i="1"/>
  <c r="I130" i="1"/>
  <c r="J130" i="1"/>
  <c r="K130" i="1"/>
  <c r="F130" i="1"/>
  <c r="G110" i="1"/>
  <c r="H110" i="1"/>
  <c r="I110" i="1"/>
  <c r="J110" i="1"/>
  <c r="K110" i="1"/>
  <c r="F110" i="1"/>
  <c r="G87" i="1"/>
  <c r="H87" i="1"/>
  <c r="I87" i="1"/>
  <c r="J87" i="1"/>
  <c r="K87" i="1"/>
  <c r="F87" i="1"/>
  <c r="G78" i="1"/>
  <c r="H78" i="1"/>
  <c r="I78" i="1"/>
  <c r="J78" i="1"/>
  <c r="K78" i="1"/>
  <c r="F78" i="1"/>
  <c r="G67" i="1"/>
  <c r="H67" i="1"/>
  <c r="I67" i="1"/>
  <c r="J67" i="1"/>
  <c r="K67" i="1"/>
  <c r="F67" i="1"/>
  <c r="G24" i="1" l="1"/>
  <c r="H24" i="1"/>
  <c r="I24" i="1"/>
  <c r="J24" i="1"/>
  <c r="K24" i="1"/>
  <c r="F24" i="1"/>
  <c r="G126" i="1"/>
  <c r="H126" i="1"/>
  <c r="I126" i="1"/>
  <c r="J126" i="1"/>
  <c r="K126" i="1"/>
  <c r="F128" i="1"/>
  <c r="F126" i="1"/>
  <c r="G122" i="1"/>
  <c r="H122" i="1"/>
  <c r="I122" i="1"/>
  <c r="J122" i="1"/>
  <c r="K122" i="1"/>
  <c r="F122" i="1"/>
  <c r="G118" i="1"/>
  <c r="H118" i="1"/>
  <c r="I118" i="1"/>
  <c r="J118" i="1"/>
  <c r="K118" i="1"/>
  <c r="F118" i="1"/>
  <c r="L120" i="1"/>
  <c r="G94" i="1"/>
  <c r="H94" i="1"/>
  <c r="I94" i="1"/>
  <c r="J94" i="1"/>
  <c r="K94" i="1"/>
  <c r="F94" i="1"/>
  <c r="L95" i="1"/>
  <c r="L73" i="1"/>
  <c r="G34" i="1"/>
  <c r="H34" i="1"/>
  <c r="I34" i="1"/>
  <c r="J34" i="1"/>
  <c r="K34" i="1"/>
  <c r="F34" i="1"/>
  <c r="L34" i="1" s="1"/>
  <c r="L35" i="1"/>
  <c r="L33" i="1"/>
  <c r="G32" i="1"/>
  <c r="H32" i="1"/>
  <c r="I32" i="1"/>
  <c r="J32" i="1"/>
  <c r="K32" i="1"/>
  <c r="F32" i="1"/>
  <c r="F37" i="1"/>
  <c r="G37" i="1"/>
  <c r="H37" i="1"/>
  <c r="I37" i="1"/>
  <c r="J37" i="1"/>
  <c r="K37" i="1"/>
  <c r="L74" i="1"/>
  <c r="G6" i="1"/>
  <c r="H6" i="1"/>
  <c r="I6" i="1"/>
  <c r="J6" i="1"/>
  <c r="K6" i="1"/>
  <c r="F6" i="1"/>
  <c r="L7" i="1"/>
  <c r="F121" i="1" l="1"/>
  <c r="K121" i="1"/>
  <c r="L94" i="1"/>
  <c r="L6" i="1"/>
  <c r="L32" i="1"/>
  <c r="L67" i="1"/>
  <c r="L37" i="1"/>
  <c r="G46" i="1"/>
  <c r="H46" i="1"/>
  <c r="I46" i="1"/>
  <c r="J46" i="1"/>
  <c r="K46" i="1"/>
  <c r="F46" i="1"/>
  <c r="G55" i="1"/>
  <c r="H55" i="1"/>
  <c r="I55" i="1"/>
  <c r="J55" i="1"/>
  <c r="K55" i="1"/>
  <c r="F55" i="1"/>
  <c r="G83" i="1"/>
  <c r="H83" i="1"/>
  <c r="I83" i="1"/>
  <c r="J83" i="1"/>
  <c r="K83" i="1"/>
  <c r="F83" i="1"/>
  <c r="G85" i="1"/>
  <c r="H85" i="1"/>
  <c r="I85" i="1"/>
  <c r="J85" i="1"/>
  <c r="K85" i="1"/>
  <c r="F85" i="1"/>
  <c r="L90" i="1"/>
  <c r="G96" i="1"/>
  <c r="H96" i="1"/>
  <c r="I96" i="1"/>
  <c r="J96" i="1"/>
  <c r="K96" i="1"/>
  <c r="F96" i="1"/>
  <c r="L122" i="1" l="1"/>
  <c r="J39" i="1"/>
  <c r="K39" i="1"/>
  <c r="I39" i="1"/>
  <c r="H39" i="1"/>
  <c r="G39" i="1"/>
  <c r="F39" i="1"/>
  <c r="K75" i="1" l="1"/>
  <c r="L123" i="1"/>
  <c r="L31" i="1"/>
  <c r="F59" i="1"/>
  <c r="F36" i="1" s="1"/>
  <c r="H128" i="1"/>
  <c r="H121" i="1" s="1"/>
  <c r="G128" i="1"/>
  <c r="G121" i="1" s="1"/>
  <c r="G117" i="1"/>
  <c r="F117" i="1"/>
  <c r="H108" i="1"/>
  <c r="G108" i="1"/>
  <c r="F108" i="1"/>
  <c r="H106" i="1"/>
  <c r="G106" i="1"/>
  <c r="F106" i="1"/>
  <c r="H104" i="1"/>
  <c r="G104" i="1"/>
  <c r="F104" i="1"/>
  <c r="H102" i="1"/>
  <c r="G102" i="1"/>
  <c r="F102" i="1"/>
  <c r="H99" i="1"/>
  <c r="G99" i="1"/>
  <c r="F99" i="1"/>
  <c r="G91" i="1"/>
  <c r="G77" i="1" s="1"/>
  <c r="F91" i="1"/>
  <c r="H77" i="1"/>
  <c r="H75" i="1"/>
  <c r="G75" i="1"/>
  <c r="F75" i="1"/>
  <c r="H65" i="1"/>
  <c r="G65" i="1"/>
  <c r="F65" i="1"/>
  <c r="H63" i="1"/>
  <c r="G63" i="1"/>
  <c r="F63" i="1"/>
  <c r="H59" i="1"/>
  <c r="H36" i="1" s="1"/>
  <c r="G59" i="1"/>
  <c r="G36" i="1" s="1"/>
  <c r="F30" i="1"/>
  <c r="G30" i="1"/>
  <c r="H30" i="1"/>
  <c r="H28" i="1"/>
  <c r="G28" i="1"/>
  <c r="F28" i="1"/>
  <c r="H21" i="1"/>
  <c r="H20" i="1" s="1"/>
  <c r="G21" i="1"/>
  <c r="G20" i="1" s="1"/>
  <c r="F21" i="1"/>
  <c r="F20" i="1" s="1"/>
  <c r="H15" i="1"/>
  <c r="G15" i="1"/>
  <c r="F15" i="1"/>
  <c r="H13" i="1"/>
  <c r="H12" i="1" s="1"/>
  <c r="G13" i="1"/>
  <c r="G12" i="1" s="1"/>
  <c r="F13" i="1"/>
  <c r="F12" i="1" s="1"/>
  <c r="H8" i="1"/>
  <c r="H5" i="1" s="1"/>
  <c r="G8" i="1"/>
  <c r="G5" i="1" s="1"/>
  <c r="F8" i="1"/>
  <c r="F5" i="1" s="1"/>
  <c r="K30" i="1"/>
  <c r="J30" i="1"/>
  <c r="I30" i="1"/>
  <c r="K8" i="1"/>
  <c r="K5" i="1" s="1"/>
  <c r="J8" i="1"/>
  <c r="J5" i="1" s="1"/>
  <c r="I8" i="1"/>
  <c r="I5" i="1" s="1"/>
  <c r="L11" i="1"/>
  <c r="L9" i="1"/>
  <c r="L10" i="1"/>
  <c r="H27" i="1" l="1"/>
  <c r="G27" i="1"/>
  <c r="F27" i="1"/>
  <c r="H93" i="1"/>
  <c r="G93" i="1"/>
  <c r="F93" i="1"/>
  <c r="F77" i="1"/>
  <c r="L8" i="1"/>
  <c r="G62" i="1"/>
  <c r="H62" i="1"/>
  <c r="F62" i="1"/>
  <c r="L30" i="1"/>
  <c r="L129" i="1"/>
  <c r="J128" i="1"/>
  <c r="J121" i="1" s="1"/>
  <c r="I128" i="1"/>
  <c r="I121" i="1" s="1"/>
  <c r="L119" i="1"/>
  <c r="J117" i="1"/>
  <c r="L115" i="1"/>
  <c r="L114" i="1"/>
  <c r="L113" i="1"/>
  <c r="L111" i="1"/>
  <c r="L109" i="1"/>
  <c r="K108" i="1"/>
  <c r="J108" i="1"/>
  <c r="I108" i="1"/>
  <c r="L108" i="1" s="1"/>
  <c r="L107" i="1"/>
  <c r="J106" i="1"/>
  <c r="I106" i="1"/>
  <c r="L105" i="1"/>
  <c r="K104" i="1"/>
  <c r="J104" i="1"/>
  <c r="I104" i="1"/>
  <c r="L104" i="1" s="1"/>
  <c r="L103" i="1"/>
  <c r="J102" i="1"/>
  <c r="I102" i="1"/>
  <c r="L102" i="1" s="1"/>
  <c r="L101" i="1"/>
  <c r="L100" i="1"/>
  <c r="J99" i="1"/>
  <c r="I99" i="1"/>
  <c r="L98" i="1"/>
  <c r="L97" i="1"/>
  <c r="L92" i="1"/>
  <c r="J91" i="1"/>
  <c r="I91" i="1"/>
  <c r="I77" i="1" s="1"/>
  <c r="L88" i="1"/>
  <c r="L86" i="1"/>
  <c r="L84" i="1"/>
  <c r="L79" i="1"/>
  <c r="K77" i="1"/>
  <c r="L76" i="1"/>
  <c r="J75" i="1"/>
  <c r="I75" i="1"/>
  <c r="L72" i="1"/>
  <c r="L69" i="1"/>
  <c r="L68" i="1"/>
  <c r="K62" i="1"/>
  <c r="L66" i="1"/>
  <c r="J65" i="1"/>
  <c r="I65" i="1"/>
  <c r="L64" i="1"/>
  <c r="J63" i="1"/>
  <c r="I63" i="1"/>
  <c r="L61" i="1"/>
  <c r="L60" i="1"/>
  <c r="J59" i="1"/>
  <c r="J36" i="1" s="1"/>
  <c r="I59" i="1"/>
  <c r="I36" i="1" s="1"/>
  <c r="L36" i="1" s="1"/>
  <c r="L58" i="1"/>
  <c r="L57" i="1"/>
  <c r="L56" i="1"/>
  <c r="L54" i="1"/>
  <c r="L53" i="1"/>
  <c r="L52" i="1"/>
  <c r="L51" i="1"/>
  <c r="L50" i="1"/>
  <c r="L49" i="1"/>
  <c r="L48" i="1"/>
  <c r="L47" i="1"/>
  <c r="L46" i="1"/>
  <c r="L45" i="1"/>
  <c r="L43" i="1"/>
  <c r="L42" i="1"/>
  <c r="L41" i="1"/>
  <c r="L40" i="1"/>
  <c r="L38" i="1"/>
  <c r="L29" i="1"/>
  <c r="K28" i="1"/>
  <c r="K27" i="1" s="1"/>
  <c r="J28" i="1"/>
  <c r="J27" i="1" s="1"/>
  <c r="I28" i="1"/>
  <c r="I27" i="1" s="1"/>
  <c r="L23" i="1"/>
  <c r="L22" i="1"/>
  <c r="K21" i="1"/>
  <c r="K20" i="1" s="1"/>
  <c r="J21" i="1"/>
  <c r="J20" i="1" s="1"/>
  <c r="I21" i="1"/>
  <c r="I20" i="1" s="1"/>
  <c r="L19" i="1"/>
  <c r="L18" i="1"/>
  <c r="L17" i="1"/>
  <c r="K15" i="1"/>
  <c r="J15" i="1"/>
  <c r="L16" i="1"/>
  <c r="L14" i="1"/>
  <c r="K13" i="1"/>
  <c r="J13" i="1"/>
  <c r="I12" i="1" s="1"/>
  <c r="I13" i="1"/>
  <c r="H132" i="1" l="1"/>
  <c r="K93" i="1"/>
  <c r="F132" i="1"/>
  <c r="J93" i="1"/>
  <c r="I93" i="1"/>
  <c r="K132" i="1"/>
  <c r="J77" i="1"/>
  <c r="G132" i="1"/>
  <c r="L27" i="1"/>
  <c r="L77" i="1"/>
  <c r="L99" i="1"/>
  <c r="L96" i="1"/>
  <c r="L83" i="1"/>
  <c r="L55" i="1"/>
  <c r="L78" i="1"/>
  <c r="L118" i="1"/>
  <c r="L28" i="1"/>
  <c r="L13" i="1"/>
  <c r="L12" i="1" s="1"/>
  <c r="L39" i="1"/>
  <c r="J12" i="1"/>
  <c r="J62" i="1"/>
  <c r="L75" i="1"/>
  <c r="L110" i="1"/>
  <c r="I117" i="1"/>
  <c r="L117" i="1" s="1"/>
  <c r="L63" i="1"/>
  <c r="L21" i="1"/>
  <c r="L59" i="1"/>
  <c r="L85" i="1"/>
  <c r="L87" i="1"/>
  <c r="L91" i="1"/>
  <c r="L106" i="1"/>
  <c r="L112" i="1"/>
  <c r="L65" i="1"/>
  <c r="L128" i="1"/>
  <c r="I15" i="1"/>
  <c r="L15" i="1" s="1"/>
  <c r="I62" i="1"/>
  <c r="I132" i="1" l="1"/>
  <c r="J132" i="1"/>
  <c r="L121" i="1"/>
  <c r="L62" i="1"/>
  <c r="L20" i="1"/>
  <c r="L132" i="1" l="1"/>
</calcChain>
</file>

<file path=xl/sharedStrings.xml><?xml version="1.0" encoding="utf-8"?>
<sst xmlns="http://schemas.openxmlformats.org/spreadsheetml/2006/main" count="221" uniqueCount="142">
  <si>
    <t>Dział</t>
  </si>
  <si>
    <t>Rozdział</t>
  </si>
  <si>
    <t>Paragraf</t>
  </si>
  <si>
    <t>Źródło dochodów</t>
  </si>
  <si>
    <t>w tym:</t>
  </si>
  <si>
    <t>% wykon.</t>
  </si>
  <si>
    <t>bieżące</t>
  </si>
  <si>
    <t>majątkowe</t>
  </si>
  <si>
    <t>010</t>
  </si>
  <si>
    <t>ROLNICTWO I ŁOWIECTWO</t>
  </si>
  <si>
    <t>O1095</t>
  </si>
  <si>
    <t>Pozostała działaność</t>
  </si>
  <si>
    <t>0770</t>
  </si>
  <si>
    <t>Wpływy z tytułu odpłatnego nabycia prawa własności oraz prawa użytkowania wieczystego</t>
  </si>
  <si>
    <t>Dotacje celowe otrzymane z budżetu państwa na realizację zadań bieżących z zakresu administracji rządowej oraz innych zadań zleconych gminie ustawami</t>
  </si>
  <si>
    <t>020</t>
  </si>
  <si>
    <t>LEŚNICTWO</t>
  </si>
  <si>
    <t>O2001</t>
  </si>
  <si>
    <t xml:space="preserve">Gospodarka leśna </t>
  </si>
  <si>
    <t>0750</t>
  </si>
  <si>
    <t>Dochody z najmu i dzierżawy składników majątkowych Skarbu Państwa, j.s.t.</t>
  </si>
  <si>
    <t>GOSPODARKA MIESZKANIOWA</t>
  </si>
  <si>
    <t>Gospodarka gruntami i nieruchomościami</t>
  </si>
  <si>
    <t>0470</t>
  </si>
  <si>
    <t>Wpływy z opłat za zarząd, użytkowanie i użytkowanie wieczyste nieruchomosci</t>
  </si>
  <si>
    <t>0920</t>
  </si>
  <si>
    <t>Pozostałe odsetki</t>
  </si>
  <si>
    <t>ADMINISTRACJA PUBLICZNA</t>
  </si>
  <si>
    <t>Urzędy wojewódzkie</t>
  </si>
  <si>
    <t xml:space="preserve">2010 </t>
  </si>
  <si>
    <t>2360</t>
  </si>
  <si>
    <t>Dochody j.s.t. związane z realizacją zadań z zakresu administracji rządowej oraz innych zadań zleconych ustawami</t>
  </si>
  <si>
    <t>Urzędy gmin (miast i miast na prawach powiatu)</t>
  </si>
  <si>
    <t>0870</t>
  </si>
  <si>
    <t xml:space="preserve">Wpływy ze sprzedaży składników majątkowych </t>
  </si>
  <si>
    <t>0970</t>
  </si>
  <si>
    <t>Wpływy z różnych dochodów</t>
  </si>
  <si>
    <t>Pozostała działalność</t>
  </si>
  <si>
    <t>URZĘDY NACZELNYCH ORGANÓW WŁADZY PAŃSTWOWEJ, KONTROLI I OCHRONY PRAWA ORAZ SĄDOWNICTWA</t>
  </si>
  <si>
    <t>Urzędy naczelnych organów władzy państwowej, kontroli i ochrony prawa</t>
  </si>
  <si>
    <t>DOCHODY OD OSÓB PRAWNYCH, OD OSÓB FIZYCZNYCH I JEDNOSTEK NIEPOSIADAJĄCYCH OSOBOWOŚCI PRAWNEJ ORAZ WYDATKI ZWIĄZANE Z ICH POBOREM</t>
  </si>
  <si>
    <t>Wpływy z podatku dochodowego od osób fizycznych</t>
  </si>
  <si>
    <t>0350</t>
  </si>
  <si>
    <t>Podatek od działalności gospodarczej osób fizycznych, opłacany w formie karty podatkowej</t>
  </si>
  <si>
    <t>75615</t>
  </si>
  <si>
    <t>Wpływy z podatku rolnego, podatku leśnego, podatku od czynności cywilnoprawnyc, podatków i opłat lokalnych od osób prawnych i innych jednostek organizacyjnych</t>
  </si>
  <si>
    <t>0310</t>
  </si>
  <si>
    <t>Podatek od nieruchomości</t>
  </si>
  <si>
    <t>0320</t>
  </si>
  <si>
    <t>Podatek rolny</t>
  </si>
  <si>
    <t xml:space="preserve">0330 </t>
  </si>
  <si>
    <t>Podatek leśny</t>
  </si>
  <si>
    <t>0340</t>
  </si>
  <si>
    <t>Podatek od środków transportowych</t>
  </si>
  <si>
    <t>0910</t>
  </si>
  <si>
    <t>Odsetki od nieterminowych wpłat z tytułu podatków i opłat</t>
  </si>
  <si>
    <t>75616</t>
  </si>
  <si>
    <t>Wpływy z podatku rolnego, podatku leśnego, podatku od spadków i darowizn, podatku od czynności cywilnoprawnych oraz podatków i opłat lokalnych osób fizycznych</t>
  </si>
  <si>
    <t>0330</t>
  </si>
  <si>
    <t>0360</t>
  </si>
  <si>
    <t>Podatek od spadków i darowizn</t>
  </si>
  <si>
    <t>0430</t>
  </si>
  <si>
    <t>Wpływy z opłaty targowej</t>
  </si>
  <si>
    <t>0490</t>
  </si>
  <si>
    <t>Wpływy z innych lokalnych opłat   pobieranych przez jednostki samorzadu terytorialnego  na podstawie odrębnych ustaw</t>
  </si>
  <si>
    <t>0500</t>
  </si>
  <si>
    <t>Podatek od czynności cywilnoprawnych</t>
  </si>
  <si>
    <t>Wpływy z opłaty skarbowej</t>
  </si>
  <si>
    <t>0410</t>
  </si>
  <si>
    <t>0460</t>
  </si>
  <si>
    <t>Wpływy z opłaty eksploatacyjnej</t>
  </si>
  <si>
    <t>0480</t>
  </si>
  <si>
    <t>Wpływy z opłat za zezwolenie na sprzedaż alkoholu</t>
  </si>
  <si>
    <t>Udział gmin w podatkach stanowiących dochód budżetu państwa</t>
  </si>
  <si>
    <t>0010</t>
  </si>
  <si>
    <t>Podatek dochodowy od osób fizycznych</t>
  </si>
  <si>
    <t>0020</t>
  </si>
  <si>
    <t>Podatek dochodowy od osób prawnych</t>
  </si>
  <si>
    <t>RÓŻNE ROZLICZENIA</t>
  </si>
  <si>
    <t>Część oświatowo subwencji ogólnej dla j.s.t.</t>
  </si>
  <si>
    <t>2920</t>
  </si>
  <si>
    <t>Subwencja ogólna z budżetu państwa</t>
  </si>
  <si>
    <t>Część wyrównawcza subwencji ogólnej dla gmin</t>
  </si>
  <si>
    <t xml:space="preserve">Różne rozliczenia finansowe </t>
  </si>
  <si>
    <t>0570</t>
  </si>
  <si>
    <t>Grzywny, mandaty i inne kary pieniężne od ludności</t>
  </si>
  <si>
    <t>2030</t>
  </si>
  <si>
    <t>Dotacje celowe otrzymane z budżetu państwa na realizację własnych zadań bieżących gmin</t>
  </si>
  <si>
    <t>6330</t>
  </si>
  <si>
    <t>Część równoważąca subwencji ogólnej dla gmin</t>
  </si>
  <si>
    <t>Subwencje ogólne z budżetu państwa</t>
  </si>
  <si>
    <t>OŚWIATA I WYCHOWANIE</t>
  </si>
  <si>
    <t xml:space="preserve">Szkoły Podstawowe </t>
  </si>
  <si>
    <t>2010</t>
  </si>
  <si>
    <t>Oddziały przedszkolne w szkołach podstawowych</t>
  </si>
  <si>
    <t>2007</t>
  </si>
  <si>
    <t>Dotacje celowe w ramach programów finansowanych z udziałem środków europejskich oraz środków, o których mowa w art.. 5 ust.1 pkt 3 oraz ust 3 pkt 5 i 6 ustawy, lub płatności w ramach budżetu środków europejskich</t>
  </si>
  <si>
    <t xml:space="preserve">Przedszkola </t>
  </si>
  <si>
    <t>Gimnazja</t>
  </si>
  <si>
    <t>Stołówki szkolne</t>
  </si>
  <si>
    <t>POMOC SPOŁECZNA</t>
  </si>
  <si>
    <t>Świadczenia rodzinne, zal. alimentacyjna oraz skł. na ubezp. emerytalne i rentowe z ubezp. społecznego</t>
  </si>
  <si>
    <t>Składki na ubezpieczenia zdrowotne</t>
  </si>
  <si>
    <t>Zasiłki i pomoc w naturze oraz składki na ubezp. Emerytalne i rentowe</t>
  </si>
  <si>
    <t>Dodatki mieszkaniowe.</t>
  </si>
  <si>
    <t>Zasiłki stałe</t>
  </si>
  <si>
    <t>Ośrodki pomocy społecznej</t>
  </si>
  <si>
    <t>Usługi opiekuńcze</t>
  </si>
  <si>
    <t>0830</t>
  </si>
  <si>
    <t>Wpływy z usług</t>
  </si>
  <si>
    <t>Edukacyjna opieka wychowawcza</t>
  </si>
  <si>
    <t>Pomoc materialna dla uczniów</t>
  </si>
  <si>
    <t>Gospodarka komunalna i ochrona środowiska</t>
  </si>
  <si>
    <t>Gospodarka odpadami</t>
  </si>
  <si>
    <t>Wpływy i wydatki związane z gromadzeniem środków</t>
  </si>
  <si>
    <t>0690</t>
  </si>
  <si>
    <t>Wpływy z różnych opłat</t>
  </si>
  <si>
    <t>RAZEM</t>
  </si>
  <si>
    <t>Wykonanie na 30.06.2015r.</t>
  </si>
  <si>
    <t>Dotacje celowe otrzymane z budżetu państwa na realizację inwestycji i zakupów inwestycyjnych własnych gmin (związków gmin)</t>
  </si>
  <si>
    <t>Wybory Prezydenta Rzeczpospolitej Polski</t>
  </si>
  <si>
    <t>Dotacje celowe otrzymane z budżetu państwa na realizację zadań bieżących z zakresu administracji rządowej oraz innych zadań zleconych gminie (związkom gmin) ustawami</t>
  </si>
  <si>
    <t xml:space="preserve">Wpływ z innych lokalnych opłat pobieranych przez jednostki samorządu terytorialnego na podstawie odrębnych ustaw </t>
  </si>
  <si>
    <t xml:space="preserve">                         Załącznik do informacji z wykonania budżetu na dziń 31.12.2015r.</t>
  </si>
  <si>
    <t>Plan na 31.12.2015r.</t>
  </si>
  <si>
    <t>01042</t>
  </si>
  <si>
    <t>Wyłączenie zprodukcji gruntów rolnych</t>
  </si>
  <si>
    <t>Dotacja celowa otrzymana z  tytułu pomocy finansowej udzielanej między jednostkami samorządu terytorialnego na dofinansowanie własnych zadań inwestycyjnych i zakupów inwestycyjnych</t>
  </si>
  <si>
    <t>Wybory do Sejmu i Senatu</t>
  </si>
  <si>
    <t>Referenda ogólnokrajowe i konstytucyjne</t>
  </si>
  <si>
    <t>Wspieranie rodziny</t>
  </si>
  <si>
    <t>2040</t>
  </si>
  <si>
    <t>Dotacje celowe otrzymane z budżetu państwa na realizację własnych zadań bieżących gmin z zakresu edukacyjnej opieki wychowawczej finansowanych w całości przez budżet państwa w ramach programów rządowych</t>
  </si>
  <si>
    <t>2460</t>
  </si>
  <si>
    <t>Środki otrzymane od pozostałych jednostek zaliczanych do sektora finasów publicznych na realizację zadań bieżących jednostek zalicznych do sektora finasów publicznych</t>
  </si>
  <si>
    <t>Ochrona powietrza atmosferycznego i klimatu</t>
  </si>
  <si>
    <t>0580</t>
  </si>
  <si>
    <t>0400</t>
  </si>
  <si>
    <t>Wpływy z opłaty produktowej</t>
  </si>
  <si>
    <t>Wpływy i wydatki związane z gromadzeniem środków z opłaty produktowej</t>
  </si>
  <si>
    <t>Wpływy z tytułu grzywień i innych kar pieniężnych od osób prawnych i innych jednostek organizacyjnych</t>
  </si>
  <si>
    <t>Dochody budżetu gminy za  2015 rok.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</si>
</sst>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_ ;\-#,##0.00\ 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38"/>
    </font>
    <font>
      <i/>
      <sz val="9"/>
      <name val="Arial"/>
      <family val="2"/>
      <charset val="238"/>
    </font>
    <font>
      <i/>
      <sz val="10"/>
      <name val="Arial"/>
      <family val="2"/>
      <charset val="238"/>
    </font>
    <font>
      <b/>
      <sz val="13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AFA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3" borderId="2" xfId="0" applyFont="1" applyFill="1" applyBorder="1" applyAlignment="1">
      <alignment vertical="center" wrapText="1"/>
    </xf>
    <xf numFmtId="4" fontId="6" fillId="3" borderId="2" xfId="0" applyNumberFormat="1" applyFont="1" applyFill="1" applyBorder="1" applyAlignment="1">
      <alignment horizontal="right" vertical="center"/>
    </xf>
    <xf numFmtId="164" fontId="6" fillId="3" borderId="2" xfId="0" applyNumberFormat="1" applyFont="1" applyFill="1" applyBorder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43" fontId="0" fillId="4" borderId="0" xfId="0" applyNumberFormat="1" applyFill="1" applyAlignment="1">
      <alignment horizontal="right" vertical="center"/>
    </xf>
    <xf numFmtId="0" fontId="0" fillId="4" borderId="0" xfId="0" applyFill="1"/>
    <xf numFmtId="49" fontId="7" fillId="4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49" fontId="7" fillId="0" borderId="2" xfId="0" applyNumberFormat="1" applyFont="1" applyBorder="1" applyAlignment="1">
      <alignment horizontal="center" vertical="center"/>
    </xf>
    <xf numFmtId="43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right" vertical="center"/>
    </xf>
    <xf numFmtId="164" fontId="7" fillId="0" borderId="2" xfId="0" applyNumberFormat="1" applyFont="1" applyBorder="1" applyAlignment="1">
      <alignment horizontal="right" vertical="center"/>
    </xf>
    <xf numFmtId="0" fontId="9" fillId="0" borderId="0" xfId="0" applyFont="1"/>
    <xf numFmtId="0" fontId="6" fillId="3" borderId="2" xfId="0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right" vertical="center"/>
    </xf>
    <xf numFmtId="43" fontId="10" fillId="0" borderId="0" xfId="0" applyNumberFormat="1" applyFont="1" applyAlignment="1">
      <alignment horizontal="right" vertical="center"/>
    </xf>
    <xf numFmtId="0" fontId="10" fillId="0" borderId="0" xfId="0" applyFont="1"/>
    <xf numFmtId="0" fontId="7" fillId="3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vertical="center" wrapText="1"/>
    </xf>
    <xf numFmtId="164" fontId="8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43" fontId="11" fillId="0" borderId="0" xfId="0" applyNumberFormat="1" applyFont="1" applyAlignment="1">
      <alignment horizontal="right" vertical="center"/>
    </xf>
    <xf numFmtId="0" fontId="11" fillId="0" borderId="0" xfId="0" applyFont="1"/>
    <xf numFmtId="43" fontId="11" fillId="0" borderId="0" xfId="0" applyNumberFormat="1" applyFont="1" applyFill="1" applyAlignment="1">
      <alignment horizontal="right" vertical="center"/>
    </xf>
    <xf numFmtId="0" fontId="11" fillId="0" borderId="0" xfId="0" applyFont="1" applyFill="1"/>
    <xf numFmtId="43" fontId="10" fillId="0" borderId="0" xfId="0" applyNumberFormat="1" applyFont="1" applyFill="1" applyAlignment="1">
      <alignment horizontal="right" vertical="center"/>
    </xf>
    <xf numFmtId="0" fontId="10" fillId="0" borderId="0" xfId="0" applyFont="1" applyFill="1"/>
    <xf numFmtId="164" fontId="6" fillId="0" borderId="2" xfId="0" applyNumberFormat="1" applyFont="1" applyBorder="1" applyAlignment="1">
      <alignment horizontal="right" vertical="center"/>
    </xf>
    <xf numFmtId="0" fontId="7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4" fontId="7" fillId="4" borderId="2" xfId="0" applyNumberFormat="1" applyFont="1" applyFill="1" applyBorder="1" applyAlignment="1">
      <alignment horizontal="right" vertical="center"/>
    </xf>
    <xf numFmtId="164" fontId="7" fillId="4" borderId="2" xfId="0" applyNumberFormat="1" applyFont="1" applyFill="1" applyBorder="1" applyAlignment="1">
      <alignment horizontal="right" vertical="center"/>
    </xf>
    <xf numFmtId="43" fontId="10" fillId="4" borderId="0" xfId="0" applyNumberFormat="1" applyFont="1" applyFill="1" applyAlignment="1">
      <alignment horizontal="right" vertical="center"/>
    </xf>
    <xf numFmtId="0" fontId="10" fillId="4" borderId="0" xfId="0" applyFont="1" applyFill="1"/>
    <xf numFmtId="0" fontId="6" fillId="4" borderId="2" xfId="0" applyFont="1" applyFill="1" applyBorder="1" applyAlignment="1">
      <alignment horizontal="center" vertical="center"/>
    </xf>
    <xf numFmtId="43" fontId="3" fillId="0" borderId="0" xfId="0" applyNumberFormat="1" applyFont="1" applyAlignment="1">
      <alignment horizontal="right" vertical="center"/>
    </xf>
    <xf numFmtId="0" fontId="3" fillId="0" borderId="0" xfId="0" applyFont="1"/>
    <xf numFmtId="4" fontId="6" fillId="2" borderId="3" xfId="0" applyNumberFormat="1" applyFont="1" applyFill="1" applyBorder="1" applyAlignment="1">
      <alignment horizontal="right" vertical="center"/>
    </xf>
    <xf numFmtId="164" fontId="6" fillId="2" borderId="3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4" fontId="12" fillId="0" borderId="0" xfId="0" applyNumberFormat="1" applyFont="1" applyAlignment="1">
      <alignment horizontal="right" vertical="center"/>
    </xf>
    <xf numFmtId="43" fontId="12" fillId="0" borderId="0" xfId="0" applyNumberFormat="1" applyFont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0" fontId="12" fillId="0" borderId="0" xfId="0" applyFont="1"/>
    <xf numFmtId="0" fontId="12" fillId="0" borderId="0" xfId="0" applyNumberFormat="1" applyFont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0" fontId="0" fillId="0" borderId="0" xfId="0" applyNumberFormat="1" applyAlignment="1">
      <alignment horizontal="right" vertical="center"/>
    </xf>
    <xf numFmtId="4" fontId="0" fillId="0" borderId="0" xfId="0" applyNumberFormat="1"/>
    <xf numFmtId="0" fontId="0" fillId="0" borderId="0" xfId="0" applyNumberFormat="1"/>
    <xf numFmtId="164" fontId="8" fillId="5" borderId="2" xfId="0" applyNumberFormat="1" applyFont="1" applyFill="1" applyBorder="1" applyAlignment="1">
      <alignment horizontal="right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center" wrapText="1"/>
    </xf>
    <xf numFmtId="4" fontId="6" fillId="5" borderId="2" xfId="0" applyNumberFormat="1" applyFont="1" applyFill="1" applyBorder="1" applyAlignment="1">
      <alignment horizontal="right" vertical="center"/>
    </xf>
    <xf numFmtId="164" fontId="6" fillId="5" borderId="2" xfId="0" applyNumberFormat="1" applyFont="1" applyFill="1" applyBorder="1" applyAlignment="1">
      <alignment horizontal="right" vertical="center"/>
    </xf>
    <xf numFmtId="49" fontId="6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/>
    <xf numFmtId="164" fontId="6" fillId="4" borderId="2" xfId="0" applyNumberFormat="1" applyFont="1" applyFill="1" applyBorder="1" applyAlignment="1">
      <alignment horizontal="right" vertical="center"/>
    </xf>
    <xf numFmtId="49" fontId="6" fillId="5" borderId="2" xfId="0" applyNumberFormat="1" applyFont="1" applyFill="1" applyBorder="1" applyAlignment="1">
      <alignment horizontal="center" vertical="center"/>
    </xf>
    <xf numFmtId="0" fontId="7" fillId="5" borderId="2" xfId="0" applyFont="1" applyFill="1" applyBorder="1"/>
    <xf numFmtId="0" fontId="8" fillId="5" borderId="2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vertical="center"/>
    </xf>
    <xf numFmtId="43" fontId="9" fillId="4" borderId="0" xfId="0" applyNumberFormat="1" applyFont="1" applyFill="1" applyAlignment="1">
      <alignment horizontal="right" vertical="center"/>
    </xf>
    <xf numFmtId="0" fontId="13" fillId="0" borderId="0" xfId="0" applyFont="1"/>
    <xf numFmtId="0" fontId="8" fillId="5" borderId="2" xfId="0" applyFont="1" applyFill="1" applyBorder="1" applyAlignment="1">
      <alignment horizontal="center" vertical="center"/>
    </xf>
    <xf numFmtId="49" fontId="8" fillId="5" borderId="2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vertical="center" wrapText="1"/>
    </xf>
    <xf numFmtId="4" fontId="8" fillId="5" borderId="2" xfId="0" applyNumberFormat="1" applyFont="1" applyFill="1" applyBorder="1" applyAlignment="1">
      <alignment horizontal="right" vertical="center"/>
    </xf>
    <xf numFmtId="164" fontId="7" fillId="3" borderId="2" xfId="0" applyNumberFormat="1" applyFont="1" applyFill="1" applyBorder="1" applyAlignment="1">
      <alignment horizontal="right" vertical="center"/>
    </xf>
    <xf numFmtId="164" fontId="0" fillId="0" borderId="0" xfId="0" applyNumberFormat="1"/>
    <xf numFmtId="0" fontId="5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 vertical="distributed"/>
    </xf>
    <xf numFmtId="0" fontId="5" fillId="2" borderId="2" xfId="0" applyFont="1" applyFill="1" applyBorder="1" applyAlignment="1">
      <alignment horizontal="center" vertical="center" textRotation="90"/>
    </xf>
    <xf numFmtId="0" fontId="5" fillId="2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49" fontId="7" fillId="5" borderId="2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9AFA26"/>
      <color rgb="FF99FF33"/>
      <color rgb="FF32F8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89"/>
  <sheetViews>
    <sheetView tabSelected="1" workbookViewId="0">
      <selection activeCell="N4" sqref="N4"/>
    </sheetView>
  </sheetViews>
  <sheetFormatPr defaultRowHeight="15" x14ac:dyDescent="0.25"/>
  <cols>
    <col min="1" max="1" width="4.42578125" customWidth="1"/>
    <col min="2" max="2" width="4.5703125" customWidth="1"/>
    <col min="3" max="3" width="5.85546875" customWidth="1"/>
    <col min="4" max="4" width="5.5703125" customWidth="1"/>
    <col min="5" max="5" width="39.7109375" customWidth="1"/>
    <col min="6" max="6" width="11.7109375" customWidth="1"/>
    <col min="7" max="7" width="13.5703125" customWidth="1"/>
    <col min="8" max="8" width="10.7109375" customWidth="1"/>
    <col min="9" max="9" width="12.42578125" customWidth="1"/>
    <col min="10" max="10" width="11.5703125" customWidth="1"/>
    <col min="11" max="11" width="12.140625" customWidth="1"/>
    <col min="12" max="12" width="9.42578125" customWidth="1"/>
    <col min="13" max="13" width="11.5703125" bestFit="1" customWidth="1"/>
    <col min="16" max="16" width="12" bestFit="1" customWidth="1"/>
    <col min="17" max="17" width="14.140625" bestFit="1" customWidth="1"/>
    <col min="257" max="257" width="4.42578125" customWidth="1"/>
    <col min="258" max="258" width="4.5703125" customWidth="1"/>
    <col min="259" max="259" width="5.85546875" customWidth="1"/>
    <col min="260" max="260" width="5.5703125" customWidth="1"/>
    <col min="261" max="261" width="39.7109375" customWidth="1"/>
    <col min="262" max="262" width="11.7109375" customWidth="1"/>
    <col min="263" max="263" width="13.5703125" customWidth="1"/>
    <col min="264" max="264" width="10.7109375" customWidth="1"/>
    <col min="265" max="265" width="12.42578125" customWidth="1"/>
    <col min="266" max="266" width="11.5703125" customWidth="1"/>
    <col min="267" max="267" width="12.140625" customWidth="1"/>
    <col min="268" max="268" width="7.85546875" customWidth="1"/>
    <col min="269" max="269" width="11.5703125" bestFit="1" customWidth="1"/>
    <col min="273" max="273" width="14.140625" bestFit="1" customWidth="1"/>
    <col min="513" max="513" width="4.42578125" customWidth="1"/>
    <col min="514" max="514" width="4.5703125" customWidth="1"/>
    <col min="515" max="515" width="5.85546875" customWidth="1"/>
    <col min="516" max="516" width="5.5703125" customWidth="1"/>
    <col min="517" max="517" width="39.7109375" customWidth="1"/>
    <col min="518" max="518" width="11.7109375" customWidth="1"/>
    <col min="519" max="519" width="13.5703125" customWidth="1"/>
    <col min="520" max="520" width="10.7109375" customWidth="1"/>
    <col min="521" max="521" width="12.42578125" customWidth="1"/>
    <col min="522" max="522" width="11.5703125" customWidth="1"/>
    <col min="523" max="523" width="12.140625" customWidth="1"/>
    <col min="524" max="524" width="7.85546875" customWidth="1"/>
    <col min="525" max="525" width="11.5703125" bestFit="1" customWidth="1"/>
    <col min="529" max="529" width="14.140625" bestFit="1" customWidth="1"/>
    <col min="769" max="769" width="4.42578125" customWidth="1"/>
    <col min="770" max="770" width="4.5703125" customWidth="1"/>
    <col min="771" max="771" width="5.85546875" customWidth="1"/>
    <col min="772" max="772" width="5.5703125" customWidth="1"/>
    <col min="773" max="773" width="39.7109375" customWidth="1"/>
    <col min="774" max="774" width="11.7109375" customWidth="1"/>
    <col min="775" max="775" width="13.5703125" customWidth="1"/>
    <col min="776" max="776" width="10.7109375" customWidth="1"/>
    <col min="777" max="777" width="12.42578125" customWidth="1"/>
    <col min="778" max="778" width="11.5703125" customWidth="1"/>
    <col min="779" max="779" width="12.140625" customWidth="1"/>
    <col min="780" max="780" width="7.85546875" customWidth="1"/>
    <col min="781" max="781" width="11.5703125" bestFit="1" customWidth="1"/>
    <col min="785" max="785" width="14.140625" bestFit="1" customWidth="1"/>
    <col min="1025" max="1025" width="4.42578125" customWidth="1"/>
    <col min="1026" max="1026" width="4.5703125" customWidth="1"/>
    <col min="1027" max="1027" width="5.85546875" customWidth="1"/>
    <col min="1028" max="1028" width="5.5703125" customWidth="1"/>
    <col min="1029" max="1029" width="39.7109375" customWidth="1"/>
    <col min="1030" max="1030" width="11.7109375" customWidth="1"/>
    <col min="1031" max="1031" width="13.5703125" customWidth="1"/>
    <col min="1032" max="1032" width="10.7109375" customWidth="1"/>
    <col min="1033" max="1033" width="12.42578125" customWidth="1"/>
    <col min="1034" max="1034" width="11.5703125" customWidth="1"/>
    <col min="1035" max="1035" width="12.140625" customWidth="1"/>
    <col min="1036" max="1036" width="7.85546875" customWidth="1"/>
    <col min="1037" max="1037" width="11.5703125" bestFit="1" customWidth="1"/>
    <col min="1041" max="1041" width="14.140625" bestFit="1" customWidth="1"/>
    <col min="1281" max="1281" width="4.42578125" customWidth="1"/>
    <col min="1282" max="1282" width="4.5703125" customWidth="1"/>
    <col min="1283" max="1283" width="5.85546875" customWidth="1"/>
    <col min="1284" max="1284" width="5.5703125" customWidth="1"/>
    <col min="1285" max="1285" width="39.7109375" customWidth="1"/>
    <col min="1286" max="1286" width="11.7109375" customWidth="1"/>
    <col min="1287" max="1287" width="13.5703125" customWidth="1"/>
    <col min="1288" max="1288" width="10.7109375" customWidth="1"/>
    <col min="1289" max="1289" width="12.42578125" customWidth="1"/>
    <col min="1290" max="1290" width="11.5703125" customWidth="1"/>
    <col min="1291" max="1291" width="12.140625" customWidth="1"/>
    <col min="1292" max="1292" width="7.85546875" customWidth="1"/>
    <col min="1293" max="1293" width="11.5703125" bestFit="1" customWidth="1"/>
    <col min="1297" max="1297" width="14.140625" bestFit="1" customWidth="1"/>
    <col min="1537" max="1537" width="4.42578125" customWidth="1"/>
    <col min="1538" max="1538" width="4.5703125" customWidth="1"/>
    <col min="1539" max="1539" width="5.85546875" customWidth="1"/>
    <col min="1540" max="1540" width="5.5703125" customWidth="1"/>
    <col min="1541" max="1541" width="39.7109375" customWidth="1"/>
    <col min="1542" max="1542" width="11.7109375" customWidth="1"/>
    <col min="1543" max="1543" width="13.5703125" customWidth="1"/>
    <col min="1544" max="1544" width="10.7109375" customWidth="1"/>
    <col min="1545" max="1545" width="12.42578125" customWidth="1"/>
    <col min="1546" max="1546" width="11.5703125" customWidth="1"/>
    <col min="1547" max="1547" width="12.140625" customWidth="1"/>
    <col min="1548" max="1548" width="7.85546875" customWidth="1"/>
    <col min="1549" max="1549" width="11.5703125" bestFit="1" customWidth="1"/>
    <col min="1553" max="1553" width="14.140625" bestFit="1" customWidth="1"/>
    <col min="1793" max="1793" width="4.42578125" customWidth="1"/>
    <col min="1794" max="1794" width="4.5703125" customWidth="1"/>
    <col min="1795" max="1795" width="5.85546875" customWidth="1"/>
    <col min="1796" max="1796" width="5.5703125" customWidth="1"/>
    <col min="1797" max="1797" width="39.7109375" customWidth="1"/>
    <col min="1798" max="1798" width="11.7109375" customWidth="1"/>
    <col min="1799" max="1799" width="13.5703125" customWidth="1"/>
    <col min="1800" max="1800" width="10.7109375" customWidth="1"/>
    <col min="1801" max="1801" width="12.42578125" customWidth="1"/>
    <col min="1802" max="1802" width="11.5703125" customWidth="1"/>
    <col min="1803" max="1803" width="12.140625" customWidth="1"/>
    <col min="1804" max="1804" width="7.85546875" customWidth="1"/>
    <col min="1805" max="1805" width="11.5703125" bestFit="1" customWidth="1"/>
    <col min="1809" max="1809" width="14.140625" bestFit="1" customWidth="1"/>
    <col min="2049" max="2049" width="4.42578125" customWidth="1"/>
    <col min="2050" max="2050" width="4.5703125" customWidth="1"/>
    <col min="2051" max="2051" width="5.85546875" customWidth="1"/>
    <col min="2052" max="2052" width="5.5703125" customWidth="1"/>
    <col min="2053" max="2053" width="39.7109375" customWidth="1"/>
    <col min="2054" max="2054" width="11.7109375" customWidth="1"/>
    <col min="2055" max="2055" width="13.5703125" customWidth="1"/>
    <col min="2056" max="2056" width="10.7109375" customWidth="1"/>
    <col min="2057" max="2057" width="12.42578125" customWidth="1"/>
    <col min="2058" max="2058" width="11.5703125" customWidth="1"/>
    <col min="2059" max="2059" width="12.140625" customWidth="1"/>
    <col min="2060" max="2060" width="7.85546875" customWidth="1"/>
    <col min="2061" max="2061" width="11.5703125" bestFit="1" customWidth="1"/>
    <col min="2065" max="2065" width="14.140625" bestFit="1" customWidth="1"/>
    <col min="2305" max="2305" width="4.42578125" customWidth="1"/>
    <col min="2306" max="2306" width="4.5703125" customWidth="1"/>
    <col min="2307" max="2307" width="5.85546875" customWidth="1"/>
    <col min="2308" max="2308" width="5.5703125" customWidth="1"/>
    <col min="2309" max="2309" width="39.7109375" customWidth="1"/>
    <col min="2310" max="2310" width="11.7109375" customWidth="1"/>
    <col min="2311" max="2311" width="13.5703125" customWidth="1"/>
    <col min="2312" max="2312" width="10.7109375" customWidth="1"/>
    <col min="2313" max="2313" width="12.42578125" customWidth="1"/>
    <col min="2314" max="2314" width="11.5703125" customWidth="1"/>
    <col min="2315" max="2315" width="12.140625" customWidth="1"/>
    <col min="2316" max="2316" width="7.85546875" customWidth="1"/>
    <col min="2317" max="2317" width="11.5703125" bestFit="1" customWidth="1"/>
    <col min="2321" max="2321" width="14.140625" bestFit="1" customWidth="1"/>
    <col min="2561" max="2561" width="4.42578125" customWidth="1"/>
    <col min="2562" max="2562" width="4.5703125" customWidth="1"/>
    <col min="2563" max="2563" width="5.85546875" customWidth="1"/>
    <col min="2564" max="2564" width="5.5703125" customWidth="1"/>
    <col min="2565" max="2565" width="39.7109375" customWidth="1"/>
    <col min="2566" max="2566" width="11.7109375" customWidth="1"/>
    <col min="2567" max="2567" width="13.5703125" customWidth="1"/>
    <col min="2568" max="2568" width="10.7109375" customWidth="1"/>
    <col min="2569" max="2569" width="12.42578125" customWidth="1"/>
    <col min="2570" max="2570" width="11.5703125" customWidth="1"/>
    <col min="2571" max="2571" width="12.140625" customWidth="1"/>
    <col min="2572" max="2572" width="7.85546875" customWidth="1"/>
    <col min="2573" max="2573" width="11.5703125" bestFit="1" customWidth="1"/>
    <col min="2577" max="2577" width="14.140625" bestFit="1" customWidth="1"/>
    <col min="2817" max="2817" width="4.42578125" customWidth="1"/>
    <col min="2818" max="2818" width="4.5703125" customWidth="1"/>
    <col min="2819" max="2819" width="5.85546875" customWidth="1"/>
    <col min="2820" max="2820" width="5.5703125" customWidth="1"/>
    <col min="2821" max="2821" width="39.7109375" customWidth="1"/>
    <col min="2822" max="2822" width="11.7109375" customWidth="1"/>
    <col min="2823" max="2823" width="13.5703125" customWidth="1"/>
    <col min="2824" max="2824" width="10.7109375" customWidth="1"/>
    <col min="2825" max="2825" width="12.42578125" customWidth="1"/>
    <col min="2826" max="2826" width="11.5703125" customWidth="1"/>
    <col min="2827" max="2827" width="12.140625" customWidth="1"/>
    <col min="2828" max="2828" width="7.85546875" customWidth="1"/>
    <col min="2829" max="2829" width="11.5703125" bestFit="1" customWidth="1"/>
    <col min="2833" max="2833" width="14.140625" bestFit="1" customWidth="1"/>
    <col min="3073" max="3073" width="4.42578125" customWidth="1"/>
    <col min="3074" max="3074" width="4.5703125" customWidth="1"/>
    <col min="3075" max="3075" width="5.85546875" customWidth="1"/>
    <col min="3076" max="3076" width="5.5703125" customWidth="1"/>
    <col min="3077" max="3077" width="39.7109375" customWidth="1"/>
    <col min="3078" max="3078" width="11.7109375" customWidth="1"/>
    <col min="3079" max="3079" width="13.5703125" customWidth="1"/>
    <col min="3080" max="3080" width="10.7109375" customWidth="1"/>
    <col min="3081" max="3081" width="12.42578125" customWidth="1"/>
    <col min="3082" max="3082" width="11.5703125" customWidth="1"/>
    <col min="3083" max="3083" width="12.140625" customWidth="1"/>
    <col min="3084" max="3084" width="7.85546875" customWidth="1"/>
    <col min="3085" max="3085" width="11.5703125" bestFit="1" customWidth="1"/>
    <col min="3089" max="3089" width="14.140625" bestFit="1" customWidth="1"/>
    <col min="3329" max="3329" width="4.42578125" customWidth="1"/>
    <col min="3330" max="3330" width="4.5703125" customWidth="1"/>
    <col min="3331" max="3331" width="5.85546875" customWidth="1"/>
    <col min="3332" max="3332" width="5.5703125" customWidth="1"/>
    <col min="3333" max="3333" width="39.7109375" customWidth="1"/>
    <col min="3334" max="3334" width="11.7109375" customWidth="1"/>
    <col min="3335" max="3335" width="13.5703125" customWidth="1"/>
    <col min="3336" max="3336" width="10.7109375" customWidth="1"/>
    <col min="3337" max="3337" width="12.42578125" customWidth="1"/>
    <col min="3338" max="3338" width="11.5703125" customWidth="1"/>
    <col min="3339" max="3339" width="12.140625" customWidth="1"/>
    <col min="3340" max="3340" width="7.85546875" customWidth="1"/>
    <col min="3341" max="3341" width="11.5703125" bestFit="1" customWidth="1"/>
    <col min="3345" max="3345" width="14.140625" bestFit="1" customWidth="1"/>
    <col min="3585" max="3585" width="4.42578125" customWidth="1"/>
    <col min="3586" max="3586" width="4.5703125" customWidth="1"/>
    <col min="3587" max="3587" width="5.85546875" customWidth="1"/>
    <col min="3588" max="3588" width="5.5703125" customWidth="1"/>
    <col min="3589" max="3589" width="39.7109375" customWidth="1"/>
    <col min="3590" max="3590" width="11.7109375" customWidth="1"/>
    <col min="3591" max="3591" width="13.5703125" customWidth="1"/>
    <col min="3592" max="3592" width="10.7109375" customWidth="1"/>
    <col min="3593" max="3593" width="12.42578125" customWidth="1"/>
    <col min="3594" max="3594" width="11.5703125" customWidth="1"/>
    <col min="3595" max="3595" width="12.140625" customWidth="1"/>
    <col min="3596" max="3596" width="7.85546875" customWidth="1"/>
    <col min="3597" max="3597" width="11.5703125" bestFit="1" customWidth="1"/>
    <col min="3601" max="3601" width="14.140625" bestFit="1" customWidth="1"/>
    <col min="3841" max="3841" width="4.42578125" customWidth="1"/>
    <col min="3842" max="3842" width="4.5703125" customWidth="1"/>
    <col min="3843" max="3843" width="5.85546875" customWidth="1"/>
    <col min="3844" max="3844" width="5.5703125" customWidth="1"/>
    <col min="3845" max="3845" width="39.7109375" customWidth="1"/>
    <col min="3846" max="3846" width="11.7109375" customWidth="1"/>
    <col min="3847" max="3847" width="13.5703125" customWidth="1"/>
    <col min="3848" max="3848" width="10.7109375" customWidth="1"/>
    <col min="3849" max="3849" width="12.42578125" customWidth="1"/>
    <col min="3850" max="3850" width="11.5703125" customWidth="1"/>
    <col min="3851" max="3851" width="12.140625" customWidth="1"/>
    <col min="3852" max="3852" width="7.85546875" customWidth="1"/>
    <col min="3853" max="3853" width="11.5703125" bestFit="1" customWidth="1"/>
    <col min="3857" max="3857" width="14.140625" bestFit="1" customWidth="1"/>
    <col min="4097" max="4097" width="4.42578125" customWidth="1"/>
    <col min="4098" max="4098" width="4.5703125" customWidth="1"/>
    <col min="4099" max="4099" width="5.85546875" customWidth="1"/>
    <col min="4100" max="4100" width="5.5703125" customWidth="1"/>
    <col min="4101" max="4101" width="39.7109375" customWidth="1"/>
    <col min="4102" max="4102" width="11.7109375" customWidth="1"/>
    <col min="4103" max="4103" width="13.5703125" customWidth="1"/>
    <col min="4104" max="4104" width="10.7109375" customWidth="1"/>
    <col min="4105" max="4105" width="12.42578125" customWidth="1"/>
    <col min="4106" max="4106" width="11.5703125" customWidth="1"/>
    <col min="4107" max="4107" width="12.140625" customWidth="1"/>
    <col min="4108" max="4108" width="7.85546875" customWidth="1"/>
    <col min="4109" max="4109" width="11.5703125" bestFit="1" customWidth="1"/>
    <col min="4113" max="4113" width="14.140625" bestFit="1" customWidth="1"/>
    <col min="4353" max="4353" width="4.42578125" customWidth="1"/>
    <col min="4354" max="4354" width="4.5703125" customWidth="1"/>
    <col min="4355" max="4355" width="5.85546875" customWidth="1"/>
    <col min="4356" max="4356" width="5.5703125" customWidth="1"/>
    <col min="4357" max="4357" width="39.7109375" customWidth="1"/>
    <col min="4358" max="4358" width="11.7109375" customWidth="1"/>
    <col min="4359" max="4359" width="13.5703125" customWidth="1"/>
    <col min="4360" max="4360" width="10.7109375" customWidth="1"/>
    <col min="4361" max="4361" width="12.42578125" customWidth="1"/>
    <col min="4362" max="4362" width="11.5703125" customWidth="1"/>
    <col min="4363" max="4363" width="12.140625" customWidth="1"/>
    <col min="4364" max="4364" width="7.85546875" customWidth="1"/>
    <col min="4365" max="4365" width="11.5703125" bestFit="1" customWidth="1"/>
    <col min="4369" max="4369" width="14.140625" bestFit="1" customWidth="1"/>
    <col min="4609" max="4609" width="4.42578125" customWidth="1"/>
    <col min="4610" max="4610" width="4.5703125" customWidth="1"/>
    <col min="4611" max="4611" width="5.85546875" customWidth="1"/>
    <col min="4612" max="4612" width="5.5703125" customWidth="1"/>
    <col min="4613" max="4613" width="39.7109375" customWidth="1"/>
    <col min="4614" max="4614" width="11.7109375" customWidth="1"/>
    <col min="4615" max="4615" width="13.5703125" customWidth="1"/>
    <col min="4616" max="4616" width="10.7109375" customWidth="1"/>
    <col min="4617" max="4617" width="12.42578125" customWidth="1"/>
    <col min="4618" max="4618" width="11.5703125" customWidth="1"/>
    <col min="4619" max="4619" width="12.140625" customWidth="1"/>
    <col min="4620" max="4620" width="7.85546875" customWidth="1"/>
    <col min="4621" max="4621" width="11.5703125" bestFit="1" customWidth="1"/>
    <col min="4625" max="4625" width="14.140625" bestFit="1" customWidth="1"/>
    <col min="4865" max="4865" width="4.42578125" customWidth="1"/>
    <col min="4866" max="4866" width="4.5703125" customWidth="1"/>
    <col min="4867" max="4867" width="5.85546875" customWidth="1"/>
    <col min="4868" max="4868" width="5.5703125" customWidth="1"/>
    <col min="4869" max="4869" width="39.7109375" customWidth="1"/>
    <col min="4870" max="4870" width="11.7109375" customWidth="1"/>
    <col min="4871" max="4871" width="13.5703125" customWidth="1"/>
    <col min="4872" max="4872" width="10.7109375" customWidth="1"/>
    <col min="4873" max="4873" width="12.42578125" customWidth="1"/>
    <col min="4874" max="4874" width="11.5703125" customWidth="1"/>
    <col min="4875" max="4875" width="12.140625" customWidth="1"/>
    <col min="4876" max="4876" width="7.85546875" customWidth="1"/>
    <col min="4877" max="4877" width="11.5703125" bestFit="1" customWidth="1"/>
    <col min="4881" max="4881" width="14.140625" bestFit="1" customWidth="1"/>
    <col min="5121" max="5121" width="4.42578125" customWidth="1"/>
    <col min="5122" max="5122" width="4.5703125" customWidth="1"/>
    <col min="5123" max="5123" width="5.85546875" customWidth="1"/>
    <col min="5124" max="5124" width="5.5703125" customWidth="1"/>
    <col min="5125" max="5125" width="39.7109375" customWidth="1"/>
    <col min="5126" max="5126" width="11.7109375" customWidth="1"/>
    <col min="5127" max="5127" width="13.5703125" customWidth="1"/>
    <col min="5128" max="5128" width="10.7109375" customWidth="1"/>
    <col min="5129" max="5129" width="12.42578125" customWidth="1"/>
    <col min="5130" max="5130" width="11.5703125" customWidth="1"/>
    <col min="5131" max="5131" width="12.140625" customWidth="1"/>
    <col min="5132" max="5132" width="7.85546875" customWidth="1"/>
    <col min="5133" max="5133" width="11.5703125" bestFit="1" customWidth="1"/>
    <col min="5137" max="5137" width="14.140625" bestFit="1" customWidth="1"/>
    <col min="5377" max="5377" width="4.42578125" customWidth="1"/>
    <col min="5378" max="5378" width="4.5703125" customWidth="1"/>
    <col min="5379" max="5379" width="5.85546875" customWidth="1"/>
    <col min="5380" max="5380" width="5.5703125" customWidth="1"/>
    <col min="5381" max="5381" width="39.7109375" customWidth="1"/>
    <col min="5382" max="5382" width="11.7109375" customWidth="1"/>
    <col min="5383" max="5383" width="13.5703125" customWidth="1"/>
    <col min="5384" max="5384" width="10.7109375" customWidth="1"/>
    <col min="5385" max="5385" width="12.42578125" customWidth="1"/>
    <col min="5386" max="5386" width="11.5703125" customWidth="1"/>
    <col min="5387" max="5387" width="12.140625" customWidth="1"/>
    <col min="5388" max="5388" width="7.85546875" customWidth="1"/>
    <col min="5389" max="5389" width="11.5703125" bestFit="1" customWidth="1"/>
    <col min="5393" max="5393" width="14.140625" bestFit="1" customWidth="1"/>
    <col min="5633" max="5633" width="4.42578125" customWidth="1"/>
    <col min="5634" max="5634" width="4.5703125" customWidth="1"/>
    <col min="5635" max="5635" width="5.85546875" customWidth="1"/>
    <col min="5636" max="5636" width="5.5703125" customWidth="1"/>
    <col min="5637" max="5637" width="39.7109375" customWidth="1"/>
    <col min="5638" max="5638" width="11.7109375" customWidth="1"/>
    <col min="5639" max="5639" width="13.5703125" customWidth="1"/>
    <col min="5640" max="5640" width="10.7109375" customWidth="1"/>
    <col min="5641" max="5641" width="12.42578125" customWidth="1"/>
    <col min="5642" max="5642" width="11.5703125" customWidth="1"/>
    <col min="5643" max="5643" width="12.140625" customWidth="1"/>
    <col min="5644" max="5644" width="7.85546875" customWidth="1"/>
    <col min="5645" max="5645" width="11.5703125" bestFit="1" customWidth="1"/>
    <col min="5649" max="5649" width="14.140625" bestFit="1" customWidth="1"/>
    <col min="5889" max="5889" width="4.42578125" customWidth="1"/>
    <col min="5890" max="5890" width="4.5703125" customWidth="1"/>
    <col min="5891" max="5891" width="5.85546875" customWidth="1"/>
    <col min="5892" max="5892" width="5.5703125" customWidth="1"/>
    <col min="5893" max="5893" width="39.7109375" customWidth="1"/>
    <col min="5894" max="5894" width="11.7109375" customWidth="1"/>
    <col min="5895" max="5895" width="13.5703125" customWidth="1"/>
    <col min="5896" max="5896" width="10.7109375" customWidth="1"/>
    <col min="5897" max="5897" width="12.42578125" customWidth="1"/>
    <col min="5898" max="5898" width="11.5703125" customWidth="1"/>
    <col min="5899" max="5899" width="12.140625" customWidth="1"/>
    <col min="5900" max="5900" width="7.85546875" customWidth="1"/>
    <col min="5901" max="5901" width="11.5703125" bestFit="1" customWidth="1"/>
    <col min="5905" max="5905" width="14.140625" bestFit="1" customWidth="1"/>
    <col min="6145" max="6145" width="4.42578125" customWidth="1"/>
    <col min="6146" max="6146" width="4.5703125" customWidth="1"/>
    <col min="6147" max="6147" width="5.85546875" customWidth="1"/>
    <col min="6148" max="6148" width="5.5703125" customWidth="1"/>
    <col min="6149" max="6149" width="39.7109375" customWidth="1"/>
    <col min="6150" max="6150" width="11.7109375" customWidth="1"/>
    <col min="6151" max="6151" width="13.5703125" customWidth="1"/>
    <col min="6152" max="6152" width="10.7109375" customWidth="1"/>
    <col min="6153" max="6153" width="12.42578125" customWidth="1"/>
    <col min="6154" max="6154" width="11.5703125" customWidth="1"/>
    <col min="6155" max="6155" width="12.140625" customWidth="1"/>
    <col min="6156" max="6156" width="7.85546875" customWidth="1"/>
    <col min="6157" max="6157" width="11.5703125" bestFit="1" customWidth="1"/>
    <col min="6161" max="6161" width="14.140625" bestFit="1" customWidth="1"/>
    <col min="6401" max="6401" width="4.42578125" customWidth="1"/>
    <col min="6402" max="6402" width="4.5703125" customWidth="1"/>
    <col min="6403" max="6403" width="5.85546875" customWidth="1"/>
    <col min="6404" max="6404" width="5.5703125" customWidth="1"/>
    <col min="6405" max="6405" width="39.7109375" customWidth="1"/>
    <col min="6406" max="6406" width="11.7109375" customWidth="1"/>
    <col min="6407" max="6407" width="13.5703125" customWidth="1"/>
    <col min="6408" max="6408" width="10.7109375" customWidth="1"/>
    <col min="6409" max="6409" width="12.42578125" customWidth="1"/>
    <col min="6410" max="6410" width="11.5703125" customWidth="1"/>
    <col min="6411" max="6411" width="12.140625" customWidth="1"/>
    <col min="6412" max="6412" width="7.85546875" customWidth="1"/>
    <col min="6413" max="6413" width="11.5703125" bestFit="1" customWidth="1"/>
    <col min="6417" max="6417" width="14.140625" bestFit="1" customWidth="1"/>
    <col min="6657" max="6657" width="4.42578125" customWidth="1"/>
    <col min="6658" max="6658" width="4.5703125" customWidth="1"/>
    <col min="6659" max="6659" width="5.85546875" customWidth="1"/>
    <col min="6660" max="6660" width="5.5703125" customWidth="1"/>
    <col min="6661" max="6661" width="39.7109375" customWidth="1"/>
    <col min="6662" max="6662" width="11.7109375" customWidth="1"/>
    <col min="6663" max="6663" width="13.5703125" customWidth="1"/>
    <col min="6664" max="6664" width="10.7109375" customWidth="1"/>
    <col min="6665" max="6665" width="12.42578125" customWidth="1"/>
    <col min="6666" max="6666" width="11.5703125" customWidth="1"/>
    <col min="6667" max="6667" width="12.140625" customWidth="1"/>
    <col min="6668" max="6668" width="7.85546875" customWidth="1"/>
    <col min="6669" max="6669" width="11.5703125" bestFit="1" customWidth="1"/>
    <col min="6673" max="6673" width="14.140625" bestFit="1" customWidth="1"/>
    <col min="6913" max="6913" width="4.42578125" customWidth="1"/>
    <col min="6914" max="6914" width="4.5703125" customWidth="1"/>
    <col min="6915" max="6915" width="5.85546875" customWidth="1"/>
    <col min="6916" max="6916" width="5.5703125" customWidth="1"/>
    <col min="6917" max="6917" width="39.7109375" customWidth="1"/>
    <col min="6918" max="6918" width="11.7109375" customWidth="1"/>
    <col min="6919" max="6919" width="13.5703125" customWidth="1"/>
    <col min="6920" max="6920" width="10.7109375" customWidth="1"/>
    <col min="6921" max="6921" width="12.42578125" customWidth="1"/>
    <col min="6922" max="6922" width="11.5703125" customWidth="1"/>
    <col min="6923" max="6923" width="12.140625" customWidth="1"/>
    <col min="6924" max="6924" width="7.85546875" customWidth="1"/>
    <col min="6925" max="6925" width="11.5703125" bestFit="1" customWidth="1"/>
    <col min="6929" max="6929" width="14.140625" bestFit="1" customWidth="1"/>
    <col min="7169" max="7169" width="4.42578125" customWidth="1"/>
    <col min="7170" max="7170" width="4.5703125" customWidth="1"/>
    <col min="7171" max="7171" width="5.85546875" customWidth="1"/>
    <col min="7172" max="7172" width="5.5703125" customWidth="1"/>
    <col min="7173" max="7173" width="39.7109375" customWidth="1"/>
    <col min="7174" max="7174" width="11.7109375" customWidth="1"/>
    <col min="7175" max="7175" width="13.5703125" customWidth="1"/>
    <col min="7176" max="7176" width="10.7109375" customWidth="1"/>
    <col min="7177" max="7177" width="12.42578125" customWidth="1"/>
    <col min="7178" max="7178" width="11.5703125" customWidth="1"/>
    <col min="7179" max="7179" width="12.140625" customWidth="1"/>
    <col min="7180" max="7180" width="7.85546875" customWidth="1"/>
    <col min="7181" max="7181" width="11.5703125" bestFit="1" customWidth="1"/>
    <col min="7185" max="7185" width="14.140625" bestFit="1" customWidth="1"/>
    <col min="7425" max="7425" width="4.42578125" customWidth="1"/>
    <col min="7426" max="7426" width="4.5703125" customWidth="1"/>
    <col min="7427" max="7427" width="5.85546875" customWidth="1"/>
    <col min="7428" max="7428" width="5.5703125" customWidth="1"/>
    <col min="7429" max="7429" width="39.7109375" customWidth="1"/>
    <col min="7430" max="7430" width="11.7109375" customWidth="1"/>
    <col min="7431" max="7431" width="13.5703125" customWidth="1"/>
    <col min="7432" max="7432" width="10.7109375" customWidth="1"/>
    <col min="7433" max="7433" width="12.42578125" customWidth="1"/>
    <col min="7434" max="7434" width="11.5703125" customWidth="1"/>
    <col min="7435" max="7435" width="12.140625" customWidth="1"/>
    <col min="7436" max="7436" width="7.85546875" customWidth="1"/>
    <col min="7437" max="7437" width="11.5703125" bestFit="1" customWidth="1"/>
    <col min="7441" max="7441" width="14.140625" bestFit="1" customWidth="1"/>
    <col min="7681" max="7681" width="4.42578125" customWidth="1"/>
    <col min="7682" max="7682" width="4.5703125" customWidth="1"/>
    <col min="7683" max="7683" width="5.85546875" customWidth="1"/>
    <col min="7684" max="7684" width="5.5703125" customWidth="1"/>
    <col min="7685" max="7685" width="39.7109375" customWidth="1"/>
    <col min="7686" max="7686" width="11.7109375" customWidth="1"/>
    <col min="7687" max="7687" width="13.5703125" customWidth="1"/>
    <col min="7688" max="7688" width="10.7109375" customWidth="1"/>
    <col min="7689" max="7689" width="12.42578125" customWidth="1"/>
    <col min="7690" max="7690" width="11.5703125" customWidth="1"/>
    <col min="7691" max="7691" width="12.140625" customWidth="1"/>
    <col min="7692" max="7692" width="7.85546875" customWidth="1"/>
    <col min="7693" max="7693" width="11.5703125" bestFit="1" customWidth="1"/>
    <col min="7697" max="7697" width="14.140625" bestFit="1" customWidth="1"/>
    <col min="7937" max="7937" width="4.42578125" customWidth="1"/>
    <col min="7938" max="7938" width="4.5703125" customWidth="1"/>
    <col min="7939" max="7939" width="5.85546875" customWidth="1"/>
    <col min="7940" max="7940" width="5.5703125" customWidth="1"/>
    <col min="7941" max="7941" width="39.7109375" customWidth="1"/>
    <col min="7942" max="7942" width="11.7109375" customWidth="1"/>
    <col min="7943" max="7943" width="13.5703125" customWidth="1"/>
    <col min="7944" max="7944" width="10.7109375" customWidth="1"/>
    <col min="7945" max="7945" width="12.42578125" customWidth="1"/>
    <col min="7946" max="7946" width="11.5703125" customWidth="1"/>
    <col min="7947" max="7947" width="12.140625" customWidth="1"/>
    <col min="7948" max="7948" width="7.85546875" customWidth="1"/>
    <col min="7949" max="7949" width="11.5703125" bestFit="1" customWidth="1"/>
    <col min="7953" max="7953" width="14.140625" bestFit="1" customWidth="1"/>
    <col min="8193" max="8193" width="4.42578125" customWidth="1"/>
    <col min="8194" max="8194" width="4.5703125" customWidth="1"/>
    <col min="8195" max="8195" width="5.85546875" customWidth="1"/>
    <col min="8196" max="8196" width="5.5703125" customWidth="1"/>
    <col min="8197" max="8197" width="39.7109375" customWidth="1"/>
    <col min="8198" max="8198" width="11.7109375" customWidth="1"/>
    <col min="8199" max="8199" width="13.5703125" customWidth="1"/>
    <col min="8200" max="8200" width="10.7109375" customWidth="1"/>
    <col min="8201" max="8201" width="12.42578125" customWidth="1"/>
    <col min="8202" max="8202" width="11.5703125" customWidth="1"/>
    <col min="8203" max="8203" width="12.140625" customWidth="1"/>
    <col min="8204" max="8204" width="7.85546875" customWidth="1"/>
    <col min="8205" max="8205" width="11.5703125" bestFit="1" customWidth="1"/>
    <col min="8209" max="8209" width="14.140625" bestFit="1" customWidth="1"/>
    <col min="8449" max="8449" width="4.42578125" customWidth="1"/>
    <col min="8450" max="8450" width="4.5703125" customWidth="1"/>
    <col min="8451" max="8451" width="5.85546875" customWidth="1"/>
    <col min="8452" max="8452" width="5.5703125" customWidth="1"/>
    <col min="8453" max="8453" width="39.7109375" customWidth="1"/>
    <col min="8454" max="8454" width="11.7109375" customWidth="1"/>
    <col min="8455" max="8455" width="13.5703125" customWidth="1"/>
    <col min="8456" max="8456" width="10.7109375" customWidth="1"/>
    <col min="8457" max="8457" width="12.42578125" customWidth="1"/>
    <col min="8458" max="8458" width="11.5703125" customWidth="1"/>
    <col min="8459" max="8459" width="12.140625" customWidth="1"/>
    <col min="8460" max="8460" width="7.85546875" customWidth="1"/>
    <col min="8461" max="8461" width="11.5703125" bestFit="1" customWidth="1"/>
    <col min="8465" max="8465" width="14.140625" bestFit="1" customWidth="1"/>
    <col min="8705" max="8705" width="4.42578125" customWidth="1"/>
    <col min="8706" max="8706" width="4.5703125" customWidth="1"/>
    <col min="8707" max="8707" width="5.85546875" customWidth="1"/>
    <col min="8708" max="8708" width="5.5703125" customWidth="1"/>
    <col min="8709" max="8709" width="39.7109375" customWidth="1"/>
    <col min="8710" max="8710" width="11.7109375" customWidth="1"/>
    <col min="8711" max="8711" width="13.5703125" customWidth="1"/>
    <col min="8712" max="8712" width="10.7109375" customWidth="1"/>
    <col min="8713" max="8713" width="12.42578125" customWidth="1"/>
    <col min="8714" max="8714" width="11.5703125" customWidth="1"/>
    <col min="8715" max="8715" width="12.140625" customWidth="1"/>
    <col min="8716" max="8716" width="7.85546875" customWidth="1"/>
    <col min="8717" max="8717" width="11.5703125" bestFit="1" customWidth="1"/>
    <col min="8721" max="8721" width="14.140625" bestFit="1" customWidth="1"/>
    <col min="8961" max="8961" width="4.42578125" customWidth="1"/>
    <col min="8962" max="8962" width="4.5703125" customWidth="1"/>
    <col min="8963" max="8963" width="5.85546875" customWidth="1"/>
    <col min="8964" max="8964" width="5.5703125" customWidth="1"/>
    <col min="8965" max="8965" width="39.7109375" customWidth="1"/>
    <col min="8966" max="8966" width="11.7109375" customWidth="1"/>
    <col min="8967" max="8967" width="13.5703125" customWidth="1"/>
    <col min="8968" max="8968" width="10.7109375" customWidth="1"/>
    <col min="8969" max="8969" width="12.42578125" customWidth="1"/>
    <col min="8970" max="8970" width="11.5703125" customWidth="1"/>
    <col min="8971" max="8971" width="12.140625" customWidth="1"/>
    <col min="8972" max="8972" width="7.85546875" customWidth="1"/>
    <col min="8973" max="8973" width="11.5703125" bestFit="1" customWidth="1"/>
    <col min="8977" max="8977" width="14.140625" bestFit="1" customWidth="1"/>
    <col min="9217" max="9217" width="4.42578125" customWidth="1"/>
    <col min="9218" max="9218" width="4.5703125" customWidth="1"/>
    <col min="9219" max="9219" width="5.85546875" customWidth="1"/>
    <col min="9220" max="9220" width="5.5703125" customWidth="1"/>
    <col min="9221" max="9221" width="39.7109375" customWidth="1"/>
    <col min="9222" max="9222" width="11.7109375" customWidth="1"/>
    <col min="9223" max="9223" width="13.5703125" customWidth="1"/>
    <col min="9224" max="9224" width="10.7109375" customWidth="1"/>
    <col min="9225" max="9225" width="12.42578125" customWidth="1"/>
    <col min="9226" max="9226" width="11.5703125" customWidth="1"/>
    <col min="9227" max="9227" width="12.140625" customWidth="1"/>
    <col min="9228" max="9228" width="7.85546875" customWidth="1"/>
    <col min="9229" max="9229" width="11.5703125" bestFit="1" customWidth="1"/>
    <col min="9233" max="9233" width="14.140625" bestFit="1" customWidth="1"/>
    <col min="9473" max="9473" width="4.42578125" customWidth="1"/>
    <col min="9474" max="9474" width="4.5703125" customWidth="1"/>
    <col min="9475" max="9475" width="5.85546875" customWidth="1"/>
    <col min="9476" max="9476" width="5.5703125" customWidth="1"/>
    <col min="9477" max="9477" width="39.7109375" customWidth="1"/>
    <col min="9478" max="9478" width="11.7109375" customWidth="1"/>
    <col min="9479" max="9479" width="13.5703125" customWidth="1"/>
    <col min="9480" max="9480" width="10.7109375" customWidth="1"/>
    <col min="9481" max="9481" width="12.42578125" customWidth="1"/>
    <col min="9482" max="9482" width="11.5703125" customWidth="1"/>
    <col min="9483" max="9483" width="12.140625" customWidth="1"/>
    <col min="9484" max="9484" width="7.85546875" customWidth="1"/>
    <col min="9485" max="9485" width="11.5703125" bestFit="1" customWidth="1"/>
    <col min="9489" max="9489" width="14.140625" bestFit="1" customWidth="1"/>
    <col min="9729" max="9729" width="4.42578125" customWidth="1"/>
    <col min="9730" max="9730" width="4.5703125" customWidth="1"/>
    <col min="9731" max="9731" width="5.85546875" customWidth="1"/>
    <col min="9732" max="9732" width="5.5703125" customWidth="1"/>
    <col min="9733" max="9733" width="39.7109375" customWidth="1"/>
    <col min="9734" max="9734" width="11.7109375" customWidth="1"/>
    <col min="9735" max="9735" width="13.5703125" customWidth="1"/>
    <col min="9736" max="9736" width="10.7109375" customWidth="1"/>
    <col min="9737" max="9737" width="12.42578125" customWidth="1"/>
    <col min="9738" max="9738" width="11.5703125" customWidth="1"/>
    <col min="9739" max="9739" width="12.140625" customWidth="1"/>
    <col min="9740" max="9740" width="7.85546875" customWidth="1"/>
    <col min="9741" max="9741" width="11.5703125" bestFit="1" customWidth="1"/>
    <col min="9745" max="9745" width="14.140625" bestFit="1" customWidth="1"/>
    <col min="9985" max="9985" width="4.42578125" customWidth="1"/>
    <col min="9986" max="9986" width="4.5703125" customWidth="1"/>
    <col min="9987" max="9987" width="5.85546875" customWidth="1"/>
    <col min="9988" max="9988" width="5.5703125" customWidth="1"/>
    <col min="9989" max="9989" width="39.7109375" customWidth="1"/>
    <col min="9990" max="9990" width="11.7109375" customWidth="1"/>
    <col min="9991" max="9991" width="13.5703125" customWidth="1"/>
    <col min="9992" max="9992" width="10.7109375" customWidth="1"/>
    <col min="9993" max="9993" width="12.42578125" customWidth="1"/>
    <col min="9994" max="9994" width="11.5703125" customWidth="1"/>
    <col min="9995" max="9995" width="12.140625" customWidth="1"/>
    <col min="9996" max="9996" width="7.85546875" customWidth="1"/>
    <col min="9997" max="9997" width="11.5703125" bestFit="1" customWidth="1"/>
    <col min="10001" max="10001" width="14.140625" bestFit="1" customWidth="1"/>
    <col min="10241" max="10241" width="4.42578125" customWidth="1"/>
    <col min="10242" max="10242" width="4.5703125" customWidth="1"/>
    <col min="10243" max="10243" width="5.85546875" customWidth="1"/>
    <col min="10244" max="10244" width="5.5703125" customWidth="1"/>
    <col min="10245" max="10245" width="39.7109375" customWidth="1"/>
    <col min="10246" max="10246" width="11.7109375" customWidth="1"/>
    <col min="10247" max="10247" width="13.5703125" customWidth="1"/>
    <col min="10248" max="10248" width="10.7109375" customWidth="1"/>
    <col min="10249" max="10249" width="12.42578125" customWidth="1"/>
    <col min="10250" max="10250" width="11.5703125" customWidth="1"/>
    <col min="10251" max="10251" width="12.140625" customWidth="1"/>
    <col min="10252" max="10252" width="7.85546875" customWidth="1"/>
    <col min="10253" max="10253" width="11.5703125" bestFit="1" customWidth="1"/>
    <col min="10257" max="10257" width="14.140625" bestFit="1" customWidth="1"/>
    <col min="10497" max="10497" width="4.42578125" customWidth="1"/>
    <col min="10498" max="10498" width="4.5703125" customWidth="1"/>
    <col min="10499" max="10499" width="5.85546875" customWidth="1"/>
    <col min="10500" max="10500" width="5.5703125" customWidth="1"/>
    <col min="10501" max="10501" width="39.7109375" customWidth="1"/>
    <col min="10502" max="10502" width="11.7109375" customWidth="1"/>
    <col min="10503" max="10503" width="13.5703125" customWidth="1"/>
    <col min="10504" max="10504" width="10.7109375" customWidth="1"/>
    <col min="10505" max="10505" width="12.42578125" customWidth="1"/>
    <col min="10506" max="10506" width="11.5703125" customWidth="1"/>
    <col min="10507" max="10507" width="12.140625" customWidth="1"/>
    <col min="10508" max="10508" width="7.85546875" customWidth="1"/>
    <col min="10509" max="10509" width="11.5703125" bestFit="1" customWidth="1"/>
    <col min="10513" max="10513" width="14.140625" bestFit="1" customWidth="1"/>
    <col min="10753" max="10753" width="4.42578125" customWidth="1"/>
    <col min="10754" max="10754" width="4.5703125" customWidth="1"/>
    <col min="10755" max="10755" width="5.85546875" customWidth="1"/>
    <col min="10756" max="10756" width="5.5703125" customWidth="1"/>
    <col min="10757" max="10757" width="39.7109375" customWidth="1"/>
    <col min="10758" max="10758" width="11.7109375" customWidth="1"/>
    <col min="10759" max="10759" width="13.5703125" customWidth="1"/>
    <col min="10760" max="10760" width="10.7109375" customWidth="1"/>
    <col min="10761" max="10761" width="12.42578125" customWidth="1"/>
    <col min="10762" max="10762" width="11.5703125" customWidth="1"/>
    <col min="10763" max="10763" width="12.140625" customWidth="1"/>
    <col min="10764" max="10764" width="7.85546875" customWidth="1"/>
    <col min="10765" max="10765" width="11.5703125" bestFit="1" customWidth="1"/>
    <col min="10769" max="10769" width="14.140625" bestFit="1" customWidth="1"/>
    <col min="11009" max="11009" width="4.42578125" customWidth="1"/>
    <col min="11010" max="11010" width="4.5703125" customWidth="1"/>
    <col min="11011" max="11011" width="5.85546875" customWidth="1"/>
    <col min="11012" max="11012" width="5.5703125" customWidth="1"/>
    <col min="11013" max="11013" width="39.7109375" customWidth="1"/>
    <col min="11014" max="11014" width="11.7109375" customWidth="1"/>
    <col min="11015" max="11015" width="13.5703125" customWidth="1"/>
    <col min="11016" max="11016" width="10.7109375" customWidth="1"/>
    <col min="11017" max="11017" width="12.42578125" customWidth="1"/>
    <col min="11018" max="11018" width="11.5703125" customWidth="1"/>
    <col min="11019" max="11019" width="12.140625" customWidth="1"/>
    <col min="11020" max="11020" width="7.85546875" customWidth="1"/>
    <col min="11021" max="11021" width="11.5703125" bestFit="1" customWidth="1"/>
    <col min="11025" max="11025" width="14.140625" bestFit="1" customWidth="1"/>
    <col min="11265" max="11265" width="4.42578125" customWidth="1"/>
    <col min="11266" max="11266" width="4.5703125" customWidth="1"/>
    <col min="11267" max="11267" width="5.85546875" customWidth="1"/>
    <col min="11268" max="11268" width="5.5703125" customWidth="1"/>
    <col min="11269" max="11269" width="39.7109375" customWidth="1"/>
    <col min="11270" max="11270" width="11.7109375" customWidth="1"/>
    <col min="11271" max="11271" width="13.5703125" customWidth="1"/>
    <col min="11272" max="11272" width="10.7109375" customWidth="1"/>
    <col min="11273" max="11273" width="12.42578125" customWidth="1"/>
    <col min="11274" max="11274" width="11.5703125" customWidth="1"/>
    <col min="11275" max="11275" width="12.140625" customWidth="1"/>
    <col min="11276" max="11276" width="7.85546875" customWidth="1"/>
    <col min="11277" max="11277" width="11.5703125" bestFit="1" customWidth="1"/>
    <col min="11281" max="11281" width="14.140625" bestFit="1" customWidth="1"/>
    <col min="11521" max="11521" width="4.42578125" customWidth="1"/>
    <col min="11522" max="11522" width="4.5703125" customWidth="1"/>
    <col min="11523" max="11523" width="5.85546875" customWidth="1"/>
    <col min="11524" max="11524" width="5.5703125" customWidth="1"/>
    <col min="11525" max="11525" width="39.7109375" customWidth="1"/>
    <col min="11526" max="11526" width="11.7109375" customWidth="1"/>
    <col min="11527" max="11527" width="13.5703125" customWidth="1"/>
    <col min="11528" max="11528" width="10.7109375" customWidth="1"/>
    <col min="11529" max="11529" width="12.42578125" customWidth="1"/>
    <col min="11530" max="11530" width="11.5703125" customWidth="1"/>
    <col min="11531" max="11531" width="12.140625" customWidth="1"/>
    <col min="11532" max="11532" width="7.85546875" customWidth="1"/>
    <col min="11533" max="11533" width="11.5703125" bestFit="1" customWidth="1"/>
    <col min="11537" max="11537" width="14.140625" bestFit="1" customWidth="1"/>
    <col min="11777" max="11777" width="4.42578125" customWidth="1"/>
    <col min="11778" max="11778" width="4.5703125" customWidth="1"/>
    <col min="11779" max="11779" width="5.85546875" customWidth="1"/>
    <col min="11780" max="11780" width="5.5703125" customWidth="1"/>
    <col min="11781" max="11781" width="39.7109375" customWidth="1"/>
    <col min="11782" max="11782" width="11.7109375" customWidth="1"/>
    <col min="11783" max="11783" width="13.5703125" customWidth="1"/>
    <col min="11784" max="11784" width="10.7109375" customWidth="1"/>
    <col min="11785" max="11785" width="12.42578125" customWidth="1"/>
    <col min="11786" max="11786" width="11.5703125" customWidth="1"/>
    <col min="11787" max="11787" width="12.140625" customWidth="1"/>
    <col min="11788" max="11788" width="7.85546875" customWidth="1"/>
    <col min="11789" max="11789" width="11.5703125" bestFit="1" customWidth="1"/>
    <col min="11793" max="11793" width="14.140625" bestFit="1" customWidth="1"/>
    <col min="12033" max="12033" width="4.42578125" customWidth="1"/>
    <col min="12034" max="12034" width="4.5703125" customWidth="1"/>
    <col min="12035" max="12035" width="5.85546875" customWidth="1"/>
    <col min="12036" max="12036" width="5.5703125" customWidth="1"/>
    <col min="12037" max="12037" width="39.7109375" customWidth="1"/>
    <col min="12038" max="12038" width="11.7109375" customWidth="1"/>
    <col min="12039" max="12039" width="13.5703125" customWidth="1"/>
    <col min="12040" max="12040" width="10.7109375" customWidth="1"/>
    <col min="12041" max="12041" width="12.42578125" customWidth="1"/>
    <col min="12042" max="12042" width="11.5703125" customWidth="1"/>
    <col min="12043" max="12043" width="12.140625" customWidth="1"/>
    <col min="12044" max="12044" width="7.85546875" customWidth="1"/>
    <col min="12045" max="12045" width="11.5703125" bestFit="1" customWidth="1"/>
    <col min="12049" max="12049" width="14.140625" bestFit="1" customWidth="1"/>
    <col min="12289" max="12289" width="4.42578125" customWidth="1"/>
    <col min="12290" max="12290" width="4.5703125" customWidth="1"/>
    <col min="12291" max="12291" width="5.85546875" customWidth="1"/>
    <col min="12292" max="12292" width="5.5703125" customWidth="1"/>
    <col min="12293" max="12293" width="39.7109375" customWidth="1"/>
    <col min="12294" max="12294" width="11.7109375" customWidth="1"/>
    <col min="12295" max="12295" width="13.5703125" customWidth="1"/>
    <col min="12296" max="12296" width="10.7109375" customWidth="1"/>
    <col min="12297" max="12297" width="12.42578125" customWidth="1"/>
    <col min="12298" max="12298" width="11.5703125" customWidth="1"/>
    <col min="12299" max="12299" width="12.140625" customWidth="1"/>
    <col min="12300" max="12300" width="7.85546875" customWidth="1"/>
    <col min="12301" max="12301" width="11.5703125" bestFit="1" customWidth="1"/>
    <col min="12305" max="12305" width="14.140625" bestFit="1" customWidth="1"/>
    <col min="12545" max="12545" width="4.42578125" customWidth="1"/>
    <col min="12546" max="12546" width="4.5703125" customWidth="1"/>
    <col min="12547" max="12547" width="5.85546875" customWidth="1"/>
    <col min="12548" max="12548" width="5.5703125" customWidth="1"/>
    <col min="12549" max="12549" width="39.7109375" customWidth="1"/>
    <col min="12550" max="12550" width="11.7109375" customWidth="1"/>
    <col min="12551" max="12551" width="13.5703125" customWidth="1"/>
    <col min="12552" max="12552" width="10.7109375" customWidth="1"/>
    <col min="12553" max="12553" width="12.42578125" customWidth="1"/>
    <col min="12554" max="12554" width="11.5703125" customWidth="1"/>
    <col min="12555" max="12555" width="12.140625" customWidth="1"/>
    <col min="12556" max="12556" width="7.85546875" customWidth="1"/>
    <col min="12557" max="12557" width="11.5703125" bestFit="1" customWidth="1"/>
    <col min="12561" max="12561" width="14.140625" bestFit="1" customWidth="1"/>
    <col min="12801" max="12801" width="4.42578125" customWidth="1"/>
    <col min="12802" max="12802" width="4.5703125" customWidth="1"/>
    <col min="12803" max="12803" width="5.85546875" customWidth="1"/>
    <col min="12804" max="12804" width="5.5703125" customWidth="1"/>
    <col min="12805" max="12805" width="39.7109375" customWidth="1"/>
    <col min="12806" max="12806" width="11.7109375" customWidth="1"/>
    <col min="12807" max="12807" width="13.5703125" customWidth="1"/>
    <col min="12808" max="12808" width="10.7109375" customWidth="1"/>
    <col min="12809" max="12809" width="12.42578125" customWidth="1"/>
    <col min="12810" max="12810" width="11.5703125" customWidth="1"/>
    <col min="12811" max="12811" width="12.140625" customWidth="1"/>
    <col min="12812" max="12812" width="7.85546875" customWidth="1"/>
    <col min="12813" max="12813" width="11.5703125" bestFit="1" customWidth="1"/>
    <col min="12817" max="12817" width="14.140625" bestFit="1" customWidth="1"/>
    <col min="13057" max="13057" width="4.42578125" customWidth="1"/>
    <col min="13058" max="13058" width="4.5703125" customWidth="1"/>
    <col min="13059" max="13059" width="5.85546875" customWidth="1"/>
    <col min="13060" max="13060" width="5.5703125" customWidth="1"/>
    <col min="13061" max="13061" width="39.7109375" customWidth="1"/>
    <col min="13062" max="13062" width="11.7109375" customWidth="1"/>
    <col min="13063" max="13063" width="13.5703125" customWidth="1"/>
    <col min="13064" max="13064" width="10.7109375" customWidth="1"/>
    <col min="13065" max="13065" width="12.42578125" customWidth="1"/>
    <col min="13066" max="13066" width="11.5703125" customWidth="1"/>
    <col min="13067" max="13067" width="12.140625" customWidth="1"/>
    <col min="13068" max="13068" width="7.85546875" customWidth="1"/>
    <col min="13069" max="13069" width="11.5703125" bestFit="1" customWidth="1"/>
    <col min="13073" max="13073" width="14.140625" bestFit="1" customWidth="1"/>
    <col min="13313" max="13313" width="4.42578125" customWidth="1"/>
    <col min="13314" max="13314" width="4.5703125" customWidth="1"/>
    <col min="13315" max="13315" width="5.85546875" customWidth="1"/>
    <col min="13316" max="13316" width="5.5703125" customWidth="1"/>
    <col min="13317" max="13317" width="39.7109375" customWidth="1"/>
    <col min="13318" max="13318" width="11.7109375" customWidth="1"/>
    <col min="13319" max="13319" width="13.5703125" customWidth="1"/>
    <col min="13320" max="13320" width="10.7109375" customWidth="1"/>
    <col min="13321" max="13321" width="12.42578125" customWidth="1"/>
    <col min="13322" max="13322" width="11.5703125" customWidth="1"/>
    <col min="13323" max="13323" width="12.140625" customWidth="1"/>
    <col min="13324" max="13324" width="7.85546875" customWidth="1"/>
    <col min="13325" max="13325" width="11.5703125" bestFit="1" customWidth="1"/>
    <col min="13329" max="13329" width="14.140625" bestFit="1" customWidth="1"/>
    <col min="13569" max="13569" width="4.42578125" customWidth="1"/>
    <col min="13570" max="13570" width="4.5703125" customWidth="1"/>
    <col min="13571" max="13571" width="5.85546875" customWidth="1"/>
    <col min="13572" max="13572" width="5.5703125" customWidth="1"/>
    <col min="13573" max="13573" width="39.7109375" customWidth="1"/>
    <col min="13574" max="13574" width="11.7109375" customWidth="1"/>
    <col min="13575" max="13575" width="13.5703125" customWidth="1"/>
    <col min="13576" max="13576" width="10.7109375" customWidth="1"/>
    <col min="13577" max="13577" width="12.42578125" customWidth="1"/>
    <col min="13578" max="13578" width="11.5703125" customWidth="1"/>
    <col min="13579" max="13579" width="12.140625" customWidth="1"/>
    <col min="13580" max="13580" width="7.85546875" customWidth="1"/>
    <col min="13581" max="13581" width="11.5703125" bestFit="1" customWidth="1"/>
    <col min="13585" max="13585" width="14.140625" bestFit="1" customWidth="1"/>
    <col min="13825" max="13825" width="4.42578125" customWidth="1"/>
    <col min="13826" max="13826" width="4.5703125" customWidth="1"/>
    <col min="13827" max="13827" width="5.85546875" customWidth="1"/>
    <col min="13828" max="13828" width="5.5703125" customWidth="1"/>
    <col min="13829" max="13829" width="39.7109375" customWidth="1"/>
    <col min="13830" max="13830" width="11.7109375" customWidth="1"/>
    <col min="13831" max="13831" width="13.5703125" customWidth="1"/>
    <col min="13832" max="13832" width="10.7109375" customWidth="1"/>
    <col min="13833" max="13833" width="12.42578125" customWidth="1"/>
    <col min="13834" max="13834" width="11.5703125" customWidth="1"/>
    <col min="13835" max="13835" width="12.140625" customWidth="1"/>
    <col min="13836" max="13836" width="7.85546875" customWidth="1"/>
    <col min="13837" max="13837" width="11.5703125" bestFit="1" customWidth="1"/>
    <col min="13841" max="13841" width="14.140625" bestFit="1" customWidth="1"/>
    <col min="14081" max="14081" width="4.42578125" customWidth="1"/>
    <col min="14082" max="14082" width="4.5703125" customWidth="1"/>
    <col min="14083" max="14083" width="5.85546875" customWidth="1"/>
    <col min="14084" max="14084" width="5.5703125" customWidth="1"/>
    <col min="14085" max="14085" width="39.7109375" customWidth="1"/>
    <col min="14086" max="14086" width="11.7109375" customWidth="1"/>
    <col min="14087" max="14087" width="13.5703125" customWidth="1"/>
    <col min="14088" max="14088" width="10.7109375" customWidth="1"/>
    <col min="14089" max="14089" width="12.42578125" customWidth="1"/>
    <col min="14090" max="14090" width="11.5703125" customWidth="1"/>
    <col min="14091" max="14091" width="12.140625" customWidth="1"/>
    <col min="14092" max="14092" width="7.85546875" customWidth="1"/>
    <col min="14093" max="14093" width="11.5703125" bestFit="1" customWidth="1"/>
    <col min="14097" max="14097" width="14.140625" bestFit="1" customWidth="1"/>
    <col min="14337" max="14337" width="4.42578125" customWidth="1"/>
    <col min="14338" max="14338" width="4.5703125" customWidth="1"/>
    <col min="14339" max="14339" width="5.85546875" customWidth="1"/>
    <col min="14340" max="14340" width="5.5703125" customWidth="1"/>
    <col min="14341" max="14341" width="39.7109375" customWidth="1"/>
    <col min="14342" max="14342" width="11.7109375" customWidth="1"/>
    <col min="14343" max="14343" width="13.5703125" customWidth="1"/>
    <col min="14344" max="14344" width="10.7109375" customWidth="1"/>
    <col min="14345" max="14345" width="12.42578125" customWidth="1"/>
    <col min="14346" max="14346" width="11.5703125" customWidth="1"/>
    <col min="14347" max="14347" width="12.140625" customWidth="1"/>
    <col min="14348" max="14348" width="7.85546875" customWidth="1"/>
    <col min="14349" max="14349" width="11.5703125" bestFit="1" customWidth="1"/>
    <col min="14353" max="14353" width="14.140625" bestFit="1" customWidth="1"/>
    <col min="14593" max="14593" width="4.42578125" customWidth="1"/>
    <col min="14594" max="14594" width="4.5703125" customWidth="1"/>
    <col min="14595" max="14595" width="5.85546875" customWidth="1"/>
    <col min="14596" max="14596" width="5.5703125" customWidth="1"/>
    <col min="14597" max="14597" width="39.7109375" customWidth="1"/>
    <col min="14598" max="14598" width="11.7109375" customWidth="1"/>
    <col min="14599" max="14599" width="13.5703125" customWidth="1"/>
    <col min="14600" max="14600" width="10.7109375" customWidth="1"/>
    <col min="14601" max="14601" width="12.42578125" customWidth="1"/>
    <col min="14602" max="14602" width="11.5703125" customWidth="1"/>
    <col min="14603" max="14603" width="12.140625" customWidth="1"/>
    <col min="14604" max="14604" width="7.85546875" customWidth="1"/>
    <col min="14605" max="14605" width="11.5703125" bestFit="1" customWidth="1"/>
    <col min="14609" max="14609" width="14.140625" bestFit="1" customWidth="1"/>
    <col min="14849" max="14849" width="4.42578125" customWidth="1"/>
    <col min="14850" max="14850" width="4.5703125" customWidth="1"/>
    <col min="14851" max="14851" width="5.85546875" customWidth="1"/>
    <col min="14852" max="14852" width="5.5703125" customWidth="1"/>
    <col min="14853" max="14853" width="39.7109375" customWidth="1"/>
    <col min="14854" max="14854" width="11.7109375" customWidth="1"/>
    <col min="14855" max="14855" width="13.5703125" customWidth="1"/>
    <col min="14856" max="14856" width="10.7109375" customWidth="1"/>
    <col min="14857" max="14857" width="12.42578125" customWidth="1"/>
    <col min="14858" max="14858" width="11.5703125" customWidth="1"/>
    <col min="14859" max="14859" width="12.140625" customWidth="1"/>
    <col min="14860" max="14860" width="7.85546875" customWidth="1"/>
    <col min="14861" max="14861" width="11.5703125" bestFit="1" customWidth="1"/>
    <col min="14865" max="14865" width="14.140625" bestFit="1" customWidth="1"/>
    <col min="15105" max="15105" width="4.42578125" customWidth="1"/>
    <col min="15106" max="15106" width="4.5703125" customWidth="1"/>
    <col min="15107" max="15107" width="5.85546875" customWidth="1"/>
    <col min="15108" max="15108" width="5.5703125" customWidth="1"/>
    <col min="15109" max="15109" width="39.7109375" customWidth="1"/>
    <col min="15110" max="15110" width="11.7109375" customWidth="1"/>
    <col min="15111" max="15111" width="13.5703125" customWidth="1"/>
    <col min="15112" max="15112" width="10.7109375" customWidth="1"/>
    <col min="15113" max="15113" width="12.42578125" customWidth="1"/>
    <col min="15114" max="15114" width="11.5703125" customWidth="1"/>
    <col min="15115" max="15115" width="12.140625" customWidth="1"/>
    <col min="15116" max="15116" width="7.85546875" customWidth="1"/>
    <col min="15117" max="15117" width="11.5703125" bestFit="1" customWidth="1"/>
    <col min="15121" max="15121" width="14.140625" bestFit="1" customWidth="1"/>
    <col min="15361" max="15361" width="4.42578125" customWidth="1"/>
    <col min="15362" max="15362" width="4.5703125" customWidth="1"/>
    <col min="15363" max="15363" width="5.85546875" customWidth="1"/>
    <col min="15364" max="15364" width="5.5703125" customWidth="1"/>
    <col min="15365" max="15365" width="39.7109375" customWidth="1"/>
    <col min="15366" max="15366" width="11.7109375" customWidth="1"/>
    <col min="15367" max="15367" width="13.5703125" customWidth="1"/>
    <col min="15368" max="15368" width="10.7109375" customWidth="1"/>
    <col min="15369" max="15369" width="12.42578125" customWidth="1"/>
    <col min="15370" max="15370" width="11.5703125" customWidth="1"/>
    <col min="15371" max="15371" width="12.140625" customWidth="1"/>
    <col min="15372" max="15372" width="7.85546875" customWidth="1"/>
    <col min="15373" max="15373" width="11.5703125" bestFit="1" customWidth="1"/>
    <col min="15377" max="15377" width="14.140625" bestFit="1" customWidth="1"/>
    <col min="15617" max="15617" width="4.42578125" customWidth="1"/>
    <col min="15618" max="15618" width="4.5703125" customWidth="1"/>
    <col min="15619" max="15619" width="5.85546875" customWidth="1"/>
    <col min="15620" max="15620" width="5.5703125" customWidth="1"/>
    <col min="15621" max="15621" width="39.7109375" customWidth="1"/>
    <col min="15622" max="15622" width="11.7109375" customWidth="1"/>
    <col min="15623" max="15623" width="13.5703125" customWidth="1"/>
    <col min="15624" max="15624" width="10.7109375" customWidth="1"/>
    <col min="15625" max="15625" width="12.42578125" customWidth="1"/>
    <col min="15626" max="15626" width="11.5703125" customWidth="1"/>
    <col min="15627" max="15627" width="12.140625" customWidth="1"/>
    <col min="15628" max="15628" width="7.85546875" customWidth="1"/>
    <col min="15629" max="15629" width="11.5703125" bestFit="1" customWidth="1"/>
    <col min="15633" max="15633" width="14.140625" bestFit="1" customWidth="1"/>
    <col min="15873" max="15873" width="4.42578125" customWidth="1"/>
    <col min="15874" max="15874" width="4.5703125" customWidth="1"/>
    <col min="15875" max="15875" width="5.85546875" customWidth="1"/>
    <col min="15876" max="15876" width="5.5703125" customWidth="1"/>
    <col min="15877" max="15877" width="39.7109375" customWidth="1"/>
    <col min="15878" max="15878" width="11.7109375" customWidth="1"/>
    <col min="15879" max="15879" width="13.5703125" customWidth="1"/>
    <col min="15880" max="15880" width="10.7109375" customWidth="1"/>
    <col min="15881" max="15881" width="12.42578125" customWidth="1"/>
    <col min="15882" max="15882" width="11.5703125" customWidth="1"/>
    <col min="15883" max="15883" width="12.140625" customWidth="1"/>
    <col min="15884" max="15884" width="7.85546875" customWidth="1"/>
    <col min="15885" max="15885" width="11.5703125" bestFit="1" customWidth="1"/>
    <col min="15889" max="15889" width="14.140625" bestFit="1" customWidth="1"/>
    <col min="16129" max="16129" width="4.42578125" customWidth="1"/>
    <col min="16130" max="16130" width="4.5703125" customWidth="1"/>
    <col min="16131" max="16131" width="5.85546875" customWidth="1"/>
    <col min="16132" max="16132" width="5.5703125" customWidth="1"/>
    <col min="16133" max="16133" width="39.7109375" customWidth="1"/>
    <col min="16134" max="16134" width="11.7109375" customWidth="1"/>
    <col min="16135" max="16135" width="13.5703125" customWidth="1"/>
    <col min="16136" max="16136" width="10.7109375" customWidth="1"/>
    <col min="16137" max="16137" width="12.42578125" customWidth="1"/>
    <col min="16138" max="16138" width="11.5703125" customWidth="1"/>
    <col min="16139" max="16139" width="12.140625" customWidth="1"/>
    <col min="16140" max="16140" width="7.85546875" customWidth="1"/>
    <col min="16141" max="16141" width="11.5703125" bestFit="1" customWidth="1"/>
    <col min="16145" max="16145" width="14.140625" bestFit="1" customWidth="1"/>
  </cols>
  <sheetData>
    <row r="1" spans="2:17" ht="30" customHeight="1" x14ac:dyDescent="0.25">
      <c r="B1" s="1"/>
      <c r="C1" s="1"/>
      <c r="D1" s="1"/>
      <c r="E1" s="1"/>
      <c r="F1" s="1"/>
      <c r="G1" s="1"/>
      <c r="H1" s="1"/>
      <c r="I1" s="81" t="s">
        <v>123</v>
      </c>
      <c r="J1" s="82"/>
      <c r="K1" s="82"/>
      <c r="L1" s="82"/>
    </row>
    <row r="2" spans="2:17" ht="36.75" customHeight="1" x14ac:dyDescent="0.25">
      <c r="B2" s="83" t="s">
        <v>141</v>
      </c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2:17" ht="22.5" customHeight="1" x14ac:dyDescent="0.25">
      <c r="B3" s="84" t="s">
        <v>0</v>
      </c>
      <c r="C3" s="84" t="s">
        <v>1</v>
      </c>
      <c r="D3" s="84" t="s">
        <v>2</v>
      </c>
      <c r="E3" s="79" t="s">
        <v>3</v>
      </c>
      <c r="F3" s="85" t="s">
        <v>124</v>
      </c>
      <c r="G3" s="79" t="s">
        <v>4</v>
      </c>
      <c r="H3" s="79"/>
      <c r="I3" s="85" t="s">
        <v>118</v>
      </c>
      <c r="J3" s="79" t="s">
        <v>4</v>
      </c>
      <c r="K3" s="79"/>
      <c r="L3" s="79" t="s">
        <v>5</v>
      </c>
    </row>
    <row r="4" spans="2:17" ht="24.75" customHeight="1" x14ac:dyDescent="0.25">
      <c r="B4" s="84"/>
      <c r="C4" s="84"/>
      <c r="D4" s="84"/>
      <c r="E4" s="79"/>
      <c r="F4" s="85"/>
      <c r="G4" s="2" t="s">
        <v>6</v>
      </c>
      <c r="H4" s="2" t="s">
        <v>7</v>
      </c>
      <c r="I4" s="85"/>
      <c r="J4" s="2" t="s">
        <v>6</v>
      </c>
      <c r="K4" s="2" t="s">
        <v>7</v>
      </c>
      <c r="L4" s="79"/>
    </row>
    <row r="5" spans="2:17" ht="30.75" customHeight="1" x14ac:dyDescent="0.25">
      <c r="B5" s="3" t="s">
        <v>8</v>
      </c>
      <c r="C5" s="4"/>
      <c r="D5" s="4"/>
      <c r="E5" s="5" t="s">
        <v>9</v>
      </c>
      <c r="F5" s="6">
        <f>F8+F6</f>
        <v>724969.98</v>
      </c>
      <c r="G5" s="6">
        <f t="shared" ref="G5:K5" si="0">G8+G6</f>
        <v>304989.98</v>
      </c>
      <c r="H5" s="6">
        <f t="shared" si="0"/>
        <v>419980</v>
      </c>
      <c r="I5" s="6">
        <f t="shared" si="0"/>
        <v>484969.98</v>
      </c>
      <c r="J5" s="6">
        <f t="shared" si="0"/>
        <v>304989.98</v>
      </c>
      <c r="K5" s="6">
        <f t="shared" si="0"/>
        <v>179980</v>
      </c>
      <c r="L5" s="6">
        <f>I5/F5*100</f>
        <v>66.895180956320416</v>
      </c>
      <c r="M5" s="8"/>
    </row>
    <row r="6" spans="2:17" s="10" customFormat="1" ht="30.75" customHeight="1" x14ac:dyDescent="0.25">
      <c r="B6" s="64"/>
      <c r="C6" s="67" t="s">
        <v>125</v>
      </c>
      <c r="D6" s="68"/>
      <c r="E6" s="69" t="s">
        <v>126</v>
      </c>
      <c r="F6" s="62">
        <f>F7</f>
        <v>100000</v>
      </c>
      <c r="G6" s="62">
        <f t="shared" ref="G6:K6" si="1">G7</f>
        <v>0</v>
      </c>
      <c r="H6" s="62">
        <f t="shared" si="1"/>
        <v>100000</v>
      </c>
      <c r="I6" s="62">
        <f t="shared" si="1"/>
        <v>100000</v>
      </c>
      <c r="J6" s="62">
        <f t="shared" si="1"/>
        <v>0</v>
      </c>
      <c r="K6" s="62">
        <f t="shared" si="1"/>
        <v>100000</v>
      </c>
      <c r="L6" s="63">
        <f t="shared" ref="L6:L7" si="2">$I6/$F6*100</f>
        <v>100</v>
      </c>
      <c r="M6" s="9"/>
    </row>
    <row r="7" spans="2:17" s="10" customFormat="1" ht="52.5" customHeight="1" x14ac:dyDescent="0.25">
      <c r="B7" s="64"/>
      <c r="C7" s="65"/>
      <c r="D7" s="37">
        <v>6300</v>
      </c>
      <c r="E7" s="12" t="s">
        <v>127</v>
      </c>
      <c r="F7" s="39">
        <v>100000</v>
      </c>
      <c r="G7" s="39">
        <v>0</v>
      </c>
      <c r="H7" s="39">
        <v>100000</v>
      </c>
      <c r="I7" s="39">
        <v>100000</v>
      </c>
      <c r="J7" s="39">
        <v>0</v>
      </c>
      <c r="K7" s="39">
        <v>100000</v>
      </c>
      <c r="L7" s="40">
        <f t="shared" si="2"/>
        <v>100</v>
      </c>
      <c r="M7" s="9"/>
    </row>
    <row r="8" spans="2:17" s="15" customFormat="1" ht="30.75" customHeight="1" x14ac:dyDescent="0.25">
      <c r="B8" s="13"/>
      <c r="C8" s="73" t="s">
        <v>10</v>
      </c>
      <c r="D8" s="86"/>
      <c r="E8" s="75" t="s">
        <v>11</v>
      </c>
      <c r="F8" s="59">
        <f t="shared" ref="F8:K8" si="3">F9+F10+F11</f>
        <v>624969.98</v>
      </c>
      <c r="G8" s="59">
        <f t="shared" si="3"/>
        <v>304989.98</v>
      </c>
      <c r="H8" s="59">
        <f t="shared" si="3"/>
        <v>319980</v>
      </c>
      <c r="I8" s="59">
        <f t="shared" si="3"/>
        <v>384969.98</v>
      </c>
      <c r="J8" s="59">
        <f t="shared" si="3"/>
        <v>304989.98</v>
      </c>
      <c r="K8" s="59">
        <f t="shared" si="3"/>
        <v>79980</v>
      </c>
      <c r="L8" s="59">
        <f>$I8/$F8*100</f>
        <v>61.598155482604142</v>
      </c>
      <c r="M8" s="14"/>
      <c r="Q8" s="70"/>
    </row>
    <row r="9" spans="2:17" s="19" customFormat="1" ht="30.75" customHeight="1" x14ac:dyDescent="0.2">
      <c r="B9" s="13"/>
      <c r="C9" s="16"/>
      <c r="D9" s="13" t="s">
        <v>12</v>
      </c>
      <c r="E9" s="12" t="s">
        <v>13</v>
      </c>
      <c r="F9" s="17">
        <v>240000</v>
      </c>
      <c r="G9" s="17">
        <v>0</v>
      </c>
      <c r="H9" s="17">
        <v>240000</v>
      </c>
      <c r="I9" s="18">
        <v>0</v>
      </c>
      <c r="J9" s="18">
        <v>0</v>
      </c>
      <c r="K9" s="18">
        <v>0</v>
      </c>
      <c r="L9" s="18">
        <f>$I9/$F9*100</f>
        <v>0</v>
      </c>
      <c r="M9" s="71"/>
    </row>
    <row r="10" spans="2:17" ht="48.75" customHeight="1" x14ac:dyDescent="0.25">
      <c r="B10" s="13"/>
      <c r="C10" s="16"/>
      <c r="D10" s="13">
        <v>2010</v>
      </c>
      <c r="E10" s="12" t="s">
        <v>14</v>
      </c>
      <c r="F10" s="17">
        <v>304989.98</v>
      </c>
      <c r="G10" s="17">
        <v>304989.98</v>
      </c>
      <c r="H10" s="17">
        <v>0</v>
      </c>
      <c r="I10" s="17">
        <v>304989.98</v>
      </c>
      <c r="J10" s="17">
        <v>304989.98</v>
      </c>
      <c r="K10" s="18">
        <v>0</v>
      </c>
      <c r="L10" s="18">
        <f>$I10/$F10*100</f>
        <v>100</v>
      </c>
      <c r="M10" s="8"/>
    </row>
    <row r="11" spans="2:17" ht="36.75" customHeight="1" x14ac:dyDescent="0.25">
      <c r="B11" s="13"/>
      <c r="C11" s="16"/>
      <c r="D11" s="13" t="s">
        <v>88</v>
      </c>
      <c r="E11" s="12" t="s">
        <v>119</v>
      </c>
      <c r="F11" s="17">
        <v>79980</v>
      </c>
      <c r="G11" s="17">
        <v>0</v>
      </c>
      <c r="H11" s="17">
        <v>79980</v>
      </c>
      <c r="I11" s="17">
        <v>79980</v>
      </c>
      <c r="J11" s="17">
        <v>0</v>
      </c>
      <c r="K11" s="18">
        <v>79980</v>
      </c>
      <c r="L11" s="18">
        <f>$I11/$F11*100</f>
        <v>100</v>
      </c>
      <c r="M11" s="9"/>
    </row>
    <row r="12" spans="2:17" ht="30" customHeight="1" x14ac:dyDescent="0.25">
      <c r="B12" s="3" t="s">
        <v>15</v>
      </c>
      <c r="C12" s="20"/>
      <c r="D12" s="3"/>
      <c r="E12" s="5" t="s">
        <v>16</v>
      </c>
      <c r="F12" s="21">
        <f t="shared" ref="F12:H13" si="4">F13</f>
        <v>3500</v>
      </c>
      <c r="G12" s="21">
        <f t="shared" si="4"/>
        <v>3500</v>
      </c>
      <c r="H12" s="21">
        <f t="shared" si="4"/>
        <v>0</v>
      </c>
      <c r="I12" s="21">
        <f>J13</f>
        <v>3896.48</v>
      </c>
      <c r="J12" s="21">
        <f>J13</f>
        <v>3896.48</v>
      </c>
      <c r="K12" s="21">
        <v>0</v>
      </c>
      <c r="L12" s="21">
        <f>L13</f>
        <v>111.328</v>
      </c>
      <c r="M12" s="8"/>
    </row>
    <row r="13" spans="2:17" s="23" customFormat="1" ht="30" customHeight="1" x14ac:dyDescent="0.2">
      <c r="B13" s="13"/>
      <c r="C13" s="60" t="s">
        <v>17</v>
      </c>
      <c r="D13" s="67"/>
      <c r="E13" s="61" t="s">
        <v>18</v>
      </c>
      <c r="F13" s="76">
        <f t="shared" si="4"/>
        <v>3500</v>
      </c>
      <c r="G13" s="76">
        <f t="shared" si="4"/>
        <v>3500</v>
      </c>
      <c r="H13" s="76">
        <f t="shared" si="4"/>
        <v>0</v>
      </c>
      <c r="I13" s="76">
        <f>I14</f>
        <v>3896.48</v>
      </c>
      <c r="J13" s="76">
        <f>J14</f>
        <v>3896.48</v>
      </c>
      <c r="K13" s="76">
        <f>K14</f>
        <v>0</v>
      </c>
      <c r="L13" s="59">
        <f t="shared" ref="L13:L78" si="5">$I13/$F13*100</f>
        <v>111.328</v>
      </c>
      <c r="M13" s="22"/>
    </row>
    <row r="14" spans="2:17" ht="29.25" customHeight="1" x14ac:dyDescent="0.25">
      <c r="B14" s="13"/>
      <c r="C14" s="16"/>
      <c r="D14" s="13" t="s">
        <v>19</v>
      </c>
      <c r="E14" s="12" t="s">
        <v>20</v>
      </c>
      <c r="F14" s="17">
        <v>3500</v>
      </c>
      <c r="G14" s="17">
        <v>3500</v>
      </c>
      <c r="H14" s="17">
        <v>0</v>
      </c>
      <c r="I14" s="18">
        <v>3896.48</v>
      </c>
      <c r="J14" s="18">
        <v>3896.48</v>
      </c>
      <c r="K14" s="18">
        <v>0</v>
      </c>
      <c r="L14" s="18">
        <f t="shared" si="5"/>
        <v>111.328</v>
      </c>
      <c r="M14" s="8"/>
      <c r="Q14" s="78"/>
    </row>
    <row r="15" spans="2:17" ht="35.25" customHeight="1" x14ac:dyDescent="0.25">
      <c r="B15" s="20">
        <v>700</v>
      </c>
      <c r="C15" s="20"/>
      <c r="D15" s="24"/>
      <c r="E15" s="5" t="s">
        <v>21</v>
      </c>
      <c r="F15" s="6">
        <f>F16</f>
        <v>50700</v>
      </c>
      <c r="G15" s="6">
        <f>G16</f>
        <v>50700</v>
      </c>
      <c r="H15" s="6">
        <f>H16</f>
        <v>0</v>
      </c>
      <c r="I15" s="7">
        <f t="shared" ref="I15:K15" si="6">I16</f>
        <v>50384.31</v>
      </c>
      <c r="J15" s="7">
        <f>J16</f>
        <v>50384.31</v>
      </c>
      <c r="K15" s="7">
        <f t="shared" si="6"/>
        <v>0</v>
      </c>
      <c r="L15" s="7">
        <f t="shared" si="5"/>
        <v>99.377337278106509</v>
      </c>
      <c r="M15" s="8"/>
    </row>
    <row r="16" spans="2:17" ht="35.25" customHeight="1" x14ac:dyDescent="0.25">
      <c r="B16" s="16"/>
      <c r="C16" s="73">
        <v>70005</v>
      </c>
      <c r="D16" s="86"/>
      <c r="E16" s="75" t="s">
        <v>22</v>
      </c>
      <c r="F16" s="76">
        <f>F17+F18+F19</f>
        <v>50700</v>
      </c>
      <c r="G16" s="76">
        <f t="shared" ref="G16:K16" si="7">G17+G18+G19</f>
        <v>50700</v>
      </c>
      <c r="H16" s="76">
        <f t="shared" si="7"/>
        <v>0</v>
      </c>
      <c r="I16" s="76">
        <f t="shared" si="7"/>
        <v>50384.31</v>
      </c>
      <c r="J16" s="76">
        <f t="shared" si="7"/>
        <v>50384.31</v>
      </c>
      <c r="K16" s="76">
        <f t="shared" si="7"/>
        <v>0</v>
      </c>
      <c r="L16" s="59">
        <f t="shared" si="5"/>
        <v>99.377337278106509</v>
      </c>
      <c r="M16" s="8"/>
    </row>
    <row r="17" spans="2:13" ht="28.5" customHeight="1" x14ac:dyDescent="0.25">
      <c r="B17" s="16"/>
      <c r="C17" s="16"/>
      <c r="D17" s="13" t="s">
        <v>23</v>
      </c>
      <c r="E17" s="12" t="s">
        <v>24</v>
      </c>
      <c r="F17" s="17">
        <v>10000</v>
      </c>
      <c r="G17" s="17">
        <v>10000</v>
      </c>
      <c r="H17" s="17">
        <v>0</v>
      </c>
      <c r="I17" s="18">
        <v>10725.12</v>
      </c>
      <c r="J17" s="18">
        <v>10725.12</v>
      </c>
      <c r="K17" s="18">
        <v>0</v>
      </c>
      <c r="L17" s="18">
        <f t="shared" si="5"/>
        <v>107.25120000000001</v>
      </c>
      <c r="M17" s="8"/>
    </row>
    <row r="18" spans="2:13" ht="39" customHeight="1" x14ac:dyDescent="0.25">
      <c r="B18" s="16"/>
      <c r="C18" s="16"/>
      <c r="D18" s="13" t="s">
        <v>19</v>
      </c>
      <c r="E18" s="12" t="s">
        <v>20</v>
      </c>
      <c r="F18" s="17">
        <v>40000</v>
      </c>
      <c r="G18" s="17">
        <v>40000</v>
      </c>
      <c r="H18" s="17">
        <v>0</v>
      </c>
      <c r="I18" s="18">
        <v>39359.339999999997</v>
      </c>
      <c r="J18" s="18">
        <v>39359.339999999997</v>
      </c>
      <c r="K18" s="18">
        <v>0</v>
      </c>
      <c r="L18" s="18">
        <f t="shared" si="5"/>
        <v>98.398349999999994</v>
      </c>
      <c r="M18" s="8"/>
    </row>
    <row r="19" spans="2:13" ht="29.25" customHeight="1" x14ac:dyDescent="0.25">
      <c r="B19" s="16"/>
      <c r="C19" s="16"/>
      <c r="D19" s="13" t="s">
        <v>25</v>
      </c>
      <c r="E19" s="12" t="s">
        <v>26</v>
      </c>
      <c r="F19" s="17">
        <v>700</v>
      </c>
      <c r="G19" s="17">
        <v>700</v>
      </c>
      <c r="H19" s="17">
        <v>0</v>
      </c>
      <c r="I19" s="18">
        <v>299.85000000000002</v>
      </c>
      <c r="J19" s="18">
        <v>299.85000000000002</v>
      </c>
      <c r="K19" s="18">
        <v>0</v>
      </c>
      <c r="L19" s="18">
        <f t="shared" si="5"/>
        <v>42.835714285714289</v>
      </c>
      <c r="M19" s="8"/>
    </row>
    <row r="20" spans="2:13" ht="24" customHeight="1" x14ac:dyDescent="0.25">
      <c r="B20" s="20">
        <v>750</v>
      </c>
      <c r="C20" s="20"/>
      <c r="D20" s="25"/>
      <c r="E20" s="5" t="s">
        <v>27</v>
      </c>
      <c r="F20" s="6">
        <f>F21+F24</f>
        <v>41374.050000000003</v>
      </c>
      <c r="G20" s="6">
        <f t="shared" ref="G20:K20" si="8">G21+G24</f>
        <v>40374.050000000003</v>
      </c>
      <c r="H20" s="6">
        <f t="shared" si="8"/>
        <v>1000</v>
      </c>
      <c r="I20" s="6">
        <f t="shared" si="8"/>
        <v>41364.050000000003</v>
      </c>
      <c r="J20" s="6">
        <f t="shared" si="8"/>
        <v>40364.050000000003</v>
      </c>
      <c r="K20" s="6">
        <f t="shared" si="8"/>
        <v>1000</v>
      </c>
      <c r="L20" s="7">
        <f t="shared" si="5"/>
        <v>99.975830260755231</v>
      </c>
      <c r="M20" s="8"/>
    </row>
    <row r="21" spans="2:13" ht="24" customHeight="1" x14ac:dyDescent="0.25">
      <c r="B21" s="16"/>
      <c r="C21" s="73">
        <v>75011</v>
      </c>
      <c r="D21" s="87"/>
      <c r="E21" s="75" t="s">
        <v>28</v>
      </c>
      <c r="F21" s="76">
        <f t="shared" ref="F21:K21" si="9">F22+F23</f>
        <v>38369</v>
      </c>
      <c r="G21" s="76">
        <f t="shared" si="9"/>
        <v>38369</v>
      </c>
      <c r="H21" s="76">
        <f t="shared" si="9"/>
        <v>0</v>
      </c>
      <c r="I21" s="59">
        <f t="shared" si="9"/>
        <v>38359</v>
      </c>
      <c r="J21" s="59">
        <f t="shared" si="9"/>
        <v>38359</v>
      </c>
      <c r="K21" s="59">
        <f t="shared" si="9"/>
        <v>0</v>
      </c>
      <c r="L21" s="59">
        <f t="shared" si="5"/>
        <v>99.973937293127264</v>
      </c>
      <c r="M21" s="8"/>
    </row>
    <row r="22" spans="2:13" ht="56.25" customHeight="1" x14ac:dyDescent="0.25">
      <c r="B22" s="16"/>
      <c r="C22" s="16"/>
      <c r="D22" s="13" t="s">
        <v>29</v>
      </c>
      <c r="E22" s="12" t="s">
        <v>14</v>
      </c>
      <c r="F22" s="17">
        <v>38359</v>
      </c>
      <c r="G22" s="17">
        <v>38359</v>
      </c>
      <c r="H22" s="17">
        <v>0</v>
      </c>
      <c r="I22" s="18">
        <v>38359</v>
      </c>
      <c r="J22" s="18">
        <v>38359</v>
      </c>
      <c r="K22" s="18">
        <v>0</v>
      </c>
      <c r="L22" s="18">
        <f>$I22/$F22*100</f>
        <v>100</v>
      </c>
      <c r="M22" s="8"/>
    </row>
    <row r="23" spans="2:13" ht="41.25" customHeight="1" x14ac:dyDescent="0.25">
      <c r="B23" s="16"/>
      <c r="C23" s="16"/>
      <c r="D23" s="13" t="s">
        <v>30</v>
      </c>
      <c r="E23" s="12" t="s">
        <v>31</v>
      </c>
      <c r="F23" s="17">
        <v>10</v>
      </c>
      <c r="G23" s="17">
        <v>10</v>
      </c>
      <c r="H23" s="17">
        <v>0</v>
      </c>
      <c r="I23" s="18">
        <v>0</v>
      </c>
      <c r="J23" s="18">
        <v>0</v>
      </c>
      <c r="K23" s="18">
        <v>0</v>
      </c>
      <c r="L23" s="18">
        <f t="shared" si="5"/>
        <v>0</v>
      </c>
      <c r="M23" s="8"/>
    </row>
    <row r="24" spans="2:13" ht="18" customHeight="1" x14ac:dyDescent="0.25">
      <c r="B24" s="16"/>
      <c r="C24" s="73">
        <v>75023</v>
      </c>
      <c r="D24" s="87"/>
      <c r="E24" s="75" t="s">
        <v>32</v>
      </c>
      <c r="F24" s="76">
        <f>F25+F26</f>
        <v>3005.05</v>
      </c>
      <c r="G24" s="76">
        <f t="shared" ref="G24:K24" si="10">G25+G26</f>
        <v>2005.05</v>
      </c>
      <c r="H24" s="76">
        <f t="shared" si="10"/>
        <v>1000</v>
      </c>
      <c r="I24" s="76">
        <f t="shared" si="10"/>
        <v>3005.05</v>
      </c>
      <c r="J24" s="76">
        <f t="shared" si="10"/>
        <v>2005.05</v>
      </c>
      <c r="K24" s="76">
        <f t="shared" si="10"/>
        <v>1000</v>
      </c>
      <c r="L24" s="59">
        <v>100</v>
      </c>
      <c r="M24" s="8"/>
    </row>
    <row r="25" spans="2:13" ht="25.5" customHeight="1" x14ac:dyDescent="0.25">
      <c r="B25" s="16"/>
      <c r="C25" s="26"/>
      <c r="D25" s="13" t="s">
        <v>33</v>
      </c>
      <c r="E25" s="12" t="s">
        <v>34</v>
      </c>
      <c r="F25" s="17">
        <v>1000</v>
      </c>
      <c r="G25" s="17">
        <v>0</v>
      </c>
      <c r="H25" s="17">
        <v>1000</v>
      </c>
      <c r="I25" s="18">
        <v>1000</v>
      </c>
      <c r="J25" s="18">
        <v>0</v>
      </c>
      <c r="K25" s="18">
        <v>1000</v>
      </c>
      <c r="L25" s="18">
        <v>100</v>
      </c>
      <c r="M25" s="8"/>
    </row>
    <row r="26" spans="2:13" ht="25.5" customHeight="1" x14ac:dyDescent="0.25">
      <c r="B26" s="16"/>
      <c r="C26" s="26"/>
      <c r="D26" s="13" t="s">
        <v>35</v>
      </c>
      <c r="E26" s="12" t="s">
        <v>36</v>
      </c>
      <c r="F26" s="17">
        <v>2005.05</v>
      </c>
      <c r="G26" s="17">
        <v>2005.05</v>
      </c>
      <c r="H26" s="17">
        <v>0</v>
      </c>
      <c r="I26" s="18">
        <v>2005.05</v>
      </c>
      <c r="J26" s="18">
        <v>2005.05</v>
      </c>
      <c r="K26" s="18">
        <v>0</v>
      </c>
      <c r="L26" s="18">
        <v>100</v>
      </c>
      <c r="M26" s="8"/>
    </row>
    <row r="27" spans="2:13" ht="36" customHeight="1" x14ac:dyDescent="0.25">
      <c r="B27" s="20">
        <v>751</v>
      </c>
      <c r="C27" s="24"/>
      <c r="D27" s="24"/>
      <c r="E27" s="5" t="s">
        <v>38</v>
      </c>
      <c r="F27" s="6">
        <f>F28+F30+F32+F34</f>
        <v>39012</v>
      </c>
      <c r="G27" s="6">
        <f t="shared" ref="G27:K27" si="11">G28+G30+G32+G34</f>
        <v>39012</v>
      </c>
      <c r="H27" s="6">
        <f t="shared" si="11"/>
        <v>0</v>
      </c>
      <c r="I27" s="6">
        <f t="shared" si="11"/>
        <v>39007.72</v>
      </c>
      <c r="J27" s="6">
        <f t="shared" si="11"/>
        <v>39007.72</v>
      </c>
      <c r="K27" s="6">
        <f t="shared" si="11"/>
        <v>0</v>
      </c>
      <c r="L27" s="6">
        <f>I27/F27*100</f>
        <v>99.989029016712806</v>
      </c>
      <c r="M27" s="8"/>
    </row>
    <row r="28" spans="2:13" ht="25.5" customHeight="1" x14ac:dyDescent="0.25">
      <c r="B28" s="26"/>
      <c r="C28" s="73">
        <v>75101</v>
      </c>
      <c r="D28" s="86"/>
      <c r="E28" s="75" t="s">
        <v>39</v>
      </c>
      <c r="F28" s="76">
        <f t="shared" ref="F28:K28" si="12">F29</f>
        <v>840</v>
      </c>
      <c r="G28" s="76">
        <f t="shared" si="12"/>
        <v>840</v>
      </c>
      <c r="H28" s="76">
        <f t="shared" si="12"/>
        <v>0</v>
      </c>
      <c r="I28" s="76">
        <f t="shared" si="12"/>
        <v>840</v>
      </c>
      <c r="J28" s="76">
        <f t="shared" si="12"/>
        <v>840</v>
      </c>
      <c r="K28" s="76">
        <f t="shared" si="12"/>
        <v>0</v>
      </c>
      <c r="L28" s="59">
        <f t="shared" si="5"/>
        <v>100</v>
      </c>
      <c r="M28" s="8"/>
    </row>
    <row r="29" spans="2:13" ht="61.5" customHeight="1" x14ac:dyDescent="0.25">
      <c r="B29" s="26"/>
      <c r="C29" s="26"/>
      <c r="D29" s="26">
        <v>2010</v>
      </c>
      <c r="E29" s="12" t="s">
        <v>14</v>
      </c>
      <c r="F29" s="17">
        <v>840</v>
      </c>
      <c r="G29" s="17">
        <v>840</v>
      </c>
      <c r="H29" s="17">
        <v>0</v>
      </c>
      <c r="I29" s="18">
        <v>840</v>
      </c>
      <c r="J29" s="18">
        <v>840</v>
      </c>
      <c r="K29" s="18">
        <v>0</v>
      </c>
      <c r="L29" s="28">
        <f>$I29/$F29*100</f>
        <v>100</v>
      </c>
      <c r="M29" s="8"/>
    </row>
    <row r="30" spans="2:13" ht="32.25" customHeight="1" x14ac:dyDescent="0.25">
      <c r="B30" s="26"/>
      <c r="C30" s="60">
        <v>75107</v>
      </c>
      <c r="D30" s="60"/>
      <c r="E30" s="61" t="s">
        <v>120</v>
      </c>
      <c r="F30" s="62">
        <f t="shared" ref="F30:K30" si="13">F31</f>
        <v>18033</v>
      </c>
      <c r="G30" s="62">
        <f t="shared" si="13"/>
        <v>18033</v>
      </c>
      <c r="H30" s="62">
        <f t="shared" si="13"/>
        <v>0</v>
      </c>
      <c r="I30" s="63">
        <f t="shared" si="13"/>
        <v>18028.72</v>
      </c>
      <c r="J30" s="63">
        <f t="shared" si="13"/>
        <v>18028.72</v>
      </c>
      <c r="K30" s="63">
        <f t="shared" si="13"/>
        <v>0</v>
      </c>
      <c r="L30" s="59">
        <f>$I30/$F30*100</f>
        <v>99.976265735041309</v>
      </c>
      <c r="M30" s="8"/>
    </row>
    <row r="31" spans="2:13" ht="61.5" customHeight="1" x14ac:dyDescent="0.25">
      <c r="B31" s="26"/>
      <c r="C31" s="26"/>
      <c r="D31" s="26">
        <v>2010</v>
      </c>
      <c r="E31" s="12" t="s">
        <v>121</v>
      </c>
      <c r="F31" s="17">
        <v>18033</v>
      </c>
      <c r="G31" s="17">
        <v>18033</v>
      </c>
      <c r="H31" s="17">
        <v>0</v>
      </c>
      <c r="I31" s="18">
        <v>18028.72</v>
      </c>
      <c r="J31" s="18">
        <v>18028.72</v>
      </c>
      <c r="K31" s="18">
        <v>0</v>
      </c>
      <c r="L31" s="28">
        <f>$I31/$F31*100</f>
        <v>99.976265735041309</v>
      </c>
      <c r="M31" s="8"/>
    </row>
    <row r="32" spans="2:13" ht="26.25" customHeight="1" x14ac:dyDescent="0.25">
      <c r="B32" s="26"/>
      <c r="C32" s="73">
        <v>75108</v>
      </c>
      <c r="D32" s="73"/>
      <c r="E32" s="75" t="s">
        <v>128</v>
      </c>
      <c r="F32" s="76">
        <f>F33</f>
        <v>11286</v>
      </c>
      <c r="G32" s="76">
        <f t="shared" ref="G32:K32" si="14">G33</f>
        <v>11286</v>
      </c>
      <c r="H32" s="76">
        <f t="shared" si="14"/>
        <v>0</v>
      </c>
      <c r="I32" s="76">
        <f t="shared" si="14"/>
        <v>11286</v>
      </c>
      <c r="J32" s="76">
        <f t="shared" si="14"/>
        <v>11286</v>
      </c>
      <c r="K32" s="76">
        <f t="shared" si="14"/>
        <v>0</v>
      </c>
      <c r="L32" s="59">
        <f t="shared" ref="L32:L35" si="15">$I32/$F32*100</f>
        <v>100</v>
      </c>
      <c r="M32" s="8"/>
    </row>
    <row r="33" spans="2:17" ht="61.5" customHeight="1" x14ac:dyDescent="0.25">
      <c r="B33" s="26"/>
      <c r="C33" s="26"/>
      <c r="D33" s="26">
        <v>2010</v>
      </c>
      <c r="E33" s="12" t="s">
        <v>121</v>
      </c>
      <c r="F33" s="17">
        <v>11286</v>
      </c>
      <c r="G33" s="17">
        <v>11286</v>
      </c>
      <c r="H33" s="17">
        <v>0</v>
      </c>
      <c r="I33" s="18">
        <v>11286</v>
      </c>
      <c r="J33" s="18">
        <v>11286</v>
      </c>
      <c r="K33" s="18">
        <v>0</v>
      </c>
      <c r="L33" s="28">
        <f t="shared" si="15"/>
        <v>100</v>
      </c>
      <c r="M33" s="8"/>
      <c r="Q33" s="72"/>
    </row>
    <row r="34" spans="2:17" ht="28.5" customHeight="1" x14ac:dyDescent="0.25">
      <c r="B34" s="26"/>
      <c r="C34" s="73">
        <v>75110</v>
      </c>
      <c r="D34" s="73"/>
      <c r="E34" s="75" t="s">
        <v>129</v>
      </c>
      <c r="F34" s="76">
        <f>F35</f>
        <v>8853</v>
      </c>
      <c r="G34" s="76">
        <f t="shared" ref="G34:K34" si="16">G35</f>
        <v>8853</v>
      </c>
      <c r="H34" s="76">
        <f t="shared" si="16"/>
        <v>0</v>
      </c>
      <c r="I34" s="76">
        <f t="shared" si="16"/>
        <v>8853</v>
      </c>
      <c r="J34" s="76">
        <f t="shared" si="16"/>
        <v>8853</v>
      </c>
      <c r="K34" s="76">
        <f t="shared" si="16"/>
        <v>0</v>
      </c>
      <c r="L34" s="59">
        <f t="shared" si="15"/>
        <v>100</v>
      </c>
      <c r="M34" s="8"/>
      <c r="Q34" s="72"/>
    </row>
    <row r="35" spans="2:17" ht="61.5" customHeight="1" x14ac:dyDescent="0.25">
      <c r="B35" s="26"/>
      <c r="C35" s="26"/>
      <c r="D35" s="26">
        <v>2010</v>
      </c>
      <c r="E35" s="12" t="s">
        <v>121</v>
      </c>
      <c r="F35" s="17">
        <v>8853</v>
      </c>
      <c r="G35" s="17">
        <v>8853</v>
      </c>
      <c r="H35" s="17">
        <v>0</v>
      </c>
      <c r="I35" s="18">
        <v>8853</v>
      </c>
      <c r="J35" s="18">
        <v>8853</v>
      </c>
      <c r="K35" s="18">
        <v>0</v>
      </c>
      <c r="L35" s="28">
        <f t="shared" si="15"/>
        <v>100</v>
      </c>
      <c r="M35" s="8"/>
      <c r="Q35" s="72"/>
    </row>
    <row r="36" spans="2:17" s="33" customFormat="1" ht="48" customHeight="1" x14ac:dyDescent="0.2">
      <c r="B36" s="20">
        <v>756</v>
      </c>
      <c r="C36" s="24"/>
      <c r="D36" s="24"/>
      <c r="E36" s="5" t="s">
        <v>40</v>
      </c>
      <c r="F36" s="6">
        <f>F37+F39+F46+F55+F59</f>
        <v>2968368</v>
      </c>
      <c r="G36" s="6">
        <f>G37+G39+G46+G55+G59</f>
        <v>2968368</v>
      </c>
      <c r="H36" s="6">
        <f>H37+H39+H46+H55+H59</f>
        <v>0</v>
      </c>
      <c r="I36" s="7">
        <f>I37+I39+I46+I55+I59</f>
        <v>2823408.78</v>
      </c>
      <c r="J36" s="7">
        <f>J37+J39+J46+J55+J59</f>
        <v>2823408.78</v>
      </c>
      <c r="K36" s="7">
        <v>0</v>
      </c>
      <c r="L36" s="7">
        <f t="shared" si="5"/>
        <v>95.11653474232304</v>
      </c>
      <c r="M36" s="32"/>
    </row>
    <row r="37" spans="2:17" s="35" customFormat="1" ht="30.75" customHeight="1" x14ac:dyDescent="0.2">
      <c r="B37" s="26"/>
      <c r="C37" s="73">
        <v>75601</v>
      </c>
      <c r="D37" s="86"/>
      <c r="E37" s="75" t="s">
        <v>41</v>
      </c>
      <c r="F37" s="76">
        <f>F38</f>
        <v>2500</v>
      </c>
      <c r="G37" s="76">
        <f>G38</f>
        <v>2500</v>
      </c>
      <c r="H37" s="76">
        <f>H38</f>
        <v>0</v>
      </c>
      <c r="I37" s="76">
        <f t="shared" ref="I37:K37" si="17">I38</f>
        <v>1115.67</v>
      </c>
      <c r="J37" s="76">
        <f t="shared" si="17"/>
        <v>1115.67</v>
      </c>
      <c r="K37" s="76">
        <f t="shared" si="17"/>
        <v>0</v>
      </c>
      <c r="L37" s="63">
        <f t="shared" si="5"/>
        <v>44.626800000000003</v>
      </c>
      <c r="M37" s="34"/>
    </row>
    <row r="38" spans="2:17" s="19" customFormat="1" ht="48" customHeight="1" x14ac:dyDescent="0.2">
      <c r="B38" s="26"/>
      <c r="C38" s="13"/>
      <c r="D38" s="13" t="s">
        <v>42</v>
      </c>
      <c r="E38" s="12" t="s">
        <v>43</v>
      </c>
      <c r="F38" s="17">
        <v>2500</v>
      </c>
      <c r="G38" s="17">
        <v>2500</v>
      </c>
      <c r="H38" s="17">
        <v>0</v>
      </c>
      <c r="I38" s="18">
        <v>1115.67</v>
      </c>
      <c r="J38" s="18">
        <v>1115.67</v>
      </c>
      <c r="K38" s="18">
        <v>0</v>
      </c>
      <c r="L38" s="36">
        <f t="shared" si="5"/>
        <v>44.626800000000003</v>
      </c>
      <c r="M38" s="14"/>
    </row>
    <row r="39" spans="2:17" ht="48" customHeight="1" x14ac:dyDescent="0.25">
      <c r="B39" s="26"/>
      <c r="C39" s="74" t="s">
        <v>44</v>
      </c>
      <c r="D39" s="87"/>
      <c r="E39" s="75" t="s">
        <v>45</v>
      </c>
      <c r="F39" s="76">
        <f>F40+F41+F42+F43+F45+F44</f>
        <v>325100</v>
      </c>
      <c r="G39" s="76">
        <f>G40+G41+G42+G43+G45+G44</f>
        <v>325100</v>
      </c>
      <c r="H39" s="76">
        <f>H40+H41+H42+H43+H45+H44</f>
        <v>0</v>
      </c>
      <c r="I39" s="59">
        <f>I40+I41+I42+I43+I45+I44</f>
        <v>327519.84000000003</v>
      </c>
      <c r="J39" s="59">
        <f>J40+J41+J42+J43+J45+J44</f>
        <v>327519.84000000003</v>
      </c>
      <c r="K39" s="59">
        <f>SUM(K40:K45)</f>
        <v>0</v>
      </c>
      <c r="L39" s="59">
        <f t="shared" si="5"/>
        <v>100.74433712703785</v>
      </c>
      <c r="M39" s="8"/>
    </row>
    <row r="40" spans="2:17" ht="29.25" customHeight="1" x14ac:dyDescent="0.25">
      <c r="B40" s="26"/>
      <c r="C40" s="13"/>
      <c r="D40" s="13" t="s">
        <v>46</v>
      </c>
      <c r="E40" s="12" t="s">
        <v>47</v>
      </c>
      <c r="F40" s="17">
        <v>250000</v>
      </c>
      <c r="G40" s="17">
        <v>250000</v>
      </c>
      <c r="H40" s="17">
        <v>0</v>
      </c>
      <c r="I40" s="18">
        <v>250647</v>
      </c>
      <c r="J40" s="18">
        <v>250647</v>
      </c>
      <c r="K40" s="18">
        <v>0</v>
      </c>
      <c r="L40" s="18">
        <f t="shared" si="5"/>
        <v>100.25880000000001</v>
      </c>
      <c r="M40" s="8"/>
    </row>
    <row r="41" spans="2:17" ht="20.25" customHeight="1" x14ac:dyDescent="0.25">
      <c r="B41" s="26"/>
      <c r="C41" s="13"/>
      <c r="D41" s="13" t="s">
        <v>48</v>
      </c>
      <c r="E41" s="12" t="s">
        <v>49</v>
      </c>
      <c r="F41" s="17">
        <v>5500</v>
      </c>
      <c r="G41" s="17">
        <v>5500</v>
      </c>
      <c r="H41" s="17">
        <v>0</v>
      </c>
      <c r="I41" s="18">
        <v>5904</v>
      </c>
      <c r="J41" s="18">
        <v>5904</v>
      </c>
      <c r="K41" s="18">
        <v>0</v>
      </c>
      <c r="L41" s="18">
        <f t="shared" si="5"/>
        <v>107.34545454545454</v>
      </c>
      <c r="M41" s="8"/>
    </row>
    <row r="42" spans="2:17" ht="18" customHeight="1" x14ac:dyDescent="0.25">
      <c r="B42" s="26"/>
      <c r="C42" s="13"/>
      <c r="D42" s="13" t="s">
        <v>50</v>
      </c>
      <c r="E42" s="12" t="s">
        <v>51</v>
      </c>
      <c r="F42" s="17">
        <v>68000</v>
      </c>
      <c r="G42" s="17">
        <v>68000</v>
      </c>
      <c r="H42" s="17">
        <v>0</v>
      </c>
      <c r="I42" s="18">
        <v>68843</v>
      </c>
      <c r="J42" s="18">
        <v>68843</v>
      </c>
      <c r="K42" s="18">
        <v>0</v>
      </c>
      <c r="L42" s="18">
        <f t="shared" si="5"/>
        <v>101.23970588235294</v>
      </c>
      <c r="M42" s="8"/>
    </row>
    <row r="43" spans="2:17" ht="23.25" customHeight="1" x14ac:dyDescent="0.25">
      <c r="B43" s="26"/>
      <c r="C43" s="13"/>
      <c r="D43" s="13" t="s">
        <v>52</v>
      </c>
      <c r="E43" s="12" t="s">
        <v>53</v>
      </c>
      <c r="F43" s="17">
        <v>1400</v>
      </c>
      <c r="G43" s="17">
        <v>1400</v>
      </c>
      <c r="H43" s="17">
        <v>0</v>
      </c>
      <c r="I43" s="18">
        <v>1416</v>
      </c>
      <c r="J43" s="18">
        <v>1416</v>
      </c>
      <c r="K43" s="18">
        <v>0</v>
      </c>
      <c r="L43" s="18">
        <f t="shared" si="5"/>
        <v>101.14285714285714</v>
      </c>
      <c r="M43" s="8"/>
    </row>
    <row r="44" spans="2:17" ht="23.25" customHeight="1" x14ac:dyDescent="0.25">
      <c r="B44" s="26"/>
      <c r="C44" s="13"/>
      <c r="D44" s="13" t="s">
        <v>65</v>
      </c>
      <c r="E44" s="12" t="s">
        <v>66</v>
      </c>
      <c r="F44" s="17">
        <v>0</v>
      </c>
      <c r="G44" s="17">
        <v>0</v>
      </c>
      <c r="H44" s="17">
        <v>0</v>
      </c>
      <c r="I44" s="18">
        <v>443</v>
      </c>
      <c r="J44" s="18">
        <v>443</v>
      </c>
      <c r="K44" s="18">
        <v>0</v>
      </c>
      <c r="L44" s="18">
        <v>0</v>
      </c>
      <c r="M44" s="8"/>
    </row>
    <row r="45" spans="2:17" ht="22.5" customHeight="1" x14ac:dyDescent="0.25">
      <c r="B45" s="26"/>
      <c r="C45" s="13"/>
      <c r="D45" s="13" t="s">
        <v>54</v>
      </c>
      <c r="E45" s="12" t="s">
        <v>55</v>
      </c>
      <c r="F45" s="17">
        <v>200</v>
      </c>
      <c r="G45" s="17">
        <v>200</v>
      </c>
      <c r="H45" s="17">
        <v>0</v>
      </c>
      <c r="I45" s="18">
        <v>266.83999999999997</v>
      </c>
      <c r="J45" s="18">
        <v>266.83999999999997</v>
      </c>
      <c r="K45" s="18">
        <v>0</v>
      </c>
      <c r="L45" s="18">
        <f t="shared" si="5"/>
        <v>133.41999999999999</v>
      </c>
      <c r="M45" s="8"/>
    </row>
    <row r="46" spans="2:17" ht="50.25" customHeight="1" x14ac:dyDescent="0.25">
      <c r="B46" s="26"/>
      <c r="C46" s="74" t="s">
        <v>56</v>
      </c>
      <c r="D46" s="87"/>
      <c r="E46" s="75" t="s">
        <v>57</v>
      </c>
      <c r="F46" s="76">
        <f>F47+F48+F49+F50+F51+F52+F53+F54</f>
        <v>1057700</v>
      </c>
      <c r="G46" s="76">
        <f t="shared" ref="G46:K46" si="18">G47+G48+G49+G50+G51+G52+G53+G54</f>
        <v>1057700</v>
      </c>
      <c r="H46" s="76">
        <f t="shared" si="18"/>
        <v>0</v>
      </c>
      <c r="I46" s="76">
        <f t="shared" si="18"/>
        <v>895869.7</v>
      </c>
      <c r="J46" s="76">
        <f t="shared" si="18"/>
        <v>895869.7</v>
      </c>
      <c r="K46" s="76">
        <f t="shared" si="18"/>
        <v>0</v>
      </c>
      <c r="L46" s="59">
        <f t="shared" si="5"/>
        <v>84.699792001512705</v>
      </c>
      <c r="M46" s="8"/>
    </row>
    <row r="47" spans="2:17" ht="24" customHeight="1" x14ac:dyDescent="0.25">
      <c r="B47" s="26"/>
      <c r="C47" s="13"/>
      <c r="D47" s="13" t="s">
        <v>46</v>
      </c>
      <c r="E47" s="12" t="s">
        <v>47</v>
      </c>
      <c r="F47" s="17">
        <v>500000</v>
      </c>
      <c r="G47" s="17">
        <v>500000</v>
      </c>
      <c r="H47" s="17">
        <v>0</v>
      </c>
      <c r="I47" s="18">
        <v>407156.47999999998</v>
      </c>
      <c r="J47" s="18">
        <v>407156.47999999998</v>
      </c>
      <c r="K47" s="18">
        <v>0</v>
      </c>
      <c r="L47" s="18">
        <f t="shared" si="5"/>
        <v>81.431296000000003</v>
      </c>
      <c r="M47" s="8"/>
    </row>
    <row r="48" spans="2:17" ht="36" customHeight="1" x14ac:dyDescent="0.25">
      <c r="B48" s="26"/>
      <c r="C48" s="13"/>
      <c r="D48" s="13" t="s">
        <v>48</v>
      </c>
      <c r="E48" s="12" t="s">
        <v>49</v>
      </c>
      <c r="F48" s="17">
        <v>300000</v>
      </c>
      <c r="G48" s="17">
        <v>300000</v>
      </c>
      <c r="H48" s="17">
        <v>0</v>
      </c>
      <c r="I48" s="18">
        <v>250283.83</v>
      </c>
      <c r="J48" s="18">
        <v>250283.83</v>
      </c>
      <c r="K48" s="18">
        <v>0</v>
      </c>
      <c r="L48" s="18">
        <f t="shared" si="5"/>
        <v>83.427943333333332</v>
      </c>
      <c r="M48" s="8"/>
    </row>
    <row r="49" spans="2:13" ht="24.75" customHeight="1" x14ac:dyDescent="0.25">
      <c r="B49" s="26"/>
      <c r="C49" s="13"/>
      <c r="D49" s="13" t="s">
        <v>58</v>
      </c>
      <c r="E49" s="12" t="s">
        <v>51</v>
      </c>
      <c r="F49" s="17">
        <v>27000</v>
      </c>
      <c r="G49" s="17">
        <v>27000</v>
      </c>
      <c r="H49" s="17">
        <v>0</v>
      </c>
      <c r="I49" s="17">
        <v>29949.35</v>
      </c>
      <c r="J49" s="18">
        <v>29949.35</v>
      </c>
      <c r="K49" s="18">
        <v>0</v>
      </c>
      <c r="L49" s="18">
        <f t="shared" si="5"/>
        <v>110.92351851851852</v>
      </c>
      <c r="M49" s="8"/>
    </row>
    <row r="50" spans="2:13" ht="30" customHeight="1" x14ac:dyDescent="0.25">
      <c r="B50" s="26"/>
      <c r="C50" s="13"/>
      <c r="D50" s="13" t="s">
        <v>52</v>
      </c>
      <c r="E50" s="12" t="s">
        <v>53</v>
      </c>
      <c r="F50" s="17">
        <v>130000</v>
      </c>
      <c r="G50" s="17">
        <v>130000</v>
      </c>
      <c r="H50" s="17">
        <v>0</v>
      </c>
      <c r="I50" s="18">
        <v>108762</v>
      </c>
      <c r="J50" s="18">
        <v>108762</v>
      </c>
      <c r="K50" s="18">
        <v>0</v>
      </c>
      <c r="L50" s="18">
        <f t="shared" si="5"/>
        <v>83.663076923076915</v>
      </c>
      <c r="M50" s="8"/>
    </row>
    <row r="51" spans="2:13" ht="18" customHeight="1" x14ac:dyDescent="0.25">
      <c r="B51" s="26"/>
      <c r="C51" s="26"/>
      <c r="D51" s="13" t="s">
        <v>59</v>
      </c>
      <c r="E51" s="12" t="s">
        <v>60</v>
      </c>
      <c r="F51" s="17">
        <v>10000</v>
      </c>
      <c r="G51" s="17">
        <v>10000</v>
      </c>
      <c r="H51" s="17">
        <v>0</v>
      </c>
      <c r="I51" s="18">
        <v>5215</v>
      </c>
      <c r="J51" s="18">
        <v>5215</v>
      </c>
      <c r="K51" s="18">
        <v>0</v>
      </c>
      <c r="L51" s="18">
        <f t="shared" si="5"/>
        <v>52.15</v>
      </c>
      <c r="M51" s="8"/>
    </row>
    <row r="52" spans="2:13" ht="18" customHeight="1" x14ac:dyDescent="0.25">
      <c r="B52" s="26"/>
      <c r="C52" s="26"/>
      <c r="D52" s="13" t="s">
        <v>61</v>
      </c>
      <c r="E52" s="12" t="s">
        <v>62</v>
      </c>
      <c r="F52" s="17">
        <v>700</v>
      </c>
      <c r="G52" s="17">
        <v>700</v>
      </c>
      <c r="H52" s="17">
        <v>0</v>
      </c>
      <c r="I52" s="18">
        <v>0</v>
      </c>
      <c r="J52" s="18">
        <v>0</v>
      </c>
      <c r="K52" s="18">
        <v>0</v>
      </c>
      <c r="L52" s="18">
        <f t="shared" si="5"/>
        <v>0</v>
      </c>
      <c r="M52" s="8"/>
    </row>
    <row r="53" spans="2:13" ht="24" customHeight="1" x14ac:dyDescent="0.25">
      <c r="B53" s="26"/>
      <c r="C53" s="26"/>
      <c r="D53" s="13" t="s">
        <v>65</v>
      </c>
      <c r="E53" s="12" t="s">
        <v>66</v>
      </c>
      <c r="F53" s="17">
        <v>85000</v>
      </c>
      <c r="G53" s="17">
        <v>85000</v>
      </c>
      <c r="H53" s="17">
        <v>0</v>
      </c>
      <c r="I53" s="18">
        <v>89648.4</v>
      </c>
      <c r="J53" s="18">
        <v>89648.4</v>
      </c>
      <c r="K53" s="18">
        <v>0</v>
      </c>
      <c r="L53" s="18">
        <f t="shared" si="5"/>
        <v>105.46870588235294</v>
      </c>
      <c r="M53" s="8"/>
    </row>
    <row r="54" spans="2:13" ht="24" customHeight="1" x14ac:dyDescent="0.25">
      <c r="B54" s="26"/>
      <c r="C54" s="26"/>
      <c r="D54" s="13" t="s">
        <v>54</v>
      </c>
      <c r="E54" s="12" t="s">
        <v>55</v>
      </c>
      <c r="F54" s="17">
        <v>5000</v>
      </c>
      <c r="G54" s="17">
        <v>5000</v>
      </c>
      <c r="H54" s="17">
        <v>0</v>
      </c>
      <c r="I54" s="18">
        <v>4854.6400000000003</v>
      </c>
      <c r="J54" s="18">
        <v>4854.6400000000003</v>
      </c>
      <c r="K54" s="18">
        <v>0</v>
      </c>
      <c r="L54" s="18">
        <f t="shared" si="5"/>
        <v>97.092799999999997</v>
      </c>
      <c r="M54" s="8"/>
    </row>
    <row r="55" spans="2:13" ht="36" customHeight="1" x14ac:dyDescent="0.25">
      <c r="B55" s="26"/>
      <c r="C55" s="73">
        <v>75618</v>
      </c>
      <c r="D55" s="87"/>
      <c r="E55" s="75" t="s">
        <v>67</v>
      </c>
      <c r="F55" s="76">
        <f>F56+F57+F58</f>
        <v>74000</v>
      </c>
      <c r="G55" s="76">
        <f t="shared" ref="G55:K55" si="19">G56+G57+G58</f>
        <v>74000</v>
      </c>
      <c r="H55" s="76">
        <f t="shared" si="19"/>
        <v>0</v>
      </c>
      <c r="I55" s="76">
        <f t="shared" si="19"/>
        <v>77729.67</v>
      </c>
      <c r="J55" s="76">
        <f t="shared" si="19"/>
        <v>77729.67</v>
      </c>
      <c r="K55" s="76">
        <f t="shared" si="19"/>
        <v>0</v>
      </c>
      <c r="L55" s="59">
        <f t="shared" si="5"/>
        <v>105.04009459459461</v>
      </c>
      <c r="M55" s="8"/>
    </row>
    <row r="56" spans="2:13" ht="18" customHeight="1" x14ac:dyDescent="0.25">
      <c r="B56" s="26"/>
      <c r="C56" s="26"/>
      <c r="D56" s="13" t="s">
        <v>68</v>
      </c>
      <c r="E56" s="12" t="s">
        <v>67</v>
      </c>
      <c r="F56" s="17">
        <v>13000</v>
      </c>
      <c r="G56" s="17">
        <v>13000</v>
      </c>
      <c r="H56" s="17">
        <v>0</v>
      </c>
      <c r="I56" s="18">
        <v>13305</v>
      </c>
      <c r="J56" s="18">
        <v>13305</v>
      </c>
      <c r="K56" s="18">
        <v>0</v>
      </c>
      <c r="L56" s="18">
        <f t="shared" si="5"/>
        <v>102.34615384615384</v>
      </c>
      <c r="M56" s="8"/>
    </row>
    <row r="57" spans="2:13" ht="26.25" customHeight="1" x14ac:dyDescent="0.25">
      <c r="B57" s="26"/>
      <c r="C57" s="26"/>
      <c r="D57" s="13" t="s">
        <v>69</v>
      </c>
      <c r="E57" s="12" t="s">
        <v>70</v>
      </c>
      <c r="F57" s="17">
        <v>3000</v>
      </c>
      <c r="G57" s="17">
        <v>3000</v>
      </c>
      <c r="H57" s="17">
        <v>0</v>
      </c>
      <c r="I57" s="18">
        <v>4453</v>
      </c>
      <c r="J57" s="18">
        <v>4453</v>
      </c>
      <c r="K57" s="18">
        <v>0</v>
      </c>
      <c r="L57" s="18">
        <f t="shared" si="5"/>
        <v>148.43333333333334</v>
      </c>
      <c r="M57" s="8"/>
    </row>
    <row r="58" spans="2:13" ht="26.25" customHeight="1" x14ac:dyDescent="0.25">
      <c r="B58" s="26"/>
      <c r="C58" s="26"/>
      <c r="D58" s="13" t="s">
        <v>71</v>
      </c>
      <c r="E58" s="12" t="s">
        <v>72</v>
      </c>
      <c r="F58" s="17">
        <v>58000</v>
      </c>
      <c r="G58" s="17">
        <v>58000</v>
      </c>
      <c r="H58" s="17">
        <v>0</v>
      </c>
      <c r="I58" s="18">
        <v>59971.67</v>
      </c>
      <c r="J58" s="18">
        <v>59971.67</v>
      </c>
      <c r="K58" s="18">
        <v>0</v>
      </c>
      <c r="L58" s="18">
        <f t="shared" si="5"/>
        <v>103.39943103448275</v>
      </c>
      <c r="M58" s="8"/>
    </row>
    <row r="59" spans="2:13" ht="30.75" customHeight="1" x14ac:dyDescent="0.25">
      <c r="B59" s="26"/>
      <c r="C59" s="73">
        <v>75621</v>
      </c>
      <c r="D59" s="87"/>
      <c r="E59" s="75" t="s">
        <v>73</v>
      </c>
      <c r="F59" s="76">
        <f>F60+F61</f>
        <v>1509068</v>
      </c>
      <c r="G59" s="76">
        <f>G60+G61</f>
        <v>1509068</v>
      </c>
      <c r="H59" s="76">
        <f>H60+H61</f>
        <v>0</v>
      </c>
      <c r="I59" s="59">
        <f>I60+I61</f>
        <v>1521173.9</v>
      </c>
      <c r="J59" s="59">
        <f>J60+J61</f>
        <v>1521173.9</v>
      </c>
      <c r="K59" s="59">
        <v>0</v>
      </c>
      <c r="L59" s="59">
        <f t="shared" si="5"/>
        <v>100.80221037090442</v>
      </c>
      <c r="M59" s="8"/>
    </row>
    <row r="60" spans="2:13" ht="18" customHeight="1" x14ac:dyDescent="0.25">
      <c r="B60" s="26"/>
      <c r="C60" s="26"/>
      <c r="D60" s="13" t="s">
        <v>74</v>
      </c>
      <c r="E60" s="12" t="s">
        <v>75</v>
      </c>
      <c r="F60" s="17">
        <v>1504068</v>
      </c>
      <c r="G60" s="17">
        <v>1504068</v>
      </c>
      <c r="H60" s="17">
        <v>0</v>
      </c>
      <c r="I60" s="18">
        <v>1517168</v>
      </c>
      <c r="J60" s="18">
        <v>1517168</v>
      </c>
      <c r="K60" s="18">
        <v>0</v>
      </c>
      <c r="L60" s="18">
        <f t="shared" si="5"/>
        <v>100.87097125927818</v>
      </c>
      <c r="M60" s="8"/>
    </row>
    <row r="61" spans="2:13" ht="18" customHeight="1" x14ac:dyDescent="0.25">
      <c r="B61" s="26"/>
      <c r="C61" s="26"/>
      <c r="D61" s="13" t="s">
        <v>76</v>
      </c>
      <c r="E61" s="12" t="s">
        <v>77</v>
      </c>
      <c r="F61" s="17">
        <v>5000</v>
      </c>
      <c r="G61" s="17">
        <v>5000</v>
      </c>
      <c r="H61" s="17">
        <v>0</v>
      </c>
      <c r="I61" s="18">
        <v>4005.9</v>
      </c>
      <c r="J61" s="18">
        <v>4005.9</v>
      </c>
      <c r="K61" s="18">
        <v>0</v>
      </c>
      <c r="L61" s="18">
        <f t="shared" si="5"/>
        <v>80.117999999999995</v>
      </c>
      <c r="M61" s="8"/>
    </row>
    <row r="62" spans="2:13" ht="24" customHeight="1" x14ac:dyDescent="0.25">
      <c r="B62" s="20">
        <v>758</v>
      </c>
      <c r="C62" s="20"/>
      <c r="D62" s="3"/>
      <c r="E62" s="5" t="s">
        <v>78</v>
      </c>
      <c r="F62" s="6">
        <f t="shared" ref="F62:K62" si="20">F63+F65+F67+F75</f>
        <v>7699215.3099999996</v>
      </c>
      <c r="G62" s="6">
        <f t="shared" si="20"/>
        <v>7681998.8600000003</v>
      </c>
      <c r="H62" s="6">
        <f t="shared" si="20"/>
        <v>17216.45</v>
      </c>
      <c r="I62" s="6">
        <f t="shared" si="20"/>
        <v>7683188.1200000001</v>
      </c>
      <c r="J62" s="6">
        <f t="shared" si="20"/>
        <v>7665971.6699999999</v>
      </c>
      <c r="K62" s="6">
        <f t="shared" si="20"/>
        <v>17216.45</v>
      </c>
      <c r="L62" s="7">
        <f t="shared" si="5"/>
        <v>99.791833461532335</v>
      </c>
      <c r="M62" s="8"/>
    </row>
    <row r="63" spans="2:13" ht="25.5" customHeight="1" x14ac:dyDescent="0.25">
      <c r="B63" s="26"/>
      <c r="C63" s="73">
        <v>75801</v>
      </c>
      <c r="D63" s="74"/>
      <c r="E63" s="75" t="s">
        <v>79</v>
      </c>
      <c r="F63" s="76">
        <f>F64</f>
        <v>3785487</v>
      </c>
      <c r="G63" s="76">
        <f>G64</f>
        <v>3785487</v>
      </c>
      <c r="H63" s="76">
        <f>H64</f>
        <v>0</v>
      </c>
      <c r="I63" s="59">
        <f>I64</f>
        <v>3785487</v>
      </c>
      <c r="J63" s="59">
        <f>J64</f>
        <v>3785487</v>
      </c>
      <c r="K63" s="59">
        <v>0</v>
      </c>
      <c r="L63" s="59">
        <f t="shared" si="5"/>
        <v>100</v>
      </c>
      <c r="M63" s="8"/>
    </row>
    <row r="64" spans="2:13" ht="18" customHeight="1" x14ac:dyDescent="0.25">
      <c r="B64" s="26"/>
      <c r="C64" s="26"/>
      <c r="D64" s="13" t="s">
        <v>80</v>
      </c>
      <c r="E64" s="12" t="s">
        <v>81</v>
      </c>
      <c r="F64" s="17">
        <v>3785487</v>
      </c>
      <c r="G64" s="17">
        <v>3785487</v>
      </c>
      <c r="H64" s="17">
        <v>0</v>
      </c>
      <c r="I64" s="17">
        <v>3785487</v>
      </c>
      <c r="J64" s="17">
        <v>3785487</v>
      </c>
      <c r="K64" s="18">
        <v>0</v>
      </c>
      <c r="L64" s="18">
        <f t="shared" si="5"/>
        <v>100</v>
      </c>
      <c r="M64" s="8"/>
    </row>
    <row r="65" spans="2:13" ht="22.5" customHeight="1" x14ac:dyDescent="0.25">
      <c r="B65" s="26"/>
      <c r="C65" s="73">
        <v>75807</v>
      </c>
      <c r="D65" s="74"/>
      <c r="E65" s="75" t="s">
        <v>82</v>
      </c>
      <c r="F65" s="76">
        <f>F66</f>
        <v>3624997</v>
      </c>
      <c r="G65" s="76">
        <f>G66</f>
        <v>3624997</v>
      </c>
      <c r="H65" s="76">
        <f>H66</f>
        <v>0</v>
      </c>
      <c r="I65" s="59">
        <f>I66</f>
        <v>3624997</v>
      </c>
      <c r="J65" s="59">
        <f>J66</f>
        <v>3624997</v>
      </c>
      <c r="K65" s="59">
        <v>0</v>
      </c>
      <c r="L65" s="59">
        <f t="shared" si="5"/>
        <v>100</v>
      </c>
      <c r="M65" s="8"/>
    </row>
    <row r="66" spans="2:13" ht="22.5" customHeight="1" x14ac:dyDescent="0.25">
      <c r="B66" s="26"/>
      <c r="C66" s="26"/>
      <c r="D66" s="13" t="s">
        <v>80</v>
      </c>
      <c r="E66" s="12" t="s">
        <v>81</v>
      </c>
      <c r="F66" s="17">
        <v>3624997</v>
      </c>
      <c r="G66" s="17">
        <v>3624997</v>
      </c>
      <c r="H66" s="17">
        <v>0</v>
      </c>
      <c r="I66" s="17">
        <v>3624997</v>
      </c>
      <c r="J66" s="17">
        <v>3624997</v>
      </c>
      <c r="K66" s="18">
        <v>0</v>
      </c>
      <c r="L66" s="18">
        <f t="shared" si="5"/>
        <v>100</v>
      </c>
      <c r="M66" s="8"/>
    </row>
    <row r="67" spans="2:13" ht="22.5" customHeight="1" x14ac:dyDescent="0.25">
      <c r="B67" s="26"/>
      <c r="C67" s="73">
        <v>75814</v>
      </c>
      <c r="D67" s="87"/>
      <c r="E67" s="75" t="s">
        <v>83</v>
      </c>
      <c r="F67" s="76">
        <f>F68+F69+F71+F72+F74+F73+F70</f>
        <v>91988.31</v>
      </c>
      <c r="G67" s="76">
        <f t="shared" ref="G67:K67" si="21">G68+G69+G71+G72+G74+G73+G70</f>
        <v>74771.86</v>
      </c>
      <c r="H67" s="76">
        <f t="shared" si="21"/>
        <v>17216.45</v>
      </c>
      <c r="I67" s="76">
        <f t="shared" si="21"/>
        <v>75961.119999999995</v>
      </c>
      <c r="J67" s="76">
        <f t="shared" si="21"/>
        <v>58744.67</v>
      </c>
      <c r="K67" s="76">
        <f t="shared" si="21"/>
        <v>17216.45</v>
      </c>
      <c r="L67" s="59">
        <f>$I67/$F67*100</f>
        <v>82.5769274378451</v>
      </c>
      <c r="M67" s="8"/>
    </row>
    <row r="68" spans="2:13" s="10" customFormat="1" ht="37.5" customHeight="1" x14ac:dyDescent="0.25">
      <c r="B68" s="37"/>
      <c r="C68" s="38"/>
      <c r="D68" s="11" t="s">
        <v>63</v>
      </c>
      <c r="E68" s="12" t="s">
        <v>64</v>
      </c>
      <c r="F68" s="39">
        <v>10000</v>
      </c>
      <c r="G68" s="39">
        <v>10000</v>
      </c>
      <c r="H68" s="39">
        <v>0</v>
      </c>
      <c r="I68" s="39">
        <v>8639.81</v>
      </c>
      <c r="J68" s="39">
        <v>8639.81</v>
      </c>
      <c r="K68" s="39">
        <v>0</v>
      </c>
      <c r="L68" s="40">
        <f t="shared" si="5"/>
        <v>86.398099999999999</v>
      </c>
      <c r="M68" s="9"/>
    </row>
    <row r="69" spans="2:13" ht="18" customHeight="1" x14ac:dyDescent="0.25">
      <c r="B69" s="26"/>
      <c r="C69" s="26"/>
      <c r="D69" s="13" t="s">
        <v>84</v>
      </c>
      <c r="E69" s="12" t="s">
        <v>85</v>
      </c>
      <c r="F69" s="17">
        <v>2000</v>
      </c>
      <c r="G69" s="17">
        <v>2000</v>
      </c>
      <c r="H69" s="17">
        <v>0</v>
      </c>
      <c r="I69" s="18">
        <v>900</v>
      </c>
      <c r="J69" s="18">
        <v>900</v>
      </c>
      <c r="K69" s="18">
        <v>0</v>
      </c>
      <c r="L69" s="18">
        <f t="shared" si="5"/>
        <v>45</v>
      </c>
      <c r="M69" s="8"/>
    </row>
    <row r="70" spans="2:13" ht="37.5" customHeight="1" x14ac:dyDescent="0.25">
      <c r="B70" s="26"/>
      <c r="C70" s="26"/>
      <c r="D70" s="13" t="s">
        <v>136</v>
      </c>
      <c r="E70" s="12" t="s">
        <v>140</v>
      </c>
      <c r="F70" s="17">
        <v>0</v>
      </c>
      <c r="G70" s="17">
        <v>0</v>
      </c>
      <c r="H70" s="17">
        <v>0</v>
      </c>
      <c r="I70" s="18">
        <v>200</v>
      </c>
      <c r="J70" s="18">
        <v>200</v>
      </c>
      <c r="K70" s="18">
        <v>0</v>
      </c>
      <c r="L70" s="18">
        <v>100</v>
      </c>
      <c r="M70" s="8"/>
    </row>
    <row r="71" spans="2:13" s="10" customFormat="1" ht="27" customHeight="1" x14ac:dyDescent="0.25">
      <c r="B71" s="37"/>
      <c r="C71" s="37"/>
      <c r="D71" s="11" t="s">
        <v>115</v>
      </c>
      <c r="E71" s="12" t="s">
        <v>116</v>
      </c>
      <c r="F71" s="39">
        <v>0</v>
      </c>
      <c r="G71" s="39">
        <v>0</v>
      </c>
      <c r="H71" s="39">
        <v>0</v>
      </c>
      <c r="I71" s="40">
        <v>30</v>
      </c>
      <c r="J71" s="40">
        <v>30</v>
      </c>
      <c r="K71" s="40">
        <v>0</v>
      </c>
      <c r="L71" s="40">
        <v>100</v>
      </c>
      <c r="M71" s="9"/>
    </row>
    <row r="72" spans="2:13" ht="25.5" customHeight="1" x14ac:dyDescent="0.25">
      <c r="B72" s="26"/>
      <c r="C72" s="26"/>
      <c r="D72" s="13" t="s">
        <v>25</v>
      </c>
      <c r="E72" s="12" t="s">
        <v>26</v>
      </c>
      <c r="F72" s="17">
        <v>20000</v>
      </c>
      <c r="G72" s="17">
        <v>20000</v>
      </c>
      <c r="H72" s="17">
        <v>0</v>
      </c>
      <c r="I72" s="18">
        <v>6203</v>
      </c>
      <c r="J72" s="18">
        <v>6203</v>
      </c>
      <c r="K72" s="18">
        <v>0</v>
      </c>
      <c r="L72" s="18">
        <f t="shared" si="5"/>
        <v>31.014999999999997</v>
      </c>
      <c r="M72" s="8"/>
    </row>
    <row r="73" spans="2:13" ht="25.5" customHeight="1" x14ac:dyDescent="0.25">
      <c r="B73" s="26"/>
      <c r="C73" s="26"/>
      <c r="D73" s="13" t="s">
        <v>86</v>
      </c>
      <c r="E73" s="12" t="s">
        <v>87</v>
      </c>
      <c r="F73" s="17">
        <v>42771.86</v>
      </c>
      <c r="G73" s="17">
        <v>42771.86</v>
      </c>
      <c r="H73" s="17">
        <v>0</v>
      </c>
      <c r="I73" s="18">
        <v>42771.86</v>
      </c>
      <c r="J73" s="18">
        <v>42771.86</v>
      </c>
      <c r="K73" s="18">
        <v>0</v>
      </c>
      <c r="L73" s="18">
        <f t="shared" si="5"/>
        <v>100</v>
      </c>
      <c r="M73" s="8"/>
    </row>
    <row r="74" spans="2:13" ht="39.75" customHeight="1" x14ac:dyDescent="0.25">
      <c r="B74" s="26"/>
      <c r="C74" s="26"/>
      <c r="D74" s="13" t="s">
        <v>88</v>
      </c>
      <c r="E74" s="12" t="s">
        <v>119</v>
      </c>
      <c r="F74" s="17">
        <v>17216.45</v>
      </c>
      <c r="G74" s="17">
        <v>0</v>
      </c>
      <c r="H74" s="17">
        <v>17216.45</v>
      </c>
      <c r="I74" s="18">
        <v>17216.45</v>
      </c>
      <c r="J74" s="18">
        <v>0</v>
      </c>
      <c r="K74" s="18">
        <v>17216.45</v>
      </c>
      <c r="L74" s="18">
        <f t="shared" si="5"/>
        <v>100</v>
      </c>
      <c r="M74" s="8"/>
    </row>
    <row r="75" spans="2:13" ht="18" customHeight="1" x14ac:dyDescent="0.25">
      <c r="B75" s="26"/>
      <c r="C75" s="73">
        <v>75831</v>
      </c>
      <c r="D75" s="74"/>
      <c r="E75" s="75" t="s">
        <v>89</v>
      </c>
      <c r="F75" s="76">
        <f t="shared" ref="F75:K75" si="22">F76</f>
        <v>196743</v>
      </c>
      <c r="G75" s="76">
        <f t="shared" si="22"/>
        <v>196743</v>
      </c>
      <c r="H75" s="76">
        <f t="shared" si="22"/>
        <v>0</v>
      </c>
      <c r="I75" s="59">
        <f t="shared" si="22"/>
        <v>196743</v>
      </c>
      <c r="J75" s="59">
        <f t="shared" si="22"/>
        <v>196743</v>
      </c>
      <c r="K75" s="59">
        <f t="shared" si="22"/>
        <v>0</v>
      </c>
      <c r="L75" s="59">
        <f t="shared" si="5"/>
        <v>100</v>
      </c>
      <c r="M75" s="8"/>
    </row>
    <row r="76" spans="2:13" ht="18" customHeight="1" x14ac:dyDescent="0.25">
      <c r="B76" s="26"/>
      <c r="C76" s="26"/>
      <c r="D76" s="13" t="s">
        <v>80</v>
      </c>
      <c r="E76" s="12" t="s">
        <v>90</v>
      </c>
      <c r="F76" s="17">
        <v>196743</v>
      </c>
      <c r="G76" s="17">
        <v>196743</v>
      </c>
      <c r="H76" s="17">
        <v>0</v>
      </c>
      <c r="I76" s="17">
        <v>196743</v>
      </c>
      <c r="J76" s="17">
        <v>196743</v>
      </c>
      <c r="K76" s="18">
        <v>0</v>
      </c>
      <c r="L76" s="18">
        <f t="shared" si="5"/>
        <v>100</v>
      </c>
      <c r="M76" s="8"/>
    </row>
    <row r="77" spans="2:13" ht="18" customHeight="1" x14ac:dyDescent="0.25">
      <c r="B77" s="20">
        <v>801</v>
      </c>
      <c r="C77" s="20"/>
      <c r="D77" s="3"/>
      <c r="E77" s="5" t="s">
        <v>91</v>
      </c>
      <c r="F77" s="6">
        <f>F78+F83+F85+F87+F91</f>
        <v>298915</v>
      </c>
      <c r="G77" s="6">
        <f t="shared" ref="G77:K77" si="23">G78+G83+G85+G87+G91</f>
        <v>298915</v>
      </c>
      <c r="H77" s="6">
        <f t="shared" si="23"/>
        <v>0</v>
      </c>
      <c r="I77" s="6">
        <f t="shared" si="23"/>
        <v>285621.46000000002</v>
      </c>
      <c r="J77" s="6">
        <f t="shared" si="23"/>
        <v>285621.46000000002</v>
      </c>
      <c r="K77" s="6">
        <f t="shared" si="23"/>
        <v>0</v>
      </c>
      <c r="L77" s="7">
        <f t="shared" si="5"/>
        <v>95.552735727547983</v>
      </c>
      <c r="M77" s="8"/>
    </row>
    <row r="78" spans="2:13" ht="20.25" customHeight="1" x14ac:dyDescent="0.25">
      <c r="B78" s="16"/>
      <c r="C78" s="73">
        <v>80101</v>
      </c>
      <c r="D78" s="87"/>
      <c r="E78" s="75" t="s">
        <v>92</v>
      </c>
      <c r="F78" s="76">
        <f>F79+F81+F82+F80</f>
        <v>23844</v>
      </c>
      <c r="G78" s="76">
        <f t="shared" ref="G78:K78" si="24">G79+G81+G82+G80</f>
        <v>23844</v>
      </c>
      <c r="H78" s="76">
        <f t="shared" si="24"/>
        <v>0</v>
      </c>
      <c r="I78" s="76">
        <f t="shared" si="24"/>
        <v>23843.119999999999</v>
      </c>
      <c r="J78" s="76">
        <f t="shared" si="24"/>
        <v>23843.119999999999</v>
      </c>
      <c r="K78" s="76">
        <f t="shared" si="24"/>
        <v>0</v>
      </c>
      <c r="L78" s="59">
        <f t="shared" si="5"/>
        <v>99.996309344069772</v>
      </c>
      <c r="M78" s="8"/>
    </row>
    <row r="79" spans="2:13" ht="31.5" customHeight="1" x14ac:dyDescent="0.25">
      <c r="B79" s="16"/>
      <c r="C79" s="26"/>
      <c r="D79" s="13" t="s">
        <v>19</v>
      </c>
      <c r="E79" s="12" t="s">
        <v>20</v>
      </c>
      <c r="F79" s="17">
        <v>1980</v>
      </c>
      <c r="G79" s="17">
        <v>1980</v>
      </c>
      <c r="H79" s="17">
        <v>0</v>
      </c>
      <c r="I79" s="18">
        <v>1939.68</v>
      </c>
      <c r="J79" s="18">
        <v>1939.68</v>
      </c>
      <c r="K79" s="18">
        <v>0</v>
      </c>
      <c r="L79" s="18">
        <f>$I79/$F79*100</f>
        <v>97.963636363636368</v>
      </c>
      <c r="M79" s="8"/>
    </row>
    <row r="80" spans="2:13" ht="31.5" customHeight="1" x14ac:dyDescent="0.25">
      <c r="B80" s="16"/>
      <c r="C80" s="26"/>
      <c r="D80" s="13" t="s">
        <v>25</v>
      </c>
      <c r="E80" s="12" t="s">
        <v>26</v>
      </c>
      <c r="F80" s="17">
        <v>0</v>
      </c>
      <c r="G80" s="17">
        <v>0</v>
      </c>
      <c r="H80" s="17">
        <v>0</v>
      </c>
      <c r="I80" s="18">
        <v>39.44</v>
      </c>
      <c r="J80" s="18">
        <v>39.44</v>
      </c>
      <c r="K80" s="18">
        <v>0</v>
      </c>
      <c r="L80" s="18">
        <v>100</v>
      </c>
      <c r="M80" s="8"/>
    </row>
    <row r="81" spans="2:13" ht="48.75" customHeight="1" x14ac:dyDescent="0.25">
      <c r="B81" s="16"/>
      <c r="C81" s="26"/>
      <c r="D81" s="13" t="s">
        <v>93</v>
      </c>
      <c r="E81" s="12" t="s">
        <v>14</v>
      </c>
      <c r="F81" s="17">
        <v>16964</v>
      </c>
      <c r="G81" s="17">
        <v>16964</v>
      </c>
      <c r="H81" s="17">
        <v>0</v>
      </c>
      <c r="I81" s="18">
        <v>16964</v>
      </c>
      <c r="J81" s="18">
        <v>16964</v>
      </c>
      <c r="K81" s="18">
        <v>0</v>
      </c>
      <c r="L81" s="18">
        <v>100</v>
      </c>
      <c r="M81" s="8"/>
    </row>
    <row r="82" spans="2:13" ht="33.75" customHeight="1" x14ac:dyDescent="0.25">
      <c r="B82" s="16"/>
      <c r="C82" s="26"/>
      <c r="D82" s="13" t="s">
        <v>86</v>
      </c>
      <c r="E82" s="12" t="s">
        <v>87</v>
      </c>
      <c r="F82" s="17">
        <v>4900</v>
      </c>
      <c r="G82" s="17">
        <v>4900</v>
      </c>
      <c r="H82" s="17">
        <v>0</v>
      </c>
      <c r="I82" s="18">
        <v>4900</v>
      </c>
      <c r="J82" s="18">
        <v>4900</v>
      </c>
      <c r="K82" s="18">
        <v>0</v>
      </c>
      <c r="L82" s="18">
        <v>100</v>
      </c>
      <c r="M82" s="8"/>
    </row>
    <row r="83" spans="2:13" ht="18" customHeight="1" x14ac:dyDescent="0.25">
      <c r="B83" s="29"/>
      <c r="C83" s="73">
        <v>80103</v>
      </c>
      <c r="D83" s="74"/>
      <c r="E83" s="75" t="s">
        <v>94</v>
      </c>
      <c r="F83" s="76">
        <f>F84</f>
        <v>89110</v>
      </c>
      <c r="G83" s="76">
        <f t="shared" ref="G83:K83" si="25">G84</f>
        <v>89110</v>
      </c>
      <c r="H83" s="76">
        <f t="shared" si="25"/>
        <v>0</v>
      </c>
      <c r="I83" s="76">
        <f t="shared" si="25"/>
        <v>89110</v>
      </c>
      <c r="J83" s="76">
        <f t="shared" si="25"/>
        <v>89110</v>
      </c>
      <c r="K83" s="76">
        <f t="shared" si="25"/>
        <v>0</v>
      </c>
      <c r="L83" s="63">
        <f t="shared" ref="L83:L90" si="26">$I83/$F83*100</f>
        <v>100</v>
      </c>
      <c r="M83" s="8"/>
    </row>
    <row r="84" spans="2:13" ht="34.5" customHeight="1" x14ac:dyDescent="0.25">
      <c r="B84" s="16"/>
      <c r="C84" s="26"/>
      <c r="D84" s="13" t="s">
        <v>86</v>
      </c>
      <c r="E84" s="12" t="s">
        <v>87</v>
      </c>
      <c r="F84" s="17">
        <v>89110</v>
      </c>
      <c r="G84" s="17">
        <v>89110</v>
      </c>
      <c r="H84" s="17">
        <v>0</v>
      </c>
      <c r="I84" s="18">
        <v>89110</v>
      </c>
      <c r="J84" s="18">
        <v>89110</v>
      </c>
      <c r="K84" s="18">
        <v>0</v>
      </c>
      <c r="L84" s="18">
        <f t="shared" si="26"/>
        <v>100</v>
      </c>
      <c r="M84" s="8"/>
    </row>
    <row r="85" spans="2:13" s="23" customFormat="1" ht="15.75" customHeight="1" x14ac:dyDescent="0.2">
      <c r="B85" s="16"/>
      <c r="C85" s="73">
        <v>80104</v>
      </c>
      <c r="D85" s="86"/>
      <c r="E85" s="75" t="s">
        <v>97</v>
      </c>
      <c r="F85" s="76">
        <f>F86</f>
        <v>129880</v>
      </c>
      <c r="G85" s="76">
        <f t="shared" ref="G85:K85" si="27">G86</f>
        <v>129880</v>
      </c>
      <c r="H85" s="76">
        <f t="shared" si="27"/>
        <v>0</v>
      </c>
      <c r="I85" s="76">
        <f t="shared" si="27"/>
        <v>124182.02</v>
      </c>
      <c r="J85" s="76">
        <f t="shared" si="27"/>
        <v>124182.02</v>
      </c>
      <c r="K85" s="76">
        <f t="shared" si="27"/>
        <v>0</v>
      </c>
      <c r="L85" s="59">
        <f t="shared" si="26"/>
        <v>95.612888820449655</v>
      </c>
      <c r="M85" s="22"/>
    </row>
    <row r="86" spans="2:13" ht="58.5" customHeight="1" x14ac:dyDescent="0.25">
      <c r="B86" s="16"/>
      <c r="C86" s="16"/>
      <c r="D86" s="13" t="s">
        <v>95</v>
      </c>
      <c r="E86" s="12" t="s">
        <v>96</v>
      </c>
      <c r="F86" s="17">
        <v>129880</v>
      </c>
      <c r="G86" s="17">
        <v>129880</v>
      </c>
      <c r="H86" s="17">
        <v>0</v>
      </c>
      <c r="I86" s="18">
        <v>124182.02</v>
      </c>
      <c r="J86" s="18">
        <v>124182.02</v>
      </c>
      <c r="K86" s="18">
        <v>0</v>
      </c>
      <c r="L86" s="18">
        <f t="shared" si="26"/>
        <v>95.612888820449655</v>
      </c>
      <c r="M86" s="8"/>
    </row>
    <row r="87" spans="2:13" x14ac:dyDescent="0.25">
      <c r="B87" s="26"/>
      <c r="C87" s="73">
        <v>80110</v>
      </c>
      <c r="D87" s="74"/>
      <c r="E87" s="75" t="s">
        <v>98</v>
      </c>
      <c r="F87" s="76">
        <f>F88+F90+F89</f>
        <v>13381</v>
      </c>
      <c r="G87" s="76">
        <f t="shared" ref="G87:K87" si="28">G88+G90+G89</f>
        <v>13381</v>
      </c>
      <c r="H87" s="76">
        <f t="shared" si="28"/>
        <v>0</v>
      </c>
      <c r="I87" s="76">
        <f t="shared" si="28"/>
        <v>13272.220000000001</v>
      </c>
      <c r="J87" s="76">
        <f t="shared" si="28"/>
        <v>13272.220000000001</v>
      </c>
      <c r="K87" s="76">
        <f t="shared" si="28"/>
        <v>0</v>
      </c>
      <c r="L87" s="59">
        <f t="shared" si="26"/>
        <v>99.187056273821099</v>
      </c>
      <c r="M87" s="8"/>
    </row>
    <row r="88" spans="2:13" ht="26.25" customHeight="1" x14ac:dyDescent="0.25">
      <c r="B88" s="26"/>
      <c r="C88" s="26"/>
      <c r="D88" s="13" t="s">
        <v>19</v>
      </c>
      <c r="E88" s="12" t="s">
        <v>20</v>
      </c>
      <c r="F88" s="17">
        <v>1331</v>
      </c>
      <c r="G88" s="17">
        <v>1331</v>
      </c>
      <c r="H88" s="17">
        <v>0</v>
      </c>
      <c r="I88" s="18">
        <v>1210.2</v>
      </c>
      <c r="J88" s="17">
        <v>1210.2</v>
      </c>
      <c r="K88" s="17">
        <v>0</v>
      </c>
      <c r="L88" s="18">
        <f t="shared" si="26"/>
        <v>90.924117205108942</v>
      </c>
      <c r="M88" s="8"/>
    </row>
    <row r="89" spans="2:13" ht="26.25" customHeight="1" x14ac:dyDescent="0.25">
      <c r="B89" s="26"/>
      <c r="C89" s="26"/>
      <c r="D89" s="13" t="s">
        <v>25</v>
      </c>
      <c r="E89" s="12" t="s">
        <v>26</v>
      </c>
      <c r="F89" s="17">
        <v>0</v>
      </c>
      <c r="G89" s="17">
        <v>0</v>
      </c>
      <c r="H89" s="17">
        <v>0</v>
      </c>
      <c r="I89" s="18">
        <v>12.02</v>
      </c>
      <c r="J89" s="17">
        <v>12.02</v>
      </c>
      <c r="K89" s="17">
        <v>0</v>
      </c>
      <c r="L89" s="18">
        <v>100</v>
      </c>
      <c r="M89" s="8"/>
    </row>
    <row r="90" spans="2:13" ht="45" x14ac:dyDescent="0.25">
      <c r="B90" s="26"/>
      <c r="C90" s="26"/>
      <c r="D90" s="13" t="s">
        <v>93</v>
      </c>
      <c r="E90" s="12" t="s">
        <v>121</v>
      </c>
      <c r="F90" s="17">
        <v>12050</v>
      </c>
      <c r="G90" s="17">
        <v>12050</v>
      </c>
      <c r="H90" s="17">
        <v>0</v>
      </c>
      <c r="I90" s="18">
        <v>12050</v>
      </c>
      <c r="J90" s="17">
        <v>12050</v>
      </c>
      <c r="K90" s="17">
        <v>0</v>
      </c>
      <c r="L90" s="18">
        <f t="shared" si="26"/>
        <v>100</v>
      </c>
      <c r="M90" s="8"/>
    </row>
    <row r="91" spans="2:13" ht="25.5" customHeight="1" x14ac:dyDescent="0.25">
      <c r="B91" s="26"/>
      <c r="C91" s="73">
        <v>80148</v>
      </c>
      <c r="D91" s="74"/>
      <c r="E91" s="75" t="s">
        <v>99</v>
      </c>
      <c r="F91" s="76">
        <f>F92</f>
        <v>42700</v>
      </c>
      <c r="G91" s="76">
        <f>G92</f>
        <v>42700</v>
      </c>
      <c r="H91" s="76">
        <v>0</v>
      </c>
      <c r="I91" s="59">
        <f>I92</f>
        <v>35214.1</v>
      </c>
      <c r="J91" s="76">
        <f>J92</f>
        <v>35214.1</v>
      </c>
      <c r="K91" s="76">
        <v>0</v>
      </c>
      <c r="L91" s="59">
        <f t="shared" ref="L91:L96" si="29">$I91/$F91*100</f>
        <v>82.468618266978922</v>
      </c>
      <c r="M91" s="8"/>
    </row>
    <row r="92" spans="2:13" ht="32.25" customHeight="1" x14ac:dyDescent="0.25">
      <c r="B92" s="26"/>
      <c r="C92" s="26"/>
      <c r="D92" s="13" t="s">
        <v>35</v>
      </c>
      <c r="E92" s="12" t="s">
        <v>36</v>
      </c>
      <c r="F92" s="17">
        <v>42700</v>
      </c>
      <c r="G92" s="17">
        <v>42700</v>
      </c>
      <c r="H92" s="17">
        <v>0</v>
      </c>
      <c r="I92" s="18">
        <v>35214.1</v>
      </c>
      <c r="J92" s="17">
        <v>35214.1</v>
      </c>
      <c r="K92" s="17">
        <v>0</v>
      </c>
      <c r="L92" s="18">
        <f t="shared" si="29"/>
        <v>82.468618266978922</v>
      </c>
      <c r="M92" s="8"/>
    </row>
    <row r="93" spans="2:13" ht="30" customHeight="1" x14ac:dyDescent="0.25">
      <c r="B93" s="20">
        <v>852</v>
      </c>
      <c r="C93" s="20"/>
      <c r="D93" s="3"/>
      <c r="E93" s="5" t="s">
        <v>100</v>
      </c>
      <c r="F93" s="6">
        <f t="shared" ref="F93:K93" si="30">F96+F99+F102+F104+F106+F108+F110+F112+F94</f>
        <v>2313057.27</v>
      </c>
      <c r="G93" s="6">
        <f t="shared" si="30"/>
        <v>2313057.27</v>
      </c>
      <c r="H93" s="6">
        <f t="shared" si="30"/>
        <v>0</v>
      </c>
      <c r="I93" s="6">
        <f t="shared" si="30"/>
        <v>2313389.92</v>
      </c>
      <c r="J93" s="6">
        <f t="shared" si="30"/>
        <v>2313389.92</v>
      </c>
      <c r="K93" s="6">
        <f t="shared" si="30"/>
        <v>0</v>
      </c>
      <c r="L93" s="77">
        <f t="shared" si="29"/>
        <v>100.01438139921194</v>
      </c>
      <c r="M93" s="8"/>
    </row>
    <row r="94" spans="2:13" ht="30" customHeight="1" x14ac:dyDescent="0.25">
      <c r="B94" s="43"/>
      <c r="C94" s="73">
        <v>85206</v>
      </c>
      <c r="D94" s="74"/>
      <c r="E94" s="75" t="s">
        <v>130</v>
      </c>
      <c r="F94" s="76">
        <f>F95</f>
        <v>6750</v>
      </c>
      <c r="G94" s="76">
        <f t="shared" ref="G94:K94" si="31">G95</f>
        <v>6750</v>
      </c>
      <c r="H94" s="76">
        <f t="shared" si="31"/>
        <v>0</v>
      </c>
      <c r="I94" s="76">
        <f t="shared" si="31"/>
        <v>6750</v>
      </c>
      <c r="J94" s="76">
        <f t="shared" si="31"/>
        <v>6750</v>
      </c>
      <c r="K94" s="76">
        <f t="shared" si="31"/>
        <v>0</v>
      </c>
      <c r="L94" s="63">
        <f t="shared" si="29"/>
        <v>100</v>
      </c>
      <c r="M94" s="8"/>
    </row>
    <row r="95" spans="2:13" ht="30" customHeight="1" x14ac:dyDescent="0.25">
      <c r="B95" s="43"/>
      <c r="C95" s="43"/>
      <c r="D95" s="11" t="s">
        <v>86</v>
      </c>
      <c r="E95" s="12" t="s">
        <v>87</v>
      </c>
      <c r="F95" s="39">
        <v>6750</v>
      </c>
      <c r="G95" s="39">
        <v>6750</v>
      </c>
      <c r="H95" s="39">
        <v>0</v>
      </c>
      <c r="I95" s="40">
        <v>6750</v>
      </c>
      <c r="J95" s="39">
        <v>6750</v>
      </c>
      <c r="K95" s="39">
        <v>0</v>
      </c>
      <c r="L95" s="66">
        <f t="shared" si="29"/>
        <v>100</v>
      </c>
      <c r="M95" s="8"/>
    </row>
    <row r="96" spans="2:13" ht="40.5" customHeight="1" x14ac:dyDescent="0.25">
      <c r="B96" s="26"/>
      <c r="C96" s="73">
        <v>85212</v>
      </c>
      <c r="D96" s="74"/>
      <c r="E96" s="75" t="s">
        <v>101</v>
      </c>
      <c r="F96" s="76">
        <f>F97+F98</f>
        <v>1985584</v>
      </c>
      <c r="G96" s="76">
        <f t="shared" ref="G96:K96" si="32">G97+G98</f>
        <v>1985584</v>
      </c>
      <c r="H96" s="76">
        <f t="shared" si="32"/>
        <v>0</v>
      </c>
      <c r="I96" s="76">
        <f t="shared" si="32"/>
        <v>1986029.8499999999</v>
      </c>
      <c r="J96" s="76">
        <f t="shared" si="32"/>
        <v>1986029.8499999999</v>
      </c>
      <c r="K96" s="76">
        <f t="shared" si="32"/>
        <v>0</v>
      </c>
      <c r="L96" s="59">
        <f t="shared" si="29"/>
        <v>100.02245435096174</v>
      </c>
      <c r="M96" s="8"/>
    </row>
    <row r="97" spans="2:13" ht="53.25" customHeight="1" x14ac:dyDescent="0.25">
      <c r="B97" s="26"/>
      <c r="C97" s="26"/>
      <c r="D97" s="13" t="s">
        <v>93</v>
      </c>
      <c r="E97" s="12" t="s">
        <v>14</v>
      </c>
      <c r="F97" s="17">
        <v>1977484</v>
      </c>
      <c r="G97" s="17">
        <v>1977484</v>
      </c>
      <c r="H97" s="17">
        <v>0</v>
      </c>
      <c r="I97" s="18">
        <v>1976976.67</v>
      </c>
      <c r="J97" s="17">
        <v>1976976.67</v>
      </c>
      <c r="K97" s="17">
        <v>0</v>
      </c>
      <c r="L97" s="18">
        <f t="shared" ref="L97:L103" si="33">$I97/$F97*100</f>
        <v>99.974344672320981</v>
      </c>
      <c r="M97" s="8"/>
    </row>
    <row r="98" spans="2:13" ht="43.5" customHeight="1" x14ac:dyDescent="0.25">
      <c r="B98" s="26"/>
      <c r="C98" s="26"/>
      <c r="D98" s="13" t="s">
        <v>30</v>
      </c>
      <c r="E98" s="12" t="s">
        <v>31</v>
      </c>
      <c r="F98" s="17">
        <v>8100</v>
      </c>
      <c r="G98" s="17">
        <v>8100</v>
      </c>
      <c r="H98" s="17">
        <v>0</v>
      </c>
      <c r="I98" s="18">
        <v>9053.18</v>
      </c>
      <c r="J98" s="17">
        <v>9053.18</v>
      </c>
      <c r="K98" s="17">
        <v>0</v>
      </c>
      <c r="L98" s="18">
        <f t="shared" si="33"/>
        <v>111.76765432098765</v>
      </c>
      <c r="M98" s="8"/>
    </row>
    <row r="99" spans="2:13" ht="28.5" customHeight="1" x14ac:dyDescent="0.25">
      <c r="B99" s="26"/>
      <c r="C99" s="73">
        <v>85213</v>
      </c>
      <c r="D99" s="74"/>
      <c r="E99" s="75" t="s">
        <v>102</v>
      </c>
      <c r="F99" s="76">
        <f>F100+F101</f>
        <v>17995</v>
      </c>
      <c r="G99" s="76">
        <f>G100+G101</f>
        <v>17995</v>
      </c>
      <c r="H99" s="76">
        <f>H100+H101</f>
        <v>0</v>
      </c>
      <c r="I99" s="63">
        <f>I100+I101</f>
        <v>17607.2</v>
      </c>
      <c r="J99" s="62">
        <f>J100+J101</f>
        <v>17607.2</v>
      </c>
      <c r="K99" s="76">
        <v>0</v>
      </c>
      <c r="L99" s="59">
        <f t="shared" si="33"/>
        <v>97.844956932481253</v>
      </c>
      <c r="M99" s="8"/>
    </row>
    <row r="100" spans="2:13" ht="48" customHeight="1" x14ac:dyDescent="0.25">
      <c r="B100" s="26"/>
      <c r="C100" s="26"/>
      <c r="D100" s="13" t="s">
        <v>93</v>
      </c>
      <c r="E100" s="12" t="s">
        <v>14</v>
      </c>
      <c r="F100" s="17">
        <v>10065</v>
      </c>
      <c r="G100" s="17">
        <v>10065</v>
      </c>
      <c r="H100" s="17">
        <v>0</v>
      </c>
      <c r="I100" s="18">
        <v>9896.4</v>
      </c>
      <c r="J100" s="17">
        <v>9896.4</v>
      </c>
      <c r="K100" s="17">
        <v>0</v>
      </c>
      <c r="L100" s="18">
        <f t="shared" si="33"/>
        <v>98.324888226527563</v>
      </c>
      <c r="M100" s="8"/>
    </row>
    <row r="101" spans="2:13" ht="33" customHeight="1" x14ac:dyDescent="0.25">
      <c r="B101" s="26"/>
      <c r="C101" s="26"/>
      <c r="D101" s="13" t="s">
        <v>86</v>
      </c>
      <c r="E101" s="12" t="s">
        <v>87</v>
      </c>
      <c r="F101" s="17">
        <v>7930</v>
      </c>
      <c r="G101" s="17">
        <v>7930</v>
      </c>
      <c r="H101" s="17">
        <v>0</v>
      </c>
      <c r="I101" s="18">
        <v>7710.8</v>
      </c>
      <c r="J101" s="17">
        <v>7710.8</v>
      </c>
      <c r="K101" s="17">
        <v>0</v>
      </c>
      <c r="L101" s="18">
        <f t="shared" si="33"/>
        <v>97.235813366960912</v>
      </c>
      <c r="M101" s="8"/>
    </row>
    <row r="102" spans="2:13" ht="30" customHeight="1" x14ac:dyDescent="0.25">
      <c r="B102" s="26"/>
      <c r="C102" s="73">
        <v>85214</v>
      </c>
      <c r="D102" s="74"/>
      <c r="E102" s="75" t="s">
        <v>103</v>
      </c>
      <c r="F102" s="76">
        <f>F103</f>
        <v>34665</v>
      </c>
      <c r="G102" s="76">
        <f>G103</f>
        <v>34665</v>
      </c>
      <c r="H102" s="76">
        <f>H103</f>
        <v>0</v>
      </c>
      <c r="I102" s="59">
        <f>I103</f>
        <v>34665</v>
      </c>
      <c r="J102" s="76">
        <f>J103</f>
        <v>34665</v>
      </c>
      <c r="K102" s="76">
        <v>0</v>
      </c>
      <c r="L102" s="59">
        <f t="shared" si="33"/>
        <v>100</v>
      </c>
      <c r="M102" s="8"/>
    </row>
    <row r="103" spans="2:13" ht="23.25" customHeight="1" x14ac:dyDescent="0.25">
      <c r="B103" s="26"/>
      <c r="C103" s="26"/>
      <c r="D103" s="13" t="s">
        <v>86</v>
      </c>
      <c r="E103" s="12" t="s">
        <v>87</v>
      </c>
      <c r="F103" s="17">
        <v>34665</v>
      </c>
      <c r="G103" s="17">
        <v>34665</v>
      </c>
      <c r="H103" s="17">
        <v>0</v>
      </c>
      <c r="I103" s="18">
        <v>34665</v>
      </c>
      <c r="J103" s="17">
        <v>34665</v>
      </c>
      <c r="K103" s="17">
        <v>0</v>
      </c>
      <c r="L103" s="18">
        <f t="shared" si="33"/>
        <v>100</v>
      </c>
      <c r="M103" s="8"/>
    </row>
    <row r="104" spans="2:13" ht="23.25" customHeight="1" x14ac:dyDescent="0.25">
      <c r="B104" s="26"/>
      <c r="C104" s="73">
        <v>85215</v>
      </c>
      <c r="D104" s="74"/>
      <c r="E104" s="75" t="s">
        <v>104</v>
      </c>
      <c r="F104" s="76">
        <f>F105</f>
        <v>502.27</v>
      </c>
      <c r="G104" s="76">
        <f>G105</f>
        <v>502.27</v>
      </c>
      <c r="H104" s="76">
        <f>H105</f>
        <v>0</v>
      </c>
      <c r="I104" s="59">
        <f t="shared" ref="I104:K104" si="34">I105</f>
        <v>499.37</v>
      </c>
      <c r="J104" s="76">
        <f>J105</f>
        <v>499.37</v>
      </c>
      <c r="K104" s="76">
        <f t="shared" si="34"/>
        <v>0</v>
      </c>
      <c r="L104" s="59">
        <f>$I$104/$F$104*100</f>
        <v>99.42262129930117</v>
      </c>
      <c r="M104" s="8"/>
    </row>
    <row r="105" spans="2:13" ht="45.75" customHeight="1" x14ac:dyDescent="0.25">
      <c r="B105" s="26"/>
      <c r="C105" s="26"/>
      <c r="D105" s="13" t="s">
        <v>93</v>
      </c>
      <c r="E105" s="12" t="s">
        <v>14</v>
      </c>
      <c r="F105" s="17">
        <v>502.27</v>
      </c>
      <c r="G105" s="17">
        <v>502.27</v>
      </c>
      <c r="H105" s="17">
        <v>0</v>
      </c>
      <c r="I105" s="18">
        <v>499.37</v>
      </c>
      <c r="J105" s="17">
        <v>499.37</v>
      </c>
      <c r="K105" s="17">
        <v>0</v>
      </c>
      <c r="L105" s="18">
        <f>$I$105/F105*100</f>
        <v>99.42262129930117</v>
      </c>
      <c r="M105" s="8"/>
    </row>
    <row r="106" spans="2:13" ht="24.75" customHeight="1" x14ac:dyDescent="0.25">
      <c r="B106" s="26"/>
      <c r="C106" s="73">
        <v>85216</v>
      </c>
      <c r="D106" s="74"/>
      <c r="E106" s="75" t="s">
        <v>105</v>
      </c>
      <c r="F106" s="76">
        <f>F107</f>
        <v>93366</v>
      </c>
      <c r="G106" s="76">
        <f>G107</f>
        <v>93366</v>
      </c>
      <c r="H106" s="76">
        <f>H107</f>
        <v>0</v>
      </c>
      <c r="I106" s="59">
        <f>I107</f>
        <v>93366</v>
      </c>
      <c r="J106" s="76">
        <f>J107</f>
        <v>93366</v>
      </c>
      <c r="K106" s="76">
        <v>0</v>
      </c>
      <c r="L106" s="59">
        <f t="shared" ref="L106:L129" si="35">$I106/$F106*100</f>
        <v>100</v>
      </c>
      <c r="M106" s="8"/>
    </row>
    <row r="107" spans="2:13" ht="24" customHeight="1" x14ac:dyDescent="0.25">
      <c r="B107" s="26"/>
      <c r="C107" s="26"/>
      <c r="D107" s="13" t="s">
        <v>86</v>
      </c>
      <c r="E107" s="12" t="s">
        <v>87</v>
      </c>
      <c r="F107" s="17">
        <v>93366</v>
      </c>
      <c r="G107" s="17">
        <v>93366</v>
      </c>
      <c r="H107" s="17">
        <v>0</v>
      </c>
      <c r="I107" s="18">
        <v>93366</v>
      </c>
      <c r="J107" s="17">
        <v>93366</v>
      </c>
      <c r="K107" s="17">
        <v>0</v>
      </c>
      <c r="L107" s="18">
        <f t="shared" si="35"/>
        <v>100</v>
      </c>
      <c r="M107" s="8"/>
    </row>
    <row r="108" spans="2:13" ht="24" customHeight="1" x14ac:dyDescent="0.25">
      <c r="B108" s="26"/>
      <c r="C108" s="73">
        <v>85219</v>
      </c>
      <c r="D108" s="73"/>
      <c r="E108" s="75" t="s">
        <v>106</v>
      </c>
      <c r="F108" s="76">
        <f>F109</f>
        <v>109455</v>
      </c>
      <c r="G108" s="76">
        <f>G109</f>
        <v>109455</v>
      </c>
      <c r="H108" s="76">
        <f>H109</f>
        <v>0</v>
      </c>
      <c r="I108" s="76">
        <f t="shared" ref="I108:K108" si="36">I109</f>
        <v>109455</v>
      </c>
      <c r="J108" s="76">
        <f t="shared" si="36"/>
        <v>109455</v>
      </c>
      <c r="K108" s="76">
        <f t="shared" si="36"/>
        <v>0</v>
      </c>
      <c r="L108" s="59">
        <f t="shared" si="35"/>
        <v>100</v>
      </c>
      <c r="M108" s="8"/>
    </row>
    <row r="109" spans="2:13" ht="24" customHeight="1" x14ac:dyDescent="0.25">
      <c r="B109" s="26"/>
      <c r="C109" s="26"/>
      <c r="D109" s="26">
        <v>2030</v>
      </c>
      <c r="E109" s="12" t="s">
        <v>87</v>
      </c>
      <c r="F109" s="17">
        <v>109455</v>
      </c>
      <c r="G109" s="17">
        <v>109455</v>
      </c>
      <c r="H109" s="17">
        <v>0</v>
      </c>
      <c r="I109" s="18">
        <v>109455</v>
      </c>
      <c r="J109" s="17">
        <v>109455</v>
      </c>
      <c r="K109" s="17">
        <v>0</v>
      </c>
      <c r="L109" s="18">
        <f t="shared" si="35"/>
        <v>100</v>
      </c>
      <c r="M109" s="8"/>
    </row>
    <row r="110" spans="2:13" ht="25.5" customHeight="1" x14ac:dyDescent="0.25">
      <c r="B110" s="26"/>
      <c r="C110" s="73">
        <v>85228</v>
      </c>
      <c r="D110" s="73"/>
      <c r="E110" s="75" t="s">
        <v>107</v>
      </c>
      <c r="F110" s="76">
        <f>F111</f>
        <v>2100</v>
      </c>
      <c r="G110" s="76">
        <f t="shared" ref="G110:K110" si="37">G111</f>
        <v>2100</v>
      </c>
      <c r="H110" s="76">
        <f t="shared" si="37"/>
        <v>0</v>
      </c>
      <c r="I110" s="76">
        <f t="shared" si="37"/>
        <v>2841.5</v>
      </c>
      <c r="J110" s="76">
        <f t="shared" si="37"/>
        <v>2841.5</v>
      </c>
      <c r="K110" s="76">
        <f t="shared" si="37"/>
        <v>0</v>
      </c>
      <c r="L110" s="63">
        <f t="shared" si="35"/>
        <v>135.30952380952382</v>
      </c>
      <c r="M110" s="8"/>
    </row>
    <row r="111" spans="2:13" ht="21" customHeight="1" x14ac:dyDescent="0.25">
      <c r="B111" s="26"/>
      <c r="C111" s="26"/>
      <c r="D111" s="13" t="s">
        <v>108</v>
      </c>
      <c r="E111" s="12" t="s">
        <v>109</v>
      </c>
      <c r="F111" s="17">
        <v>2100</v>
      </c>
      <c r="G111" s="17">
        <v>2100</v>
      </c>
      <c r="H111" s="17">
        <v>0</v>
      </c>
      <c r="I111" s="18">
        <v>2841.5</v>
      </c>
      <c r="J111" s="17">
        <v>2841.5</v>
      </c>
      <c r="K111" s="17">
        <v>0</v>
      </c>
      <c r="L111" s="18">
        <f t="shared" si="35"/>
        <v>135.30952380952382</v>
      </c>
      <c r="M111" s="8"/>
    </row>
    <row r="112" spans="2:13" ht="27.75" customHeight="1" x14ac:dyDescent="0.25">
      <c r="B112" s="26"/>
      <c r="C112" s="73">
        <v>85295</v>
      </c>
      <c r="D112" s="74"/>
      <c r="E112" s="75" t="s">
        <v>37</v>
      </c>
      <c r="F112" s="76">
        <f>F113+F114+F115+F116</f>
        <v>62640</v>
      </c>
      <c r="G112" s="76">
        <f t="shared" ref="G112:K112" si="38">G113+G114+G115+G116</f>
        <v>62640</v>
      </c>
      <c r="H112" s="76">
        <f t="shared" si="38"/>
        <v>0</v>
      </c>
      <c r="I112" s="76">
        <f t="shared" si="38"/>
        <v>62176</v>
      </c>
      <c r="J112" s="76">
        <f t="shared" si="38"/>
        <v>62176</v>
      </c>
      <c r="K112" s="76">
        <f t="shared" si="38"/>
        <v>0</v>
      </c>
      <c r="L112" s="59">
        <f t="shared" si="35"/>
        <v>99.259259259259252</v>
      </c>
      <c r="M112" s="8"/>
    </row>
    <row r="113" spans="2:13" ht="25.5" customHeight="1" x14ac:dyDescent="0.25">
      <c r="B113" s="26"/>
      <c r="C113" s="26"/>
      <c r="D113" s="13" t="s">
        <v>25</v>
      </c>
      <c r="E113" s="12" t="s">
        <v>26</v>
      </c>
      <c r="F113" s="17">
        <v>200</v>
      </c>
      <c r="G113" s="17">
        <v>200</v>
      </c>
      <c r="H113" s="17">
        <v>0</v>
      </c>
      <c r="I113" s="18">
        <v>0</v>
      </c>
      <c r="J113" s="17">
        <v>0</v>
      </c>
      <c r="K113" s="17">
        <v>0</v>
      </c>
      <c r="L113" s="18">
        <f t="shared" si="35"/>
        <v>0</v>
      </c>
      <c r="M113" s="8"/>
    </row>
    <row r="114" spans="2:13" ht="46.5" customHeight="1" x14ac:dyDescent="0.25">
      <c r="B114" s="26"/>
      <c r="C114" s="26"/>
      <c r="D114" s="13" t="s">
        <v>93</v>
      </c>
      <c r="E114" s="12" t="s">
        <v>14</v>
      </c>
      <c r="F114" s="17">
        <v>440</v>
      </c>
      <c r="G114" s="17">
        <v>440</v>
      </c>
      <c r="H114" s="17">
        <v>0</v>
      </c>
      <c r="I114" s="18">
        <v>175.54</v>
      </c>
      <c r="J114" s="17">
        <v>175.54</v>
      </c>
      <c r="K114" s="17">
        <v>0</v>
      </c>
      <c r="L114" s="18">
        <f t="shared" si="35"/>
        <v>39.895454545454548</v>
      </c>
      <c r="M114" s="8"/>
    </row>
    <row r="115" spans="2:13" ht="30.75" customHeight="1" x14ac:dyDescent="0.25">
      <c r="B115" s="26"/>
      <c r="C115" s="26"/>
      <c r="D115" s="13" t="s">
        <v>86</v>
      </c>
      <c r="E115" s="12" t="s">
        <v>87</v>
      </c>
      <c r="F115" s="17">
        <v>62000</v>
      </c>
      <c r="G115" s="17">
        <v>62000</v>
      </c>
      <c r="H115" s="17">
        <v>0</v>
      </c>
      <c r="I115" s="18">
        <v>62000</v>
      </c>
      <c r="J115" s="17">
        <v>62000</v>
      </c>
      <c r="K115" s="17">
        <v>0</v>
      </c>
      <c r="L115" s="18">
        <f t="shared" si="35"/>
        <v>100</v>
      </c>
      <c r="M115" s="8"/>
    </row>
    <row r="116" spans="2:13" ht="39" customHeight="1" x14ac:dyDescent="0.25">
      <c r="B116" s="26"/>
      <c r="C116" s="26"/>
      <c r="D116" s="13" t="s">
        <v>30</v>
      </c>
      <c r="E116" s="12" t="s">
        <v>31</v>
      </c>
      <c r="F116" s="17">
        <v>0</v>
      </c>
      <c r="G116" s="17">
        <v>0</v>
      </c>
      <c r="H116" s="17">
        <v>0</v>
      </c>
      <c r="I116" s="18">
        <v>0.46</v>
      </c>
      <c r="J116" s="17">
        <v>0.46</v>
      </c>
      <c r="K116" s="17">
        <v>0</v>
      </c>
      <c r="L116" s="18">
        <v>100</v>
      </c>
      <c r="M116" s="8"/>
    </row>
    <row r="117" spans="2:13" s="31" customFormat="1" ht="27" customHeight="1" x14ac:dyDescent="0.2">
      <c r="B117" s="20">
        <v>854</v>
      </c>
      <c r="C117" s="20"/>
      <c r="D117" s="3"/>
      <c r="E117" s="5" t="s">
        <v>110</v>
      </c>
      <c r="F117" s="6">
        <f>F118</f>
        <v>144419</v>
      </c>
      <c r="G117" s="6">
        <f>G118</f>
        <v>144419</v>
      </c>
      <c r="H117" s="6">
        <v>0</v>
      </c>
      <c r="I117" s="7">
        <f>I118</f>
        <v>144418.14000000001</v>
      </c>
      <c r="J117" s="6">
        <f>J118</f>
        <v>144418.14000000001</v>
      </c>
      <c r="K117" s="6">
        <v>0</v>
      </c>
      <c r="L117" s="7">
        <f t="shared" si="35"/>
        <v>99.999404510486855</v>
      </c>
      <c r="M117" s="30"/>
    </row>
    <row r="118" spans="2:13" s="19" customFormat="1" ht="34.5" customHeight="1" x14ac:dyDescent="0.2">
      <c r="B118" s="26"/>
      <c r="C118" s="73">
        <v>85415</v>
      </c>
      <c r="D118" s="74"/>
      <c r="E118" s="75" t="s">
        <v>111</v>
      </c>
      <c r="F118" s="76">
        <f>F119+F120</f>
        <v>144419</v>
      </c>
      <c r="G118" s="76">
        <f t="shared" ref="G118:K118" si="39">G119+G120</f>
        <v>144419</v>
      </c>
      <c r="H118" s="76">
        <f t="shared" si="39"/>
        <v>0</v>
      </c>
      <c r="I118" s="76">
        <f t="shared" si="39"/>
        <v>144418.14000000001</v>
      </c>
      <c r="J118" s="76">
        <f t="shared" si="39"/>
        <v>144418.14000000001</v>
      </c>
      <c r="K118" s="76">
        <f t="shared" si="39"/>
        <v>0</v>
      </c>
      <c r="L118" s="59">
        <f t="shared" si="35"/>
        <v>99.999404510486855</v>
      </c>
      <c r="M118" s="14"/>
    </row>
    <row r="119" spans="2:13" ht="33.75" customHeight="1" x14ac:dyDescent="0.25">
      <c r="B119" s="26"/>
      <c r="C119" s="26"/>
      <c r="D119" s="13" t="s">
        <v>86</v>
      </c>
      <c r="E119" s="12" t="s">
        <v>87</v>
      </c>
      <c r="F119" s="17">
        <v>137000</v>
      </c>
      <c r="G119" s="17">
        <v>137000</v>
      </c>
      <c r="H119" s="17">
        <v>0</v>
      </c>
      <c r="I119" s="18">
        <v>137000</v>
      </c>
      <c r="J119" s="17">
        <v>137000</v>
      </c>
      <c r="K119" s="17">
        <v>0</v>
      </c>
      <c r="L119" s="18">
        <f t="shared" si="35"/>
        <v>100</v>
      </c>
      <c r="M119" s="8"/>
    </row>
    <row r="120" spans="2:13" ht="61.5" customHeight="1" x14ac:dyDescent="0.25">
      <c r="B120" s="26"/>
      <c r="C120" s="26"/>
      <c r="D120" s="13" t="s">
        <v>131</v>
      </c>
      <c r="E120" s="12" t="s">
        <v>132</v>
      </c>
      <c r="F120" s="17">
        <v>7419</v>
      </c>
      <c r="G120" s="17">
        <v>7419</v>
      </c>
      <c r="H120" s="17">
        <v>0</v>
      </c>
      <c r="I120" s="18">
        <v>7418.14</v>
      </c>
      <c r="J120" s="17">
        <v>7418.14</v>
      </c>
      <c r="K120" s="17">
        <v>0</v>
      </c>
      <c r="L120" s="18">
        <f t="shared" si="35"/>
        <v>99.98840814125893</v>
      </c>
      <c r="M120" s="8"/>
    </row>
    <row r="121" spans="2:13" ht="29.25" customHeight="1" x14ac:dyDescent="0.25">
      <c r="B121" s="20">
        <v>900</v>
      </c>
      <c r="C121" s="20"/>
      <c r="D121" s="3"/>
      <c r="E121" s="5" t="s">
        <v>112</v>
      </c>
      <c r="F121" s="6">
        <f>F122+F128+F126+F130</f>
        <v>334809</v>
      </c>
      <c r="G121" s="6">
        <f t="shared" ref="G121:K121" si="40">G122+G128+G126+G130</f>
        <v>334809</v>
      </c>
      <c r="H121" s="6">
        <f t="shared" si="40"/>
        <v>0</v>
      </c>
      <c r="I121" s="6">
        <f t="shared" si="40"/>
        <v>314550.90999999997</v>
      </c>
      <c r="J121" s="6">
        <f t="shared" si="40"/>
        <v>314550.90999999997</v>
      </c>
      <c r="K121" s="6">
        <f t="shared" si="40"/>
        <v>0</v>
      </c>
      <c r="L121" s="7">
        <f t="shared" si="35"/>
        <v>93.949359186879676</v>
      </c>
      <c r="M121" s="8"/>
    </row>
    <row r="122" spans="2:13" s="10" customFormat="1" ht="29.25" customHeight="1" x14ac:dyDescent="0.25">
      <c r="B122" s="43"/>
      <c r="C122" s="60">
        <v>90002</v>
      </c>
      <c r="D122" s="67"/>
      <c r="E122" s="61" t="s">
        <v>113</v>
      </c>
      <c r="F122" s="62">
        <f>F123+F124+F125</f>
        <v>317244</v>
      </c>
      <c r="G122" s="62">
        <f t="shared" ref="G122:K122" si="41">G123+G124+G125</f>
        <v>317244</v>
      </c>
      <c r="H122" s="62">
        <f t="shared" si="41"/>
        <v>0</v>
      </c>
      <c r="I122" s="62">
        <f t="shared" si="41"/>
        <v>302664.19999999995</v>
      </c>
      <c r="J122" s="62">
        <f t="shared" si="41"/>
        <v>302664.19999999995</v>
      </c>
      <c r="K122" s="62">
        <f t="shared" si="41"/>
        <v>0</v>
      </c>
      <c r="L122" s="63">
        <f t="shared" si="35"/>
        <v>95.404231443305449</v>
      </c>
      <c r="M122" s="9"/>
    </row>
    <row r="123" spans="2:13" s="42" customFormat="1" ht="36.75" customHeight="1" x14ac:dyDescent="0.2">
      <c r="B123" s="37"/>
      <c r="C123" s="37"/>
      <c r="D123" s="11" t="s">
        <v>63</v>
      </c>
      <c r="E123" s="27" t="s">
        <v>122</v>
      </c>
      <c r="F123" s="39">
        <v>300000</v>
      </c>
      <c r="G123" s="39">
        <v>300000</v>
      </c>
      <c r="H123" s="39">
        <v>0</v>
      </c>
      <c r="I123" s="39">
        <v>283515.59999999998</v>
      </c>
      <c r="J123" s="39">
        <v>283515.59999999998</v>
      </c>
      <c r="K123" s="39">
        <v>0</v>
      </c>
      <c r="L123" s="40">
        <f>$I123/$F123*100</f>
        <v>94.505199999999988</v>
      </c>
      <c r="M123" s="41"/>
    </row>
    <row r="124" spans="2:13" s="42" customFormat="1" ht="22.5" customHeight="1" x14ac:dyDescent="0.2">
      <c r="B124" s="37"/>
      <c r="C124" s="37"/>
      <c r="D124" s="11" t="s">
        <v>25</v>
      </c>
      <c r="E124" s="12" t="s">
        <v>26</v>
      </c>
      <c r="F124" s="39">
        <v>0</v>
      </c>
      <c r="G124" s="39">
        <v>0</v>
      </c>
      <c r="H124" s="39">
        <v>0</v>
      </c>
      <c r="I124" s="39">
        <v>1904.6</v>
      </c>
      <c r="J124" s="39">
        <v>1904.6</v>
      </c>
      <c r="K124" s="39">
        <v>0</v>
      </c>
      <c r="L124" s="40">
        <v>100</v>
      </c>
      <c r="M124" s="41"/>
    </row>
    <row r="125" spans="2:13" s="42" customFormat="1" ht="47.25" customHeight="1" x14ac:dyDescent="0.2">
      <c r="B125" s="37"/>
      <c r="C125" s="37"/>
      <c r="D125" s="11" t="s">
        <v>133</v>
      </c>
      <c r="E125" s="12" t="s">
        <v>134</v>
      </c>
      <c r="F125" s="39">
        <v>17244</v>
      </c>
      <c r="G125" s="39">
        <v>17244</v>
      </c>
      <c r="H125" s="39">
        <v>0</v>
      </c>
      <c r="I125" s="39">
        <v>17244</v>
      </c>
      <c r="J125" s="39">
        <v>17244</v>
      </c>
      <c r="K125" s="39">
        <v>0</v>
      </c>
      <c r="L125" s="40">
        <v>100</v>
      </c>
      <c r="M125" s="41"/>
    </row>
    <row r="126" spans="2:13" s="42" customFormat="1" ht="33" customHeight="1" x14ac:dyDescent="0.2">
      <c r="B126" s="37"/>
      <c r="C126" s="73">
        <v>90005</v>
      </c>
      <c r="D126" s="74"/>
      <c r="E126" s="75" t="s">
        <v>135</v>
      </c>
      <c r="F126" s="76">
        <f>F127</f>
        <v>5565</v>
      </c>
      <c r="G126" s="76">
        <f t="shared" ref="G126:K126" si="42">G127</f>
        <v>5565</v>
      </c>
      <c r="H126" s="76">
        <f t="shared" si="42"/>
        <v>0</v>
      </c>
      <c r="I126" s="76">
        <f t="shared" si="42"/>
        <v>5565</v>
      </c>
      <c r="J126" s="76">
        <f t="shared" si="42"/>
        <v>5565</v>
      </c>
      <c r="K126" s="76">
        <f t="shared" si="42"/>
        <v>0</v>
      </c>
      <c r="L126" s="59">
        <v>100</v>
      </c>
      <c r="M126" s="41"/>
    </row>
    <row r="127" spans="2:13" s="42" customFormat="1" ht="47.25" customHeight="1" x14ac:dyDescent="0.2">
      <c r="B127" s="37"/>
      <c r="C127" s="37"/>
      <c r="D127" s="11" t="s">
        <v>133</v>
      </c>
      <c r="E127" s="12" t="s">
        <v>134</v>
      </c>
      <c r="F127" s="39">
        <v>5565</v>
      </c>
      <c r="G127" s="39">
        <v>5565</v>
      </c>
      <c r="H127" s="39">
        <v>0</v>
      </c>
      <c r="I127" s="39">
        <v>5565</v>
      </c>
      <c r="J127" s="39">
        <v>5565</v>
      </c>
      <c r="K127" s="39">
        <v>0</v>
      </c>
      <c r="L127" s="40">
        <v>100</v>
      </c>
      <c r="M127" s="41"/>
    </row>
    <row r="128" spans="2:13" s="45" customFormat="1" ht="24.75" customHeight="1" x14ac:dyDescent="0.2">
      <c r="B128" s="26"/>
      <c r="C128" s="73">
        <v>90019</v>
      </c>
      <c r="D128" s="74"/>
      <c r="E128" s="75" t="s">
        <v>114</v>
      </c>
      <c r="F128" s="76">
        <f>F129</f>
        <v>12000</v>
      </c>
      <c r="G128" s="76">
        <f>G129</f>
        <v>12000</v>
      </c>
      <c r="H128" s="76">
        <f>H129</f>
        <v>0</v>
      </c>
      <c r="I128" s="59">
        <f>I129</f>
        <v>6137.32</v>
      </c>
      <c r="J128" s="76">
        <f>J129</f>
        <v>6137.32</v>
      </c>
      <c r="K128" s="76">
        <v>0</v>
      </c>
      <c r="L128" s="59">
        <f t="shared" si="35"/>
        <v>51.144333333333336</v>
      </c>
      <c r="M128" s="44"/>
    </row>
    <row r="129" spans="2:17" s="23" customFormat="1" ht="25.5" customHeight="1" x14ac:dyDescent="0.2">
      <c r="B129" s="26"/>
      <c r="C129" s="29"/>
      <c r="D129" s="13" t="s">
        <v>115</v>
      </c>
      <c r="E129" s="12" t="s">
        <v>116</v>
      </c>
      <c r="F129" s="17">
        <v>12000</v>
      </c>
      <c r="G129" s="17">
        <v>12000</v>
      </c>
      <c r="H129" s="17">
        <v>0</v>
      </c>
      <c r="I129" s="18">
        <v>6137.32</v>
      </c>
      <c r="J129" s="17">
        <v>6137.32</v>
      </c>
      <c r="K129" s="17">
        <v>0</v>
      </c>
      <c r="L129" s="18">
        <f t="shared" si="35"/>
        <v>51.144333333333336</v>
      </c>
      <c r="M129" s="22"/>
    </row>
    <row r="130" spans="2:17" s="23" customFormat="1" ht="28.5" customHeight="1" x14ac:dyDescent="0.2">
      <c r="B130" s="26"/>
      <c r="C130" s="73">
        <v>90020</v>
      </c>
      <c r="D130" s="74"/>
      <c r="E130" s="75" t="s">
        <v>139</v>
      </c>
      <c r="F130" s="76">
        <f>F131</f>
        <v>0</v>
      </c>
      <c r="G130" s="76">
        <f t="shared" ref="G130:K130" si="43">G131</f>
        <v>0</v>
      </c>
      <c r="H130" s="76">
        <f t="shared" si="43"/>
        <v>0</v>
      </c>
      <c r="I130" s="76">
        <f t="shared" si="43"/>
        <v>184.39</v>
      </c>
      <c r="J130" s="76">
        <f t="shared" si="43"/>
        <v>184.39</v>
      </c>
      <c r="K130" s="76">
        <f t="shared" si="43"/>
        <v>0</v>
      </c>
      <c r="L130" s="59">
        <v>100</v>
      </c>
      <c r="M130" s="22"/>
    </row>
    <row r="131" spans="2:17" s="23" customFormat="1" ht="25.5" customHeight="1" x14ac:dyDescent="0.2">
      <c r="B131" s="26"/>
      <c r="C131" s="29"/>
      <c r="D131" s="13" t="s">
        <v>137</v>
      </c>
      <c r="E131" s="12" t="s">
        <v>138</v>
      </c>
      <c r="F131" s="17">
        <v>0</v>
      </c>
      <c r="G131" s="17">
        <v>0</v>
      </c>
      <c r="H131" s="17">
        <v>0</v>
      </c>
      <c r="I131" s="18">
        <v>184.39</v>
      </c>
      <c r="J131" s="17">
        <v>184.39</v>
      </c>
      <c r="K131" s="17">
        <v>0</v>
      </c>
      <c r="L131" s="18">
        <v>100</v>
      </c>
      <c r="M131" s="22"/>
    </row>
    <row r="132" spans="2:17" ht="36.75" customHeight="1" thickBot="1" x14ac:dyDescent="0.3">
      <c r="B132" s="80" t="s">
        <v>117</v>
      </c>
      <c r="C132" s="80"/>
      <c r="D132" s="80"/>
      <c r="E132" s="80"/>
      <c r="F132" s="46">
        <f t="shared" ref="F132:K132" si="44">F5+F12+F15+F20+F27+F36+F62+F77+F93+F117+F121</f>
        <v>14618339.609999999</v>
      </c>
      <c r="G132" s="46">
        <f t="shared" si="44"/>
        <v>14180143.16</v>
      </c>
      <c r="H132" s="46">
        <f t="shared" si="44"/>
        <v>438196.45</v>
      </c>
      <c r="I132" s="46">
        <f t="shared" si="44"/>
        <v>14184199.870000001</v>
      </c>
      <c r="J132" s="46">
        <f t="shared" si="44"/>
        <v>13986003.420000002</v>
      </c>
      <c r="K132" s="46">
        <f t="shared" si="44"/>
        <v>198196.45</v>
      </c>
      <c r="L132" s="47">
        <f>$I132/$F132*100</f>
        <v>97.030170651508087</v>
      </c>
      <c r="M132" s="8"/>
    </row>
    <row r="133" spans="2:17" ht="29.25" customHeight="1" x14ac:dyDescent="0.25">
      <c r="B133" s="48"/>
      <c r="C133" s="48"/>
      <c r="D133" s="48"/>
      <c r="E133" s="49"/>
      <c r="F133" s="50"/>
      <c r="G133" s="51"/>
      <c r="H133" s="51"/>
      <c r="I133" s="52"/>
      <c r="J133" s="51"/>
      <c r="K133" s="51"/>
      <c r="L133" s="51"/>
      <c r="M133" s="8"/>
    </row>
    <row r="134" spans="2:17" ht="36.75" customHeight="1" x14ac:dyDescent="0.25">
      <c r="B134" s="48"/>
      <c r="C134" s="48"/>
      <c r="D134" s="48"/>
      <c r="E134" s="49"/>
      <c r="F134" s="50"/>
      <c r="H134" s="51"/>
      <c r="I134" s="52"/>
      <c r="J134" s="51"/>
      <c r="K134" s="51"/>
      <c r="L134" s="51"/>
      <c r="M134" s="8"/>
    </row>
    <row r="135" spans="2:17" ht="56.25" customHeight="1" x14ac:dyDescent="0.25">
      <c r="B135" s="48"/>
      <c r="C135" s="48"/>
      <c r="D135" s="48"/>
      <c r="E135" s="53"/>
      <c r="F135" s="50"/>
      <c r="G135" s="51"/>
      <c r="H135" s="51"/>
      <c r="I135" s="52"/>
      <c r="J135" s="51"/>
      <c r="K135" s="51"/>
      <c r="L135" s="51"/>
      <c r="M135" s="8"/>
    </row>
    <row r="136" spans="2:17" ht="26.25" customHeight="1" x14ac:dyDescent="0.25">
      <c r="B136" s="48"/>
      <c r="C136" s="48"/>
      <c r="D136" s="48"/>
      <c r="E136" s="53"/>
      <c r="F136" s="50"/>
      <c r="G136" s="51"/>
      <c r="H136" s="51"/>
      <c r="I136" s="52"/>
      <c r="J136" s="51"/>
      <c r="K136" s="51"/>
      <c r="L136" s="51"/>
      <c r="M136" s="8"/>
    </row>
    <row r="137" spans="2:17" ht="27.75" customHeight="1" x14ac:dyDescent="0.25">
      <c r="B137" s="48"/>
      <c r="C137" s="48"/>
      <c r="D137" s="48"/>
      <c r="E137" s="53"/>
      <c r="F137" s="50"/>
      <c r="G137" s="51"/>
      <c r="H137" s="51"/>
      <c r="I137" s="52"/>
      <c r="J137" s="51"/>
      <c r="K137" s="51"/>
      <c r="L137" s="51"/>
      <c r="M137" s="8"/>
    </row>
    <row r="138" spans="2:17" ht="22.5" customHeight="1" x14ac:dyDescent="0.25">
      <c r="B138" s="48"/>
      <c r="C138" s="48"/>
      <c r="D138" s="48"/>
      <c r="E138" s="53"/>
      <c r="F138" s="50"/>
      <c r="G138" s="51"/>
      <c r="H138" s="51"/>
      <c r="I138" s="52"/>
      <c r="J138" s="51"/>
      <c r="L138" s="51"/>
      <c r="M138" s="8"/>
      <c r="Q138" s="51"/>
    </row>
    <row r="139" spans="2:17" ht="22.5" customHeight="1" x14ac:dyDescent="0.25">
      <c r="B139" s="53"/>
      <c r="C139" s="53"/>
      <c r="D139" s="53"/>
      <c r="E139" s="53"/>
      <c r="F139" s="50"/>
      <c r="G139" s="51"/>
      <c r="H139" s="51"/>
      <c r="I139" s="52"/>
      <c r="J139" s="51"/>
      <c r="K139" s="51"/>
      <c r="L139" s="51"/>
      <c r="M139" s="8"/>
    </row>
    <row r="140" spans="2:17" ht="18" customHeight="1" x14ac:dyDescent="0.25">
      <c r="B140" s="53"/>
      <c r="C140" s="53"/>
      <c r="D140" s="53"/>
      <c r="E140" s="53"/>
      <c r="F140" s="50"/>
      <c r="G140" s="51"/>
      <c r="H140" s="51"/>
      <c r="I140" s="52"/>
      <c r="J140" s="51"/>
      <c r="K140" s="51"/>
      <c r="L140" s="51"/>
      <c r="M140" s="8"/>
    </row>
    <row r="141" spans="2:17" ht="18" customHeight="1" x14ac:dyDescent="0.25">
      <c r="B141" s="53"/>
      <c r="C141" s="53"/>
      <c r="D141" s="53"/>
      <c r="E141" s="53"/>
      <c r="F141" s="50"/>
      <c r="G141" s="51"/>
      <c r="H141" s="51"/>
      <c r="I141" s="52"/>
      <c r="J141" s="51"/>
      <c r="K141" s="51"/>
      <c r="L141" s="51"/>
      <c r="M141" s="8"/>
    </row>
    <row r="142" spans="2:17" ht="44.25" customHeight="1" x14ac:dyDescent="0.25">
      <c r="B142" s="53"/>
      <c r="C142" s="53"/>
      <c r="D142" s="53"/>
      <c r="E142" s="53"/>
      <c r="F142" s="50"/>
      <c r="G142" s="51"/>
      <c r="H142" s="51"/>
      <c r="I142" s="52"/>
      <c r="J142" s="51"/>
      <c r="K142" s="51"/>
      <c r="L142" s="51"/>
      <c r="M142" s="8"/>
    </row>
    <row r="143" spans="2:17" ht="18" customHeight="1" x14ac:dyDescent="0.25">
      <c r="B143" s="53"/>
      <c r="C143" s="53"/>
      <c r="D143" s="53"/>
      <c r="E143" s="53"/>
      <c r="F143" s="50"/>
      <c r="G143" s="51"/>
      <c r="H143" s="51"/>
      <c r="I143" s="52"/>
      <c r="J143" s="51"/>
      <c r="K143" s="51"/>
      <c r="L143" s="51"/>
      <c r="M143" s="8"/>
    </row>
    <row r="144" spans="2:17" ht="18" customHeight="1" x14ac:dyDescent="0.25">
      <c r="B144" s="53"/>
      <c r="C144" s="53"/>
      <c r="D144" s="53"/>
      <c r="E144" s="53"/>
      <c r="F144" s="50"/>
      <c r="G144" s="51"/>
      <c r="H144" s="51"/>
      <c r="I144" s="52"/>
      <c r="J144" s="51"/>
      <c r="K144" s="51"/>
      <c r="L144" s="51"/>
      <c r="M144" s="8"/>
    </row>
    <row r="145" spans="2:13" ht="18" customHeight="1" x14ac:dyDescent="0.25">
      <c r="B145" s="53"/>
      <c r="C145" s="53"/>
      <c r="D145" s="53"/>
      <c r="E145" s="53"/>
      <c r="F145" s="50"/>
      <c r="G145" s="51"/>
      <c r="H145" s="51"/>
      <c r="I145" s="52"/>
      <c r="J145" s="51"/>
      <c r="K145" s="51"/>
      <c r="L145" s="51"/>
      <c r="M145" s="8"/>
    </row>
    <row r="146" spans="2:13" ht="18" customHeight="1" x14ac:dyDescent="0.25">
      <c r="B146" s="53"/>
      <c r="C146" s="53"/>
      <c r="D146" s="53"/>
      <c r="E146" s="53"/>
      <c r="F146" s="50"/>
      <c r="G146" s="51"/>
      <c r="H146" s="51"/>
      <c r="I146" s="52"/>
      <c r="J146" s="51"/>
      <c r="K146" s="51"/>
      <c r="L146" s="51"/>
      <c r="M146" s="8"/>
    </row>
    <row r="147" spans="2:13" ht="18" customHeight="1" x14ac:dyDescent="0.25">
      <c r="B147" s="53"/>
      <c r="C147" s="53"/>
      <c r="D147" s="53"/>
      <c r="E147" s="53"/>
      <c r="F147" s="50"/>
      <c r="G147" s="51"/>
      <c r="H147" s="51"/>
      <c r="I147" s="52"/>
      <c r="J147" s="51"/>
      <c r="K147" s="51"/>
      <c r="L147" s="51"/>
      <c r="M147" s="8"/>
    </row>
    <row r="148" spans="2:13" ht="18" customHeight="1" x14ac:dyDescent="0.25">
      <c r="B148" s="53"/>
      <c r="C148" s="53"/>
      <c r="D148" s="53"/>
      <c r="E148" s="53"/>
      <c r="F148" s="50"/>
      <c r="G148" s="51"/>
      <c r="H148" s="51"/>
      <c r="I148" s="52"/>
      <c r="J148" s="51"/>
      <c r="K148" s="51"/>
      <c r="L148" s="51"/>
      <c r="M148" s="8"/>
    </row>
    <row r="149" spans="2:13" ht="18" customHeight="1" x14ac:dyDescent="0.25">
      <c r="B149" s="53"/>
      <c r="C149" s="53"/>
      <c r="D149" s="53"/>
      <c r="E149" s="53"/>
      <c r="F149" s="50"/>
      <c r="G149" s="51"/>
      <c r="H149" s="51"/>
      <c r="I149" s="51"/>
      <c r="J149" s="51"/>
      <c r="K149" s="51"/>
      <c r="L149" s="51"/>
      <c r="M149" s="8"/>
    </row>
    <row r="150" spans="2:13" ht="18" customHeight="1" x14ac:dyDescent="0.25">
      <c r="B150" s="53"/>
      <c r="C150" s="53"/>
      <c r="D150" s="53"/>
      <c r="E150" s="53"/>
      <c r="F150" s="50"/>
      <c r="G150" s="51"/>
      <c r="H150" s="51"/>
      <c r="I150" s="51"/>
      <c r="J150" s="51"/>
      <c r="K150" s="51"/>
      <c r="L150" s="51"/>
      <c r="M150" s="8"/>
    </row>
    <row r="151" spans="2:13" ht="18" customHeight="1" x14ac:dyDescent="0.25">
      <c r="B151" s="53"/>
      <c r="C151" s="53"/>
      <c r="D151" s="53"/>
      <c r="E151" s="53"/>
      <c r="F151" s="50"/>
      <c r="G151" s="51"/>
      <c r="H151" s="51"/>
      <c r="I151" s="51"/>
      <c r="J151" s="51"/>
      <c r="K151" s="51"/>
      <c r="L151" s="51"/>
      <c r="M151" s="8"/>
    </row>
    <row r="152" spans="2:13" ht="18" customHeight="1" x14ac:dyDescent="0.25">
      <c r="B152" s="53"/>
      <c r="C152" s="53"/>
      <c r="D152" s="53"/>
      <c r="E152" s="53"/>
      <c r="F152" s="50"/>
      <c r="G152" s="51"/>
      <c r="H152" s="51"/>
      <c r="I152" s="51"/>
      <c r="J152" s="51"/>
      <c r="K152" s="51"/>
      <c r="L152" s="51"/>
      <c r="M152" s="8"/>
    </row>
    <row r="153" spans="2:13" ht="18" customHeight="1" x14ac:dyDescent="0.25">
      <c r="B153" s="53"/>
      <c r="C153" s="53"/>
      <c r="D153" s="53"/>
      <c r="E153" s="53"/>
      <c r="F153" s="50"/>
      <c r="G153" s="51"/>
      <c r="H153" s="51"/>
      <c r="I153" s="51"/>
      <c r="J153" s="51"/>
      <c r="K153" s="51"/>
      <c r="L153" s="51"/>
      <c r="M153" s="8"/>
    </row>
    <row r="154" spans="2:13" ht="18" customHeight="1" x14ac:dyDescent="0.25">
      <c r="B154" s="53"/>
      <c r="C154" s="53"/>
      <c r="D154" s="53"/>
      <c r="E154" s="53"/>
      <c r="F154" s="50"/>
      <c r="G154" s="51"/>
      <c r="H154" s="51"/>
      <c r="I154" s="51"/>
      <c r="J154" s="51"/>
      <c r="K154" s="51"/>
      <c r="L154" s="51"/>
      <c r="M154" s="8"/>
    </row>
    <row r="155" spans="2:13" ht="18" customHeight="1" x14ac:dyDescent="0.25">
      <c r="B155" s="53"/>
      <c r="C155" s="53"/>
      <c r="D155" s="53"/>
      <c r="E155" s="53"/>
      <c r="F155" s="50"/>
      <c r="G155" s="51"/>
      <c r="H155" s="51"/>
      <c r="I155" s="51"/>
      <c r="J155" s="51"/>
      <c r="K155" s="51"/>
      <c r="L155" s="51"/>
      <c r="M155" s="8"/>
    </row>
    <row r="156" spans="2:13" ht="18" customHeight="1" x14ac:dyDescent="0.25">
      <c r="B156" s="53"/>
      <c r="C156" s="53"/>
      <c r="D156" s="53"/>
      <c r="E156" s="53"/>
      <c r="F156" s="50"/>
      <c r="G156" s="51"/>
      <c r="H156" s="51"/>
      <c r="I156" s="51"/>
      <c r="J156" s="51"/>
      <c r="K156" s="51"/>
      <c r="L156" s="51"/>
      <c r="M156" s="8"/>
    </row>
    <row r="157" spans="2:13" ht="18" customHeight="1" x14ac:dyDescent="0.25">
      <c r="B157" s="53"/>
      <c r="C157" s="53"/>
      <c r="D157" s="53"/>
      <c r="E157" s="53"/>
      <c r="F157" s="50"/>
      <c r="G157" s="51"/>
      <c r="H157" s="51"/>
      <c r="I157" s="51"/>
      <c r="J157" s="51"/>
      <c r="K157" s="51"/>
      <c r="L157" s="51"/>
    </row>
    <row r="158" spans="2:13" ht="18" customHeight="1" x14ac:dyDescent="0.25">
      <c r="B158" s="53"/>
      <c r="C158" s="53"/>
      <c r="D158" s="53"/>
      <c r="E158" s="53"/>
      <c r="F158" s="50"/>
      <c r="G158" s="51"/>
      <c r="H158" s="51"/>
      <c r="I158" s="51"/>
      <c r="J158" s="51"/>
      <c r="K158" s="51"/>
      <c r="L158" s="51"/>
    </row>
    <row r="159" spans="2:13" ht="18" customHeight="1" x14ac:dyDescent="0.25">
      <c r="B159" s="53"/>
      <c r="C159" s="53"/>
      <c r="D159" s="53"/>
      <c r="E159" s="53"/>
      <c r="F159" s="50"/>
      <c r="G159" s="51"/>
      <c r="H159" s="51"/>
      <c r="I159" s="51"/>
      <c r="J159" s="51"/>
      <c r="K159" s="51"/>
      <c r="L159" s="51"/>
    </row>
    <row r="160" spans="2:13" ht="18" customHeight="1" x14ac:dyDescent="0.25">
      <c r="B160" s="53"/>
      <c r="C160" s="53"/>
      <c r="D160" s="53"/>
      <c r="E160" s="53"/>
      <c r="F160" s="50"/>
      <c r="G160" s="51"/>
      <c r="H160" s="51"/>
      <c r="I160" s="51"/>
      <c r="J160" s="51"/>
      <c r="K160" s="51"/>
      <c r="L160" s="51"/>
    </row>
    <row r="161" spans="2:12" ht="18" customHeight="1" x14ac:dyDescent="0.25">
      <c r="B161" s="53"/>
      <c r="C161" s="53"/>
      <c r="D161" s="53"/>
      <c r="E161" s="53"/>
      <c r="F161" s="50"/>
      <c r="G161" s="51"/>
      <c r="H161" s="51"/>
      <c r="I161" s="51"/>
      <c r="J161" s="51"/>
      <c r="K161" s="51"/>
      <c r="L161" s="51"/>
    </row>
    <row r="162" spans="2:12" ht="18" customHeight="1" x14ac:dyDescent="0.25">
      <c r="B162" s="53"/>
      <c r="C162" s="53"/>
      <c r="D162" s="53"/>
      <c r="E162" s="53"/>
      <c r="F162" s="50"/>
      <c r="G162" s="51"/>
      <c r="H162" s="51"/>
      <c r="I162" s="51"/>
      <c r="J162" s="51"/>
      <c r="K162" s="51"/>
      <c r="L162" s="51"/>
    </row>
    <row r="163" spans="2:12" ht="18" customHeight="1" x14ac:dyDescent="0.25">
      <c r="B163" s="53"/>
      <c r="C163" s="53"/>
      <c r="D163" s="53"/>
      <c r="E163" s="53"/>
      <c r="F163" s="50"/>
      <c r="G163" s="51"/>
      <c r="H163" s="51"/>
      <c r="I163" s="51"/>
      <c r="J163" s="51"/>
      <c r="K163" s="51"/>
      <c r="L163" s="51"/>
    </row>
    <row r="164" spans="2:12" ht="18" customHeight="1" x14ac:dyDescent="0.25">
      <c r="B164" s="53"/>
      <c r="C164" s="53"/>
      <c r="D164" s="53"/>
      <c r="E164" s="53"/>
      <c r="F164" s="50"/>
      <c r="G164" s="51"/>
      <c r="H164" s="51"/>
      <c r="I164" s="51"/>
      <c r="J164" s="51"/>
      <c r="K164" s="51"/>
      <c r="L164" s="51"/>
    </row>
    <row r="165" spans="2:12" ht="18" customHeight="1" x14ac:dyDescent="0.25">
      <c r="B165" s="53"/>
      <c r="C165" s="53"/>
      <c r="D165" s="53"/>
      <c r="E165" s="53"/>
      <c r="F165" s="50"/>
      <c r="G165" s="51"/>
      <c r="H165" s="51"/>
      <c r="I165" s="51"/>
      <c r="J165" s="51"/>
      <c r="K165" s="51"/>
      <c r="L165" s="51"/>
    </row>
    <row r="166" spans="2:12" ht="18" customHeight="1" x14ac:dyDescent="0.25">
      <c r="B166" s="53"/>
      <c r="C166" s="53"/>
      <c r="D166" s="53"/>
      <c r="E166" s="53"/>
      <c r="F166" s="50"/>
      <c r="G166" s="51"/>
      <c r="H166" s="51"/>
      <c r="I166" s="51"/>
      <c r="J166" s="51"/>
      <c r="K166" s="51"/>
      <c r="L166" s="51"/>
    </row>
    <row r="167" spans="2:12" ht="18" customHeight="1" x14ac:dyDescent="0.25">
      <c r="B167" s="53"/>
      <c r="C167" s="53"/>
      <c r="D167" s="53"/>
      <c r="E167" s="53"/>
      <c r="F167" s="50"/>
      <c r="G167" s="51"/>
      <c r="H167" s="51"/>
      <c r="I167" s="51"/>
      <c r="J167" s="51"/>
      <c r="K167" s="51"/>
      <c r="L167" s="51"/>
    </row>
    <row r="168" spans="2:12" ht="18" customHeight="1" x14ac:dyDescent="0.25">
      <c r="B168" s="53"/>
      <c r="C168" s="53"/>
      <c r="D168" s="53"/>
      <c r="E168" s="53"/>
      <c r="F168" s="50"/>
      <c r="G168" s="51"/>
      <c r="H168" s="51"/>
      <c r="I168" s="51"/>
      <c r="J168" s="51"/>
      <c r="K168" s="51"/>
      <c r="L168" s="51"/>
    </row>
    <row r="169" spans="2:12" ht="18" customHeight="1" x14ac:dyDescent="0.25">
      <c r="B169" s="53"/>
      <c r="C169" s="53"/>
      <c r="D169" s="53"/>
      <c r="E169" s="53"/>
      <c r="F169" s="50"/>
      <c r="G169" s="51"/>
      <c r="H169" s="51"/>
      <c r="I169" s="51"/>
      <c r="J169" s="51"/>
      <c r="K169" s="51"/>
      <c r="L169" s="51"/>
    </row>
    <row r="170" spans="2:12" ht="18" customHeight="1" x14ac:dyDescent="0.25">
      <c r="B170" s="53"/>
      <c r="C170" s="53"/>
      <c r="D170" s="53"/>
      <c r="E170" s="53"/>
      <c r="F170" s="50"/>
      <c r="G170" s="51"/>
      <c r="H170" s="51"/>
      <c r="I170" s="51"/>
      <c r="J170" s="51"/>
      <c r="K170" s="51"/>
      <c r="L170" s="51"/>
    </row>
    <row r="171" spans="2:12" ht="18" customHeight="1" x14ac:dyDescent="0.25">
      <c r="B171" s="53"/>
      <c r="C171" s="53"/>
      <c r="D171" s="53"/>
      <c r="E171" s="53"/>
      <c r="F171" s="50"/>
      <c r="G171" s="51"/>
      <c r="H171" s="51"/>
      <c r="I171" s="51"/>
      <c r="J171" s="51"/>
      <c r="K171" s="51"/>
      <c r="L171" s="51"/>
    </row>
    <row r="172" spans="2:12" ht="18" customHeight="1" x14ac:dyDescent="0.25">
      <c r="B172" s="53"/>
      <c r="C172" s="53"/>
      <c r="D172" s="53"/>
      <c r="E172" s="53"/>
      <c r="F172" s="50"/>
      <c r="G172" s="54"/>
      <c r="H172" s="54"/>
      <c r="I172" s="54"/>
      <c r="J172" s="54"/>
      <c r="K172" s="54"/>
      <c r="L172" s="54"/>
    </row>
    <row r="173" spans="2:12" ht="18" customHeight="1" x14ac:dyDescent="0.25">
      <c r="B173" s="53"/>
      <c r="C173" s="53"/>
      <c r="D173" s="53"/>
      <c r="E173" s="53"/>
      <c r="F173" s="50"/>
      <c r="G173" s="54"/>
      <c r="H173" s="54"/>
      <c r="I173" s="54"/>
      <c r="J173" s="54"/>
      <c r="K173" s="54"/>
      <c r="L173" s="54"/>
    </row>
    <row r="174" spans="2:12" ht="18" customHeight="1" x14ac:dyDescent="0.25">
      <c r="B174" s="53"/>
      <c r="C174" s="53"/>
      <c r="D174" s="53"/>
      <c r="E174" s="53"/>
      <c r="F174" s="50"/>
      <c r="G174" s="54"/>
      <c r="H174" s="54"/>
      <c r="I174" s="54"/>
      <c r="J174" s="54"/>
      <c r="K174" s="54"/>
      <c r="L174" s="54"/>
    </row>
    <row r="175" spans="2:12" ht="18" customHeight="1" x14ac:dyDescent="0.25">
      <c r="B175" s="53"/>
      <c r="C175" s="53"/>
      <c r="D175" s="53"/>
      <c r="E175" s="53"/>
      <c r="F175" s="50"/>
      <c r="G175" s="54"/>
      <c r="H175" s="54"/>
      <c r="I175" s="54"/>
      <c r="J175" s="54"/>
      <c r="K175" s="54"/>
      <c r="L175" s="54"/>
    </row>
    <row r="176" spans="2:12" ht="18" customHeight="1" x14ac:dyDescent="0.25">
      <c r="B176" s="53"/>
      <c r="C176" s="53"/>
      <c r="D176" s="53"/>
      <c r="E176" s="53"/>
      <c r="F176" s="50"/>
      <c r="G176" s="54"/>
      <c r="H176" s="54"/>
      <c r="I176" s="54"/>
      <c r="J176" s="54"/>
      <c r="K176" s="54"/>
      <c r="L176" s="54"/>
    </row>
    <row r="177" spans="2:12" ht="18" customHeight="1" x14ac:dyDescent="0.25">
      <c r="B177" s="53"/>
      <c r="C177" s="53"/>
      <c r="D177" s="53"/>
      <c r="E177" s="53"/>
      <c r="F177" s="50"/>
      <c r="G177" s="54"/>
      <c r="H177" s="54"/>
      <c r="I177" s="54"/>
      <c r="J177" s="54"/>
      <c r="K177" s="54"/>
      <c r="L177" s="54"/>
    </row>
    <row r="178" spans="2:12" ht="18" customHeight="1" x14ac:dyDescent="0.25">
      <c r="B178" s="53"/>
      <c r="C178" s="53"/>
      <c r="D178" s="53"/>
      <c r="E178" s="53"/>
      <c r="F178" s="50"/>
      <c r="G178" s="54"/>
      <c r="H178" s="54"/>
      <c r="I178" s="54"/>
      <c r="J178" s="54"/>
      <c r="K178" s="54"/>
      <c r="L178" s="54"/>
    </row>
    <row r="179" spans="2:12" ht="18" customHeight="1" x14ac:dyDescent="0.25">
      <c r="B179" s="53"/>
      <c r="C179" s="53"/>
      <c r="D179" s="53"/>
      <c r="E179" s="53"/>
      <c r="F179" s="50"/>
      <c r="G179" s="54"/>
      <c r="H179" s="54"/>
      <c r="I179" s="54"/>
      <c r="J179" s="54"/>
      <c r="K179" s="54"/>
      <c r="L179" s="54"/>
    </row>
    <row r="180" spans="2:12" ht="18" customHeight="1" x14ac:dyDescent="0.25">
      <c r="B180" s="53"/>
      <c r="C180" s="53"/>
      <c r="D180" s="53"/>
      <c r="E180" s="53"/>
      <c r="F180" s="50"/>
      <c r="G180" s="54"/>
      <c r="H180" s="54"/>
      <c r="I180" s="54"/>
      <c r="J180" s="54"/>
      <c r="K180" s="54"/>
      <c r="L180" s="54"/>
    </row>
    <row r="181" spans="2:12" ht="18" customHeight="1" x14ac:dyDescent="0.25">
      <c r="B181" s="53"/>
      <c r="C181" s="53"/>
      <c r="D181" s="53"/>
      <c r="E181" s="53"/>
      <c r="F181" s="50"/>
      <c r="G181" s="54"/>
      <c r="H181" s="54"/>
      <c r="I181" s="54"/>
      <c r="J181" s="54"/>
      <c r="K181" s="54"/>
      <c r="L181" s="54"/>
    </row>
    <row r="182" spans="2:12" ht="18" customHeight="1" x14ac:dyDescent="0.25">
      <c r="B182" s="53"/>
      <c r="C182" s="53"/>
      <c r="D182" s="53"/>
      <c r="E182" s="53"/>
      <c r="F182" s="50"/>
      <c r="G182" s="54"/>
      <c r="H182" s="54"/>
      <c r="I182" s="54"/>
      <c r="J182" s="54"/>
      <c r="K182" s="54"/>
      <c r="L182" s="54"/>
    </row>
    <row r="183" spans="2:12" ht="18" customHeight="1" x14ac:dyDescent="0.25">
      <c r="B183" s="53"/>
      <c r="C183" s="53"/>
      <c r="D183" s="53"/>
      <c r="E183" s="53"/>
      <c r="F183" s="50"/>
      <c r="G183" s="54"/>
      <c r="H183" s="54"/>
      <c r="I183" s="54"/>
      <c r="J183" s="54"/>
      <c r="K183" s="54"/>
      <c r="L183" s="54"/>
    </row>
    <row r="184" spans="2:12" ht="18" customHeight="1" x14ac:dyDescent="0.25">
      <c r="B184" s="53"/>
      <c r="C184" s="53"/>
      <c r="D184" s="53"/>
      <c r="E184" s="53"/>
      <c r="F184" s="50"/>
      <c r="G184" s="54"/>
      <c r="H184" s="54"/>
      <c r="I184" s="54"/>
      <c r="J184" s="54"/>
      <c r="K184" s="54"/>
      <c r="L184" s="54"/>
    </row>
    <row r="185" spans="2:12" ht="18" customHeight="1" x14ac:dyDescent="0.25">
      <c r="B185" s="53"/>
      <c r="C185" s="53"/>
      <c r="D185" s="53"/>
      <c r="E185" s="53"/>
      <c r="F185" s="50"/>
      <c r="G185" s="54"/>
      <c r="H185" s="54"/>
      <c r="I185" s="54"/>
      <c r="J185" s="54"/>
      <c r="K185" s="54"/>
      <c r="L185" s="54"/>
    </row>
    <row r="186" spans="2:12" ht="18" customHeight="1" x14ac:dyDescent="0.25">
      <c r="B186" s="53"/>
      <c r="C186" s="53"/>
      <c r="D186" s="53"/>
      <c r="E186" s="53"/>
      <c r="F186" s="50"/>
      <c r="G186" s="54"/>
      <c r="H186" s="54"/>
      <c r="I186" s="54"/>
      <c r="J186" s="54"/>
      <c r="K186" s="54"/>
      <c r="L186" s="54"/>
    </row>
    <row r="187" spans="2:12" ht="18" customHeight="1" x14ac:dyDescent="0.25">
      <c r="B187" s="53"/>
      <c r="C187" s="53"/>
      <c r="D187" s="53"/>
      <c r="E187" s="53"/>
      <c r="F187" s="50"/>
      <c r="G187" s="54"/>
      <c r="H187" s="54"/>
      <c r="I187" s="54"/>
      <c r="J187" s="54"/>
      <c r="K187" s="54"/>
      <c r="L187" s="54"/>
    </row>
    <row r="188" spans="2:12" ht="18" customHeight="1" x14ac:dyDescent="0.25">
      <c r="B188" s="53"/>
      <c r="C188" s="53"/>
      <c r="D188" s="53"/>
      <c r="E188" s="53"/>
      <c r="F188" s="50"/>
      <c r="G188" s="54"/>
      <c r="H188" s="54"/>
      <c r="I188" s="54"/>
      <c r="J188" s="54"/>
      <c r="K188" s="54"/>
      <c r="L188" s="54"/>
    </row>
    <row r="189" spans="2:12" ht="18" customHeight="1" x14ac:dyDescent="0.25">
      <c r="B189" s="53"/>
      <c r="C189" s="53"/>
      <c r="D189" s="53"/>
      <c r="E189" s="53"/>
      <c r="F189" s="50"/>
      <c r="G189" s="54"/>
      <c r="H189" s="54"/>
      <c r="I189" s="54"/>
      <c r="J189" s="54"/>
      <c r="K189" s="54"/>
      <c r="L189" s="54"/>
    </row>
    <row r="190" spans="2:12" ht="18" customHeight="1" x14ac:dyDescent="0.25">
      <c r="F190" s="55"/>
      <c r="G190" s="56"/>
      <c r="H190" s="56"/>
      <c r="I190" s="56"/>
      <c r="J190" s="56"/>
      <c r="K190" s="56"/>
      <c r="L190" s="56"/>
    </row>
    <row r="191" spans="2:12" ht="18" customHeight="1" x14ac:dyDescent="0.25">
      <c r="F191" s="55"/>
      <c r="G191" s="56"/>
      <c r="H191" s="56"/>
      <c r="I191" s="56"/>
      <c r="J191" s="56"/>
      <c r="K191" s="56"/>
      <c r="L191" s="56"/>
    </row>
    <row r="192" spans="2:12" ht="18" customHeight="1" x14ac:dyDescent="0.25">
      <c r="F192" s="57"/>
      <c r="G192" s="58"/>
      <c r="H192" s="58"/>
      <c r="I192" s="58"/>
      <c r="J192" s="58"/>
      <c r="K192" s="58"/>
      <c r="L192" s="58"/>
    </row>
    <row r="193" spans="6:12" ht="18" customHeight="1" x14ac:dyDescent="0.25">
      <c r="F193" s="57"/>
      <c r="G193" s="58"/>
      <c r="H193" s="58"/>
      <c r="I193" s="58"/>
      <c r="J193" s="58"/>
      <c r="K193" s="58"/>
      <c r="L193" s="58"/>
    </row>
    <row r="194" spans="6:12" ht="18" customHeight="1" x14ac:dyDescent="0.25">
      <c r="F194" s="57"/>
      <c r="G194" s="58"/>
      <c r="H194" s="58"/>
      <c r="I194" s="58"/>
      <c r="J194" s="58"/>
      <c r="K194" s="58"/>
      <c r="L194" s="58"/>
    </row>
    <row r="195" spans="6:12" ht="18" customHeight="1" x14ac:dyDescent="0.25">
      <c r="F195" s="57"/>
      <c r="G195" s="58"/>
      <c r="H195" s="58"/>
      <c r="I195" s="58"/>
      <c r="J195" s="58"/>
      <c r="K195" s="58"/>
      <c r="L195" s="58"/>
    </row>
    <row r="196" spans="6:12" ht="18" customHeight="1" x14ac:dyDescent="0.25">
      <c r="F196" s="57"/>
      <c r="G196" s="58"/>
      <c r="H196" s="58"/>
      <c r="I196" s="58"/>
      <c r="J196" s="58"/>
      <c r="K196" s="58"/>
      <c r="L196" s="58"/>
    </row>
    <row r="197" spans="6:12" ht="18" customHeight="1" x14ac:dyDescent="0.25">
      <c r="F197" s="57"/>
      <c r="G197" s="58"/>
      <c r="H197" s="58"/>
      <c r="I197" s="58"/>
      <c r="J197" s="58"/>
      <c r="K197" s="58"/>
      <c r="L197" s="58"/>
    </row>
    <row r="198" spans="6:12" ht="18" customHeight="1" x14ac:dyDescent="0.25">
      <c r="F198" s="57"/>
      <c r="G198" s="58"/>
      <c r="H198" s="58"/>
      <c r="I198" s="58"/>
      <c r="J198" s="58"/>
      <c r="K198" s="58"/>
      <c r="L198" s="58"/>
    </row>
    <row r="199" spans="6:12" ht="18" customHeight="1" x14ac:dyDescent="0.25">
      <c r="F199" s="57"/>
      <c r="G199" s="58"/>
      <c r="H199" s="58"/>
      <c r="I199" s="58"/>
      <c r="J199" s="58"/>
      <c r="K199" s="58"/>
      <c r="L199" s="58"/>
    </row>
    <row r="200" spans="6:12" ht="18" customHeight="1" x14ac:dyDescent="0.25">
      <c r="F200" s="57"/>
      <c r="G200" s="58"/>
      <c r="H200" s="58"/>
      <c r="I200" s="58"/>
      <c r="J200" s="58"/>
      <c r="K200" s="58"/>
      <c r="L200" s="58"/>
    </row>
    <row r="201" spans="6:12" ht="18" customHeight="1" x14ac:dyDescent="0.25">
      <c r="F201" s="57"/>
      <c r="G201" s="58"/>
      <c r="H201" s="58"/>
      <c r="I201" s="58"/>
      <c r="J201" s="58"/>
      <c r="K201" s="58"/>
      <c r="L201" s="58"/>
    </row>
    <row r="202" spans="6:12" ht="18" customHeight="1" x14ac:dyDescent="0.25">
      <c r="F202" s="57"/>
      <c r="G202" s="58"/>
      <c r="H202" s="58"/>
      <c r="I202" s="58"/>
      <c r="J202" s="58"/>
      <c r="K202" s="58"/>
      <c r="L202" s="58"/>
    </row>
    <row r="203" spans="6:12" ht="18" customHeight="1" x14ac:dyDescent="0.25">
      <c r="F203" s="57"/>
      <c r="G203" s="58"/>
      <c r="H203" s="58"/>
      <c r="I203" s="58"/>
      <c r="J203" s="58"/>
      <c r="K203" s="58"/>
      <c r="L203" s="58"/>
    </row>
    <row r="204" spans="6:12" ht="18" customHeight="1" x14ac:dyDescent="0.25">
      <c r="F204" s="57"/>
      <c r="G204" s="58"/>
      <c r="H204" s="58"/>
      <c r="I204" s="58"/>
      <c r="J204" s="58"/>
      <c r="K204" s="58"/>
      <c r="L204" s="58"/>
    </row>
    <row r="205" spans="6:12" ht="18" customHeight="1" x14ac:dyDescent="0.25">
      <c r="F205" s="57"/>
      <c r="G205" s="58"/>
      <c r="H205" s="58"/>
      <c r="I205" s="58"/>
      <c r="J205" s="58"/>
      <c r="K205" s="58"/>
      <c r="L205" s="58"/>
    </row>
    <row r="206" spans="6:12" ht="18" customHeight="1" x14ac:dyDescent="0.25">
      <c r="F206" s="57"/>
      <c r="G206" s="58"/>
      <c r="H206" s="58"/>
      <c r="I206" s="58"/>
      <c r="J206" s="58"/>
      <c r="K206" s="58"/>
      <c r="L206" s="58"/>
    </row>
    <row r="207" spans="6:12" ht="18" customHeight="1" x14ac:dyDescent="0.25">
      <c r="F207" s="57"/>
      <c r="G207" s="58"/>
      <c r="H207" s="58"/>
      <c r="I207" s="58"/>
      <c r="J207" s="58"/>
      <c r="K207" s="58"/>
      <c r="L207" s="58"/>
    </row>
    <row r="208" spans="6:12" ht="18" customHeight="1" x14ac:dyDescent="0.25">
      <c r="F208" s="57"/>
      <c r="G208" s="58"/>
      <c r="H208" s="58"/>
      <c r="I208" s="58"/>
      <c r="J208" s="58"/>
      <c r="K208" s="58"/>
      <c r="L208" s="58"/>
    </row>
    <row r="209" spans="6:12" ht="18" customHeight="1" x14ac:dyDescent="0.25">
      <c r="F209" s="57"/>
      <c r="G209" s="58"/>
      <c r="H209" s="58"/>
      <c r="I209" s="58"/>
      <c r="J209" s="58"/>
      <c r="K209" s="58"/>
      <c r="L209" s="58"/>
    </row>
    <row r="210" spans="6:12" ht="18" customHeight="1" x14ac:dyDescent="0.25">
      <c r="F210" s="57"/>
      <c r="G210" s="58"/>
      <c r="H210" s="58"/>
      <c r="I210" s="58"/>
      <c r="J210" s="58"/>
      <c r="K210" s="58"/>
      <c r="L210" s="58"/>
    </row>
    <row r="211" spans="6:12" ht="18" customHeight="1" x14ac:dyDescent="0.25">
      <c r="F211" s="57"/>
      <c r="G211" s="58"/>
      <c r="H211" s="58"/>
      <c r="I211" s="58"/>
      <c r="J211" s="58"/>
      <c r="K211" s="58"/>
      <c r="L211" s="58"/>
    </row>
    <row r="212" spans="6:12" ht="18" customHeight="1" x14ac:dyDescent="0.25">
      <c r="F212" s="57"/>
      <c r="G212" s="58"/>
      <c r="H212" s="58"/>
      <c r="I212" s="58"/>
      <c r="J212" s="58"/>
      <c r="K212" s="58"/>
      <c r="L212" s="58"/>
    </row>
    <row r="213" spans="6:12" ht="18" customHeight="1" x14ac:dyDescent="0.25">
      <c r="F213" s="57"/>
      <c r="G213" s="58"/>
      <c r="H213" s="58"/>
      <c r="I213" s="58"/>
      <c r="J213" s="58"/>
      <c r="K213" s="58"/>
      <c r="L213" s="58"/>
    </row>
    <row r="214" spans="6:12" ht="18" customHeight="1" x14ac:dyDescent="0.25">
      <c r="F214" s="57"/>
      <c r="G214" s="58"/>
      <c r="H214" s="58"/>
      <c r="I214" s="58"/>
      <c r="J214" s="58"/>
      <c r="K214" s="58"/>
      <c r="L214" s="58"/>
    </row>
    <row r="215" spans="6:12" ht="18" customHeight="1" x14ac:dyDescent="0.25">
      <c r="F215" s="57"/>
      <c r="G215" s="58"/>
      <c r="H215" s="58"/>
      <c r="I215" s="58"/>
      <c r="J215" s="58"/>
      <c r="K215" s="58"/>
      <c r="L215" s="58"/>
    </row>
    <row r="216" spans="6:12" ht="18" customHeight="1" x14ac:dyDescent="0.25">
      <c r="F216" s="57"/>
      <c r="G216" s="58"/>
      <c r="H216" s="58"/>
      <c r="I216" s="58"/>
      <c r="J216" s="58"/>
      <c r="K216" s="58"/>
      <c r="L216" s="58"/>
    </row>
    <row r="217" spans="6:12" ht="18" customHeight="1" x14ac:dyDescent="0.25">
      <c r="F217" s="57"/>
      <c r="G217" s="58"/>
      <c r="H217" s="58"/>
      <c r="I217" s="58"/>
      <c r="J217" s="58"/>
      <c r="K217" s="58"/>
      <c r="L217" s="58"/>
    </row>
    <row r="218" spans="6:12" ht="18" customHeight="1" x14ac:dyDescent="0.25">
      <c r="F218" s="57"/>
      <c r="G218" s="58"/>
      <c r="H218" s="58"/>
      <c r="I218" s="58"/>
      <c r="J218" s="58"/>
      <c r="K218" s="58"/>
      <c r="L218" s="58"/>
    </row>
    <row r="219" spans="6:12" ht="18" customHeight="1" x14ac:dyDescent="0.25">
      <c r="F219" s="57"/>
      <c r="G219" s="58"/>
      <c r="H219" s="58"/>
      <c r="I219" s="58"/>
      <c r="J219" s="58"/>
      <c r="K219" s="58"/>
      <c r="L219" s="58"/>
    </row>
    <row r="220" spans="6:12" ht="18" customHeight="1" x14ac:dyDescent="0.25">
      <c r="F220" s="57"/>
      <c r="G220" s="58"/>
      <c r="H220" s="58"/>
      <c r="I220" s="58"/>
      <c r="J220" s="58"/>
      <c r="K220" s="58"/>
      <c r="L220" s="58"/>
    </row>
    <row r="221" spans="6:12" ht="18" customHeight="1" x14ac:dyDescent="0.25">
      <c r="F221" s="57"/>
      <c r="G221" s="58"/>
      <c r="H221" s="58"/>
      <c r="I221" s="58"/>
      <c r="J221" s="58"/>
      <c r="K221" s="58"/>
      <c r="L221" s="58"/>
    </row>
    <row r="222" spans="6:12" ht="18" customHeight="1" x14ac:dyDescent="0.25">
      <c r="F222" s="57"/>
      <c r="G222" s="58"/>
      <c r="H222" s="58"/>
      <c r="I222" s="58"/>
      <c r="J222" s="58"/>
      <c r="K222" s="58"/>
      <c r="L222" s="58"/>
    </row>
    <row r="223" spans="6:12" ht="18" customHeight="1" x14ac:dyDescent="0.25">
      <c r="F223" s="57"/>
      <c r="G223" s="58"/>
      <c r="H223" s="58"/>
      <c r="I223" s="58"/>
      <c r="J223" s="58"/>
      <c r="K223" s="58"/>
      <c r="L223" s="58"/>
    </row>
    <row r="224" spans="6:12" ht="18" customHeight="1" x14ac:dyDescent="0.25">
      <c r="F224" s="57"/>
      <c r="G224" s="58"/>
      <c r="H224" s="58"/>
      <c r="I224" s="58"/>
      <c r="J224" s="58"/>
      <c r="K224" s="58"/>
      <c r="L224" s="58"/>
    </row>
    <row r="225" spans="6:12" ht="18" customHeight="1" x14ac:dyDescent="0.25">
      <c r="F225" s="57"/>
      <c r="G225" s="58"/>
      <c r="H225" s="58"/>
      <c r="I225" s="58"/>
      <c r="J225" s="58"/>
      <c r="K225" s="58"/>
      <c r="L225" s="58"/>
    </row>
    <row r="226" spans="6:12" ht="18" customHeight="1" x14ac:dyDescent="0.25">
      <c r="F226" s="57"/>
      <c r="G226" s="58"/>
      <c r="H226" s="58"/>
      <c r="I226" s="58"/>
      <c r="J226" s="58"/>
      <c r="K226" s="58"/>
      <c r="L226" s="58"/>
    </row>
    <row r="227" spans="6:12" ht="18" customHeight="1" x14ac:dyDescent="0.25">
      <c r="F227" s="57"/>
      <c r="G227" s="58"/>
      <c r="H227" s="58"/>
      <c r="I227" s="58"/>
      <c r="J227" s="58"/>
      <c r="K227" s="58"/>
      <c r="L227" s="58"/>
    </row>
    <row r="228" spans="6:12" ht="18" customHeight="1" x14ac:dyDescent="0.25">
      <c r="F228" s="57"/>
      <c r="G228" s="58"/>
      <c r="H228" s="58"/>
      <c r="I228" s="58"/>
      <c r="J228" s="58"/>
      <c r="K228" s="58"/>
      <c r="L228" s="58"/>
    </row>
    <row r="229" spans="6:12" ht="18" customHeight="1" x14ac:dyDescent="0.25">
      <c r="F229" s="57"/>
      <c r="G229" s="58"/>
      <c r="H229" s="58"/>
      <c r="I229" s="58"/>
      <c r="J229" s="58"/>
      <c r="K229" s="58"/>
      <c r="L229" s="58"/>
    </row>
    <row r="230" spans="6:12" ht="18" customHeight="1" x14ac:dyDescent="0.25">
      <c r="F230" s="57"/>
      <c r="G230" s="58"/>
      <c r="H230" s="58"/>
      <c r="I230" s="58"/>
      <c r="J230" s="58"/>
      <c r="K230" s="58"/>
      <c r="L230" s="58"/>
    </row>
    <row r="231" spans="6:12" ht="18" customHeight="1" x14ac:dyDescent="0.25">
      <c r="F231" s="57"/>
      <c r="G231" s="58"/>
      <c r="H231" s="58"/>
      <c r="I231" s="58"/>
      <c r="J231" s="58"/>
      <c r="K231" s="58"/>
      <c r="L231" s="58"/>
    </row>
    <row r="232" spans="6:12" ht="18" customHeight="1" x14ac:dyDescent="0.25">
      <c r="F232" s="57"/>
      <c r="G232" s="58"/>
      <c r="H232" s="58"/>
      <c r="I232" s="58"/>
      <c r="J232" s="58"/>
      <c r="K232" s="58"/>
      <c r="L232" s="58"/>
    </row>
    <row r="233" spans="6:12" ht="18" customHeight="1" x14ac:dyDescent="0.25">
      <c r="F233" s="57"/>
      <c r="G233" s="58"/>
      <c r="H233" s="58"/>
      <c r="I233" s="58"/>
      <c r="J233" s="58"/>
      <c r="K233" s="58"/>
      <c r="L233" s="58"/>
    </row>
    <row r="234" spans="6:12" ht="18" customHeight="1" x14ac:dyDescent="0.25">
      <c r="F234" s="57"/>
      <c r="G234" s="58"/>
      <c r="H234" s="58"/>
      <c r="I234" s="58"/>
      <c r="J234" s="58"/>
      <c r="K234" s="58"/>
      <c r="L234" s="58"/>
    </row>
    <row r="235" spans="6:12" ht="18" customHeight="1" x14ac:dyDescent="0.25">
      <c r="F235" s="57"/>
      <c r="G235" s="58"/>
      <c r="H235" s="58"/>
      <c r="I235" s="58"/>
      <c r="J235" s="58"/>
      <c r="K235" s="58"/>
      <c r="L235" s="58"/>
    </row>
    <row r="236" spans="6:12" ht="18" customHeight="1" x14ac:dyDescent="0.25">
      <c r="F236" s="57"/>
      <c r="G236" s="58"/>
      <c r="H236" s="58"/>
      <c r="I236" s="58"/>
      <c r="J236" s="58"/>
      <c r="K236" s="58"/>
      <c r="L236" s="58"/>
    </row>
    <row r="237" spans="6:12" ht="18" customHeight="1" x14ac:dyDescent="0.25">
      <c r="F237" s="57"/>
      <c r="G237" s="58"/>
      <c r="H237" s="58"/>
      <c r="I237" s="58"/>
      <c r="J237" s="58"/>
      <c r="K237" s="58"/>
      <c r="L237" s="58"/>
    </row>
    <row r="238" spans="6:12" ht="18" customHeight="1" x14ac:dyDescent="0.25">
      <c r="F238" s="57"/>
      <c r="G238" s="58"/>
      <c r="H238" s="58"/>
      <c r="I238" s="58"/>
      <c r="J238" s="58"/>
      <c r="K238" s="58"/>
      <c r="L238" s="58"/>
    </row>
    <row r="239" spans="6:12" ht="18" customHeight="1" x14ac:dyDescent="0.25">
      <c r="F239" s="57"/>
      <c r="G239" s="58"/>
      <c r="H239" s="58"/>
      <c r="I239" s="58"/>
      <c r="J239" s="58"/>
      <c r="K239" s="58"/>
      <c r="L239" s="58"/>
    </row>
    <row r="240" spans="6:12" ht="18" customHeight="1" x14ac:dyDescent="0.25">
      <c r="F240" s="57"/>
      <c r="G240" s="58"/>
      <c r="H240" s="58"/>
      <c r="I240" s="58"/>
      <c r="J240" s="58"/>
      <c r="K240" s="58"/>
      <c r="L240" s="58"/>
    </row>
    <row r="241" spans="6:12" ht="18" customHeight="1" x14ac:dyDescent="0.25">
      <c r="F241" s="57"/>
      <c r="G241" s="58"/>
      <c r="H241" s="58"/>
      <c r="I241" s="58"/>
      <c r="J241" s="58"/>
      <c r="K241" s="58"/>
      <c r="L241" s="58"/>
    </row>
    <row r="242" spans="6:12" ht="18" customHeight="1" x14ac:dyDescent="0.25">
      <c r="F242" s="57"/>
      <c r="G242" s="58"/>
      <c r="H242" s="58"/>
      <c r="I242" s="58"/>
      <c r="J242" s="58"/>
      <c r="K242" s="58"/>
      <c r="L242" s="58"/>
    </row>
    <row r="243" spans="6:12" ht="18" customHeight="1" x14ac:dyDescent="0.25">
      <c r="F243" s="57"/>
      <c r="G243" s="58"/>
      <c r="H243" s="58"/>
      <c r="I243" s="58"/>
      <c r="J243" s="58"/>
      <c r="K243" s="58"/>
      <c r="L243" s="58"/>
    </row>
    <row r="244" spans="6:12" ht="18" customHeight="1" x14ac:dyDescent="0.25">
      <c r="F244" s="57"/>
      <c r="G244" s="58"/>
      <c r="H244" s="58"/>
      <c r="I244" s="58"/>
      <c r="J244" s="58"/>
      <c r="K244" s="58"/>
      <c r="L244" s="58"/>
    </row>
    <row r="245" spans="6:12" ht="18" customHeight="1" x14ac:dyDescent="0.25">
      <c r="F245" s="57"/>
      <c r="G245" s="58"/>
      <c r="H245" s="58"/>
      <c r="I245" s="58"/>
      <c r="J245" s="58"/>
      <c r="K245" s="58"/>
      <c r="L245" s="58"/>
    </row>
    <row r="246" spans="6:12" ht="18" customHeight="1" x14ac:dyDescent="0.25">
      <c r="F246" s="57"/>
      <c r="G246" s="58"/>
      <c r="H246" s="58"/>
      <c r="I246" s="58"/>
      <c r="J246" s="58"/>
      <c r="K246" s="58"/>
      <c r="L246" s="58"/>
    </row>
    <row r="247" spans="6:12" ht="18" customHeight="1" x14ac:dyDescent="0.25">
      <c r="F247" s="57"/>
      <c r="G247" s="58"/>
      <c r="H247" s="58"/>
      <c r="I247" s="58"/>
      <c r="J247" s="58"/>
      <c r="K247" s="58"/>
      <c r="L247" s="58"/>
    </row>
    <row r="248" spans="6:12" ht="18" customHeight="1" x14ac:dyDescent="0.25">
      <c r="F248" s="57"/>
      <c r="G248" s="58"/>
      <c r="H248" s="58"/>
      <c r="I248" s="58"/>
      <c r="J248" s="58"/>
      <c r="K248" s="58"/>
      <c r="L248" s="58"/>
    </row>
    <row r="249" spans="6:12" ht="18" customHeight="1" x14ac:dyDescent="0.25">
      <c r="F249" s="57"/>
      <c r="G249" s="58"/>
      <c r="H249" s="58"/>
      <c r="I249" s="58"/>
      <c r="J249" s="58"/>
      <c r="K249" s="58"/>
      <c r="L249" s="58"/>
    </row>
    <row r="250" spans="6:12" ht="18" customHeight="1" x14ac:dyDescent="0.25">
      <c r="F250" s="57"/>
      <c r="G250" s="58"/>
      <c r="H250" s="58"/>
      <c r="I250" s="58"/>
      <c r="J250" s="58"/>
      <c r="K250" s="58"/>
      <c r="L250" s="58"/>
    </row>
    <row r="251" spans="6:12" ht="18" customHeight="1" x14ac:dyDescent="0.25">
      <c r="F251" s="57"/>
      <c r="G251" s="58"/>
      <c r="H251" s="58"/>
      <c r="I251" s="58"/>
      <c r="J251" s="58"/>
      <c r="K251" s="58"/>
      <c r="L251" s="58"/>
    </row>
    <row r="252" spans="6:12" ht="18" customHeight="1" x14ac:dyDescent="0.25">
      <c r="F252" s="57"/>
      <c r="G252" s="58"/>
      <c r="H252" s="58"/>
      <c r="I252" s="58"/>
      <c r="J252" s="58"/>
      <c r="K252" s="58"/>
      <c r="L252" s="58"/>
    </row>
    <row r="253" spans="6:12" ht="18" customHeight="1" x14ac:dyDescent="0.25">
      <c r="F253" s="57"/>
      <c r="G253" s="58"/>
      <c r="H253" s="58"/>
      <c r="I253" s="58"/>
      <c r="J253" s="58"/>
      <c r="K253" s="58"/>
      <c r="L253" s="58"/>
    </row>
    <row r="254" spans="6:12" ht="18" customHeight="1" x14ac:dyDescent="0.25">
      <c r="F254" s="57"/>
      <c r="G254" s="58"/>
      <c r="H254" s="58"/>
      <c r="I254" s="58"/>
      <c r="J254" s="58"/>
      <c r="K254" s="58"/>
      <c r="L254" s="58"/>
    </row>
    <row r="255" spans="6:12" ht="18" customHeight="1" x14ac:dyDescent="0.25">
      <c r="F255" s="57"/>
      <c r="G255" s="58"/>
      <c r="H255" s="58"/>
      <c r="I255" s="58"/>
      <c r="J255" s="58"/>
      <c r="K255" s="58"/>
      <c r="L255" s="58"/>
    </row>
    <row r="256" spans="6:12" ht="18" customHeight="1" x14ac:dyDescent="0.25">
      <c r="F256" s="57"/>
      <c r="G256" s="58"/>
      <c r="H256" s="58"/>
      <c r="I256" s="58"/>
      <c r="J256" s="58"/>
      <c r="K256" s="58"/>
      <c r="L256" s="58"/>
    </row>
    <row r="257" spans="6:12" ht="18" customHeight="1" x14ac:dyDescent="0.25">
      <c r="F257" s="57"/>
      <c r="G257" s="58"/>
      <c r="H257" s="58"/>
      <c r="I257" s="58"/>
      <c r="J257" s="58"/>
      <c r="K257" s="58"/>
      <c r="L257" s="58"/>
    </row>
    <row r="258" spans="6:12" ht="18" customHeight="1" x14ac:dyDescent="0.25">
      <c r="F258" s="57"/>
      <c r="G258" s="58"/>
      <c r="H258" s="58"/>
      <c r="I258" s="58"/>
      <c r="J258" s="58"/>
      <c r="K258" s="58"/>
      <c r="L258" s="58"/>
    </row>
    <row r="259" spans="6:12" ht="18" customHeight="1" x14ac:dyDescent="0.25">
      <c r="F259" s="57"/>
      <c r="G259" s="58"/>
      <c r="H259" s="58"/>
      <c r="I259" s="58"/>
      <c r="J259" s="58"/>
      <c r="K259" s="58"/>
      <c r="L259" s="58"/>
    </row>
    <row r="260" spans="6:12" ht="18" customHeight="1" x14ac:dyDescent="0.25">
      <c r="F260" s="57"/>
      <c r="G260" s="58"/>
      <c r="H260" s="58"/>
      <c r="I260" s="58"/>
      <c r="J260" s="58"/>
      <c r="K260" s="58"/>
      <c r="L260" s="58"/>
    </row>
    <row r="261" spans="6:12" ht="18" customHeight="1" x14ac:dyDescent="0.25">
      <c r="F261" s="57"/>
      <c r="G261" s="58"/>
      <c r="H261" s="58"/>
      <c r="I261" s="58"/>
      <c r="J261" s="58"/>
      <c r="K261" s="58"/>
      <c r="L261" s="58"/>
    </row>
    <row r="262" spans="6:12" ht="18" customHeight="1" x14ac:dyDescent="0.25">
      <c r="F262" s="57"/>
      <c r="G262" s="58"/>
      <c r="H262" s="58"/>
      <c r="I262" s="58"/>
      <c r="J262" s="58"/>
      <c r="K262" s="58"/>
      <c r="L262" s="58"/>
    </row>
    <row r="263" spans="6:12" ht="18" customHeight="1" x14ac:dyDescent="0.25">
      <c r="F263" s="57"/>
      <c r="G263" s="58"/>
      <c r="H263" s="58"/>
      <c r="I263" s="58"/>
      <c r="J263" s="58"/>
      <c r="K263" s="58"/>
      <c r="L263" s="58"/>
    </row>
    <row r="264" spans="6:12" ht="18" customHeight="1" x14ac:dyDescent="0.25">
      <c r="F264" s="57"/>
      <c r="G264" s="58"/>
      <c r="H264" s="58"/>
      <c r="I264" s="58"/>
      <c r="J264" s="58"/>
      <c r="K264" s="58"/>
      <c r="L264" s="58"/>
    </row>
    <row r="265" spans="6:12" ht="18" customHeight="1" x14ac:dyDescent="0.25">
      <c r="F265" s="57"/>
      <c r="G265" s="58"/>
      <c r="H265" s="58"/>
      <c r="I265" s="58"/>
      <c r="J265" s="58"/>
      <c r="K265" s="58"/>
      <c r="L265" s="58"/>
    </row>
    <row r="266" spans="6:12" ht="18" customHeight="1" x14ac:dyDescent="0.25">
      <c r="F266" s="57"/>
      <c r="G266" s="58"/>
      <c r="H266" s="58"/>
      <c r="I266" s="58"/>
      <c r="J266" s="58"/>
      <c r="K266" s="58"/>
      <c r="L266" s="58"/>
    </row>
    <row r="267" spans="6:12" ht="18" customHeight="1" x14ac:dyDescent="0.25">
      <c r="F267" s="57"/>
      <c r="G267" s="58"/>
      <c r="H267" s="58"/>
      <c r="I267" s="58"/>
      <c r="J267" s="58"/>
      <c r="K267" s="58"/>
      <c r="L267" s="58"/>
    </row>
    <row r="268" spans="6:12" ht="18" customHeight="1" x14ac:dyDescent="0.25">
      <c r="F268" s="57"/>
      <c r="G268" s="58"/>
      <c r="H268" s="58"/>
      <c r="I268" s="58"/>
      <c r="J268" s="58"/>
      <c r="K268" s="58"/>
      <c r="L268" s="58"/>
    </row>
    <row r="269" spans="6:12" ht="18" customHeight="1" x14ac:dyDescent="0.25">
      <c r="F269" s="57"/>
      <c r="G269" s="58"/>
      <c r="H269" s="58"/>
      <c r="I269" s="58"/>
      <c r="J269" s="58"/>
      <c r="K269" s="58"/>
      <c r="L269" s="58"/>
    </row>
    <row r="270" spans="6:12" ht="18" customHeight="1" x14ac:dyDescent="0.25">
      <c r="F270" s="57"/>
      <c r="G270" s="58"/>
      <c r="H270" s="58"/>
      <c r="I270" s="58"/>
      <c r="J270" s="58"/>
      <c r="K270" s="58"/>
      <c r="L270" s="58"/>
    </row>
    <row r="271" spans="6:12" ht="18" customHeight="1" x14ac:dyDescent="0.25">
      <c r="F271" s="57"/>
      <c r="G271" s="58"/>
      <c r="H271" s="58"/>
      <c r="I271" s="58"/>
      <c r="J271" s="58"/>
      <c r="K271" s="58"/>
      <c r="L271" s="58"/>
    </row>
    <row r="272" spans="6:12" ht="18" customHeight="1" x14ac:dyDescent="0.25">
      <c r="F272" s="57"/>
      <c r="G272" s="58"/>
      <c r="H272" s="58"/>
      <c r="I272" s="58"/>
      <c r="J272" s="58"/>
      <c r="K272" s="58"/>
      <c r="L272" s="58"/>
    </row>
    <row r="273" spans="6:12" ht="18" customHeight="1" x14ac:dyDescent="0.25">
      <c r="F273" s="57"/>
      <c r="G273" s="58"/>
      <c r="H273" s="58"/>
      <c r="I273" s="58"/>
      <c r="J273" s="58"/>
      <c r="K273" s="58"/>
      <c r="L273" s="58"/>
    </row>
    <row r="274" spans="6:12" ht="18" customHeight="1" x14ac:dyDescent="0.25">
      <c r="F274" s="57"/>
      <c r="G274" s="58"/>
      <c r="H274" s="58"/>
      <c r="I274" s="58"/>
      <c r="J274" s="58"/>
      <c r="K274" s="58"/>
      <c r="L274" s="58"/>
    </row>
    <row r="275" spans="6:12" ht="18" customHeight="1" x14ac:dyDescent="0.25">
      <c r="F275" s="57"/>
      <c r="G275" s="58"/>
      <c r="H275" s="58"/>
      <c r="I275" s="58"/>
      <c r="J275" s="58"/>
      <c r="K275" s="58"/>
      <c r="L275" s="58"/>
    </row>
    <row r="276" spans="6:12" ht="18" customHeight="1" x14ac:dyDescent="0.25">
      <c r="F276" s="57"/>
      <c r="G276" s="58"/>
      <c r="H276" s="58"/>
      <c r="I276" s="58"/>
      <c r="J276" s="58"/>
      <c r="K276" s="58"/>
      <c r="L276" s="58"/>
    </row>
    <row r="277" spans="6:12" ht="18" customHeight="1" x14ac:dyDescent="0.25">
      <c r="F277" s="57"/>
      <c r="G277" s="58"/>
      <c r="H277" s="58"/>
      <c r="I277" s="58"/>
      <c r="J277" s="58"/>
      <c r="K277" s="58"/>
      <c r="L277" s="58"/>
    </row>
    <row r="278" spans="6:12" ht="18" customHeight="1" x14ac:dyDescent="0.25">
      <c r="F278" s="58"/>
      <c r="G278" s="58"/>
      <c r="H278" s="58"/>
      <c r="I278" s="58"/>
      <c r="J278" s="58"/>
      <c r="K278" s="58"/>
      <c r="L278" s="58"/>
    </row>
    <row r="279" spans="6:12" ht="18" customHeight="1" x14ac:dyDescent="0.25">
      <c r="F279" s="58"/>
      <c r="G279" s="58"/>
      <c r="H279" s="58"/>
      <c r="I279" s="58"/>
      <c r="J279" s="58"/>
      <c r="K279" s="58"/>
      <c r="L279" s="58"/>
    </row>
    <row r="280" spans="6:12" ht="18" customHeight="1" x14ac:dyDescent="0.25">
      <c r="F280" s="58"/>
      <c r="G280" s="58"/>
      <c r="H280" s="58"/>
      <c r="I280" s="58"/>
      <c r="J280" s="58"/>
      <c r="K280" s="58"/>
      <c r="L280" s="58"/>
    </row>
    <row r="281" spans="6:12" ht="18" customHeight="1" x14ac:dyDescent="0.25">
      <c r="F281" s="58"/>
      <c r="G281" s="58"/>
      <c r="H281" s="58"/>
      <c r="I281" s="58"/>
      <c r="J281" s="58"/>
      <c r="K281" s="58"/>
      <c r="L281" s="58"/>
    </row>
    <row r="282" spans="6:12" ht="18" customHeight="1" x14ac:dyDescent="0.25">
      <c r="F282" s="58"/>
      <c r="G282" s="58"/>
      <c r="H282" s="58"/>
      <c r="I282" s="58"/>
      <c r="J282" s="58"/>
      <c r="K282" s="58"/>
      <c r="L282" s="58"/>
    </row>
    <row r="283" spans="6:12" ht="18" customHeight="1" x14ac:dyDescent="0.25">
      <c r="F283" s="58"/>
      <c r="G283" s="58"/>
      <c r="H283" s="58"/>
      <c r="I283" s="58"/>
      <c r="J283" s="58"/>
      <c r="K283" s="58"/>
      <c r="L283" s="58"/>
    </row>
    <row r="284" spans="6:12" ht="18" customHeight="1" x14ac:dyDescent="0.25">
      <c r="F284" s="58"/>
      <c r="G284" s="58"/>
      <c r="H284" s="58"/>
      <c r="I284" s="58"/>
      <c r="J284" s="58"/>
      <c r="K284" s="58"/>
      <c r="L284" s="58"/>
    </row>
    <row r="285" spans="6:12" ht="18" customHeight="1" x14ac:dyDescent="0.25">
      <c r="F285" s="58"/>
      <c r="G285" s="58"/>
      <c r="H285" s="58"/>
      <c r="I285" s="58"/>
      <c r="J285" s="58"/>
      <c r="K285" s="58"/>
      <c r="L285" s="58"/>
    </row>
    <row r="286" spans="6:12" ht="18" customHeight="1" x14ac:dyDescent="0.25"/>
    <row r="287" spans="6:12" ht="18" customHeight="1" x14ac:dyDescent="0.25"/>
    <row r="288" spans="6:12" ht="18" customHeight="1" x14ac:dyDescent="0.25"/>
    <row r="289" ht="18" customHeight="1" x14ac:dyDescent="0.25"/>
  </sheetData>
  <mergeCells count="12">
    <mergeCell ref="L3:L4"/>
    <mergeCell ref="B132:E132"/>
    <mergeCell ref="I1:L1"/>
    <mergeCell ref="B2:L2"/>
    <mergeCell ref="B3:B4"/>
    <mergeCell ref="C3:C4"/>
    <mergeCell ref="D3:D4"/>
    <mergeCell ref="E3:E4"/>
    <mergeCell ref="F3:F4"/>
    <mergeCell ref="G3:H3"/>
    <mergeCell ref="I3:I4"/>
    <mergeCell ref="J3:K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2016-03-29T08:29:39Z</dcterms:modified>
</cp:coreProperties>
</file>