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6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<sst xmlns="http://schemas.openxmlformats.org/spreadsheetml/2006/main" count="768" uniqueCount="296">
  <si>
    <t>Dział</t>
  </si>
  <si>
    <t>Rozdział</t>
  </si>
  <si>
    <t>Paragraf</t>
  </si>
  <si>
    <t>bieżące</t>
  </si>
  <si>
    <t>majątkowe</t>
  </si>
  <si>
    <t>% wykon.</t>
  </si>
  <si>
    <t>010</t>
  </si>
  <si>
    <t>ROLNICTWO I ŁOWIECTWO</t>
  </si>
  <si>
    <t>w tym:</t>
  </si>
  <si>
    <t>TRANSPORT I TURYSTYKA</t>
  </si>
  <si>
    <t>Gimnazja</t>
  </si>
  <si>
    <t>Pozostała działalność</t>
  </si>
  <si>
    <t>POMOC SPOŁECZNA</t>
  </si>
  <si>
    <t>GOSPODARKA KOMUNALNA I OCHRONA ŚRODOWISKA</t>
  </si>
  <si>
    <t>EDUKACYJNA OPIEKA WYCHOWAWCZA</t>
  </si>
  <si>
    <t>Pomoc materialna dla uczniów</t>
  </si>
  <si>
    <t>Wpływy i wydatki związane z gromadzeniem środków</t>
  </si>
  <si>
    <t>KULTURA I OCHRONA DZIEDZICTWA NARODOWEGO</t>
  </si>
  <si>
    <t>Domy i ośrodki kultury, świetlice i kluby</t>
  </si>
  <si>
    <t>KULTURA FIZYCZNA I SPORT</t>
  </si>
  <si>
    <t>Zadania z zakresu kultury fizycznej i sportu</t>
  </si>
  <si>
    <t>RAZEM</t>
  </si>
  <si>
    <t>Izby rolnicze</t>
  </si>
  <si>
    <t>2850</t>
  </si>
  <si>
    <t>Wpłaty gmin na rzecz izb rolniczych w wyokości 2% uzyskanych wpływów z podatku rolnego</t>
  </si>
  <si>
    <t>01030</t>
  </si>
  <si>
    <t>01095</t>
  </si>
  <si>
    <t>4110</t>
  </si>
  <si>
    <t>Składki na ubezpieczenie społeczne</t>
  </si>
  <si>
    <t>4120</t>
  </si>
  <si>
    <t>Składki na Fundusz Pracy</t>
  </si>
  <si>
    <t>4170</t>
  </si>
  <si>
    <t>Wynagrodzenia bezosobowe</t>
  </si>
  <si>
    <t>Zakup materiałów i wyposażenia</t>
  </si>
  <si>
    <t>Zakup usług pozostałych</t>
  </si>
  <si>
    <t>Różne opłaty i składki</t>
  </si>
  <si>
    <t>150</t>
  </si>
  <si>
    <t>PRZETWÓRSTWO PRZEMYSŁOWE</t>
  </si>
  <si>
    <t>Rozwój przedsiębiorczości</t>
  </si>
  <si>
    <t>Dotacje celowe przekazane do samorządu województwa na inwestycje i zakupy inwestycyjnerealizowane na podstawie porozumień między j.s.t.</t>
  </si>
  <si>
    <t>Drogi publiczne i gminne</t>
  </si>
  <si>
    <t>4210</t>
  </si>
  <si>
    <t>4270</t>
  </si>
  <si>
    <t>Zakup usług remontowych</t>
  </si>
  <si>
    <t>4300</t>
  </si>
  <si>
    <t>6050</t>
  </si>
  <si>
    <t>Wydatki inwestycyjne jednostek budżetowych</t>
  </si>
  <si>
    <t>GOSPODARKA MIESZKANIOWA</t>
  </si>
  <si>
    <t>Gospodarka gruntami i nieruchomościami</t>
  </si>
  <si>
    <t>ADMINISTRACJA PUBLICZNA</t>
  </si>
  <si>
    <t>Wynagrodzenia osobowe pracowników</t>
  </si>
  <si>
    <t>Urzędy wojewódzkie</t>
  </si>
  <si>
    <t>4010</t>
  </si>
  <si>
    <t>4040</t>
  </si>
  <si>
    <t>Dodatkowe wynagrodzenia roczne</t>
  </si>
  <si>
    <t>Składki na ubezpieczenia społeczne</t>
  </si>
  <si>
    <t xml:space="preserve">Składki na Fundusz Pracy </t>
  </si>
  <si>
    <t>Rady gmin (miast i miast na prawach powiatu)</t>
  </si>
  <si>
    <t>Urzędy gmin (miast i miast na prawach powiatu)</t>
  </si>
  <si>
    <t>Promocja jednostek samorządu terytorialnego</t>
  </si>
  <si>
    <t>3030</t>
  </si>
  <si>
    <t>Różne wydatki na rzecz osób fizycznych</t>
  </si>
  <si>
    <t>4260</t>
  </si>
  <si>
    <t>4350</t>
  </si>
  <si>
    <t xml:space="preserve">Wynagrodzenia osobowe pracowników </t>
  </si>
  <si>
    <t xml:space="preserve">Dodatkowe wynagrodzenia roczne </t>
  </si>
  <si>
    <t>Zakup energii</t>
  </si>
  <si>
    <t>Zakup usług dostępu do sieci Internet</t>
  </si>
  <si>
    <t>Opłaty z tytułu usług telekomunikacyjnych świadczonych w ruchomej publicznej sieci telefonicznej</t>
  </si>
  <si>
    <t>Opłaty z tytułu usług telekomunikacyjnych świadczonych w stacjonarnej publicznej sieci telefonicznej</t>
  </si>
  <si>
    <t>Podróże służbowe krajowe</t>
  </si>
  <si>
    <t xml:space="preserve">Odpisy na zakładowy fundusz świadczeń socjalnych </t>
  </si>
  <si>
    <t>Szkolenia pracowników niebędących członkami korpusu służby cywilnej</t>
  </si>
  <si>
    <t>Nagrody i wydatki osobowe niezaliczane do wynagrodzeń</t>
  </si>
  <si>
    <t>4440</t>
  </si>
  <si>
    <t>6639</t>
  </si>
  <si>
    <t>BEZPICZEŃSTWO PUBLICZNE I OCHRONA P. POŻ.</t>
  </si>
  <si>
    <t>75410</t>
  </si>
  <si>
    <t>Komendy wojewódzkie Państwowej Straży Pożarnej</t>
  </si>
  <si>
    <t>6170</t>
  </si>
  <si>
    <t>Wpłaty jednostek na państwowy fundusz celowy na finansowanie lub dofinansowanie zadań inwestycyjnych</t>
  </si>
  <si>
    <t>75412</t>
  </si>
  <si>
    <t>Ochotnicze straże pożarne</t>
  </si>
  <si>
    <t>4430</t>
  </si>
  <si>
    <t>zakup usług pozostałych</t>
  </si>
  <si>
    <t>Rózne opłaty i składki</t>
  </si>
  <si>
    <t>2310</t>
  </si>
  <si>
    <t>Dotacje celowe przekazane gminie na zadania bieżące realizowane na podstawie porozumień między j.s.t.</t>
  </si>
  <si>
    <t>Zarządzanie kryzysowe</t>
  </si>
  <si>
    <t>4100</t>
  </si>
  <si>
    <t>Wynagrodzenia agencyjno-prowizyjne</t>
  </si>
  <si>
    <t>RÓZNE ROZLICZENIA</t>
  </si>
  <si>
    <t>Rezerwy ogólne i celowe</t>
  </si>
  <si>
    <t>4810</t>
  </si>
  <si>
    <t>Rezerwy</t>
  </si>
  <si>
    <t xml:space="preserve">OŚWIATA I WYCHOWANIE </t>
  </si>
  <si>
    <t>Oddziały klas ''0" w przedszkolach i szkołach podstawowych</t>
  </si>
  <si>
    <t>Dokształcanie i doskonalenie nauczycieli</t>
  </si>
  <si>
    <t>OCHRONA ZDROWIA</t>
  </si>
  <si>
    <t>Zwalczanie narkomanii</t>
  </si>
  <si>
    <t>Przeciwdziałanie alkoholizmowi</t>
  </si>
  <si>
    <t>3110</t>
  </si>
  <si>
    <t>Świadczenia społeczne</t>
  </si>
  <si>
    <t>Wydatki na pomoc finansową udzieloną między j.s.t. na dofinansowanie własnych zadań bieżących</t>
  </si>
  <si>
    <t>3240</t>
  </si>
  <si>
    <t>Stypendia oraz inne formy pomocy dla uczniów</t>
  </si>
  <si>
    <t>Oczyszczanie miast i wsi</t>
  </si>
  <si>
    <t>Utrzymanie zieleni w miastach i gminach</t>
  </si>
  <si>
    <t>Oświetlenie ulic, placów i dróg</t>
  </si>
  <si>
    <t>2480</t>
  </si>
  <si>
    <t>Dotacje podmiotowe z budżetu dla samorządowej instytucji kultury</t>
  </si>
  <si>
    <t>Biblioteki</t>
  </si>
  <si>
    <t>75101</t>
  </si>
  <si>
    <t>URZĘDY NACZELNYCH ORGANÓW WŁADZY PAŃSTWOWEJ, KONTROLI I OCHRONY PRAWA ORAZ SĄDOWNICTWA</t>
  </si>
  <si>
    <t>Urzędy naczelnych organów władzy państwowej, kontroli i ochrony prawa</t>
  </si>
  <si>
    <t>3020</t>
  </si>
  <si>
    <t>Szkoły podstawowe</t>
  </si>
  <si>
    <t>4240</t>
  </si>
  <si>
    <t>4370</t>
  </si>
  <si>
    <t>4410</t>
  </si>
  <si>
    <t>Zakup pomocy naukowych, dydaktycznych i książek</t>
  </si>
  <si>
    <t>Oddziały przedszkolne w szkołach podstawowych</t>
  </si>
  <si>
    <t>4117</t>
  </si>
  <si>
    <t>4119</t>
  </si>
  <si>
    <t>4127</t>
  </si>
  <si>
    <t>4129</t>
  </si>
  <si>
    <t>4177</t>
  </si>
  <si>
    <t>4179</t>
  </si>
  <si>
    <t>Stypendia dla uczniów</t>
  </si>
  <si>
    <t>Opłaty z tytułu zakupu usług telekomunikacyjnych świadczonych w stacjonarnej publicznej sieci telefonicznej</t>
  </si>
  <si>
    <t>Dowożenie uczniów do szkoły</t>
  </si>
  <si>
    <t>4220</t>
  </si>
  <si>
    <t>Zakup środków żywności</t>
  </si>
  <si>
    <t>Stołówki szkolne i przedszkolne</t>
  </si>
  <si>
    <t xml:space="preserve">Pozostała działalność </t>
  </si>
  <si>
    <t>4217</t>
  </si>
  <si>
    <t>4219</t>
  </si>
  <si>
    <t>4247</t>
  </si>
  <si>
    <t>4249</t>
  </si>
  <si>
    <t>4307</t>
  </si>
  <si>
    <t>4309</t>
  </si>
  <si>
    <t>Zakup usług przez j.s.t. od innych j.s.t.</t>
  </si>
  <si>
    <t>Domy pomocy społecznej</t>
  </si>
  <si>
    <t>Zadania z zakresu przeciwdziałania przemocy w rodzinie</t>
  </si>
  <si>
    <t>Świadczenia rodzinne, świadczenia z funduszu alimentacyjnego oraz składki na ubezpieczenia emerytalne i rentowe z ubezpieczenia społecznego</t>
  </si>
  <si>
    <t>Odpisy na zakładowy fundusz świadczeń socjalnych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</si>
  <si>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</si>
  <si>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</si>
  <si>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</si>
  <si>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</si>
  <si>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</si>
  <si>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</si>
  <si>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Składki na ubezpieczenie zdrowotne</t>
  </si>
  <si>
    <t>Świadczenie społeczne</t>
  </si>
  <si>
    <t>Wydatki osobowe niezaliczone do wynagrodzeń</t>
  </si>
  <si>
    <t>Opłaty z tytułu zakupu usług telekomunikacyjnych świadczonych w ruchomej publicznej sieci telefonicznej</t>
  </si>
  <si>
    <t>4017</t>
  </si>
  <si>
    <t>4417</t>
  </si>
  <si>
    <t>Nazwa</t>
  </si>
  <si>
    <t>Straż gminna /miejska/</t>
  </si>
  <si>
    <t xml:space="preserve">Infrastruktura wodociagowa i sanitacyjna wsi </t>
  </si>
  <si>
    <t>Gospodarka odpadami</t>
  </si>
  <si>
    <t>O1042</t>
  </si>
  <si>
    <t>4140</t>
  </si>
  <si>
    <t>Wydatki  na zakupy inwestycyjne jednostek budżetowych</t>
  </si>
  <si>
    <t>3000</t>
  </si>
  <si>
    <t>4019</t>
  </si>
  <si>
    <t>6057</t>
  </si>
  <si>
    <t>6059</t>
  </si>
  <si>
    <t>2917</t>
  </si>
  <si>
    <t>2919</t>
  </si>
  <si>
    <t>3119</t>
  </si>
  <si>
    <t>020</t>
  </si>
  <si>
    <t>LEŚNICTWO</t>
  </si>
  <si>
    <t xml:space="preserve">Wspieranie rodziny </t>
  </si>
  <si>
    <t xml:space="preserve">Wpłaty na Państwowy Fundusz Rehabilitacji Osób Niepełnosprawnych </t>
  </si>
  <si>
    <t>Zwrot dotacji oraz ołatności , w tym  wykorzystanych niezgodnie z przeznaczeniem lub wykorzstanych z naruszeniem procedur , o których mowa w art..184 ustawy , pobranych nienależnie lub w andmiernej wysokości .</t>
  </si>
  <si>
    <t>O2095</t>
  </si>
  <si>
    <t>Wykonanie na 31.12.2013</t>
  </si>
  <si>
    <t>`</t>
  </si>
  <si>
    <t>6060</t>
  </si>
  <si>
    <t>Wyłączenie z produkcji gruntów rolnych</t>
  </si>
  <si>
    <t>0750</t>
  </si>
  <si>
    <t>0770</t>
  </si>
  <si>
    <t>2010</t>
  </si>
  <si>
    <t>6207</t>
  </si>
  <si>
    <t>0470</t>
  </si>
  <si>
    <t>0920</t>
  </si>
  <si>
    <t>Pozostałe odsetki</t>
  </si>
  <si>
    <t>2360</t>
  </si>
  <si>
    <t>0690</t>
  </si>
  <si>
    <t>Wpływy z różnych opłat</t>
  </si>
  <si>
    <t>2007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</si>
  <si>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</si>
  <si>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</si>
  <si>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</si>
  <si>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</si>
  <si>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</si>
  <si>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</si>
  <si>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</si>
  <si>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</si>
  <si>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</si>
  <si>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</si>
  <si>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</si>
  <si>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</si>
  <si>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0910</t>
  </si>
  <si>
    <t>Odsetki od nieterminowych wpłat z tytułu podatków i opłat</t>
  </si>
  <si>
    <t>75616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</si>
  <si>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</si>
  <si>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</si>
  <si>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</si>
  <si>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</si>
  <si>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</si>
  <si>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</si>
  <si>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0410</t>
  </si>
  <si>
    <t>Wpływy z opłaty skarbowej</t>
  </si>
  <si>
    <t>0460</t>
  </si>
  <si>
    <t>Wpływy z opłaty eksploatacyjnej</t>
  </si>
  <si>
    <t>0480</t>
  </si>
  <si>
    <t>0490</t>
  </si>
  <si>
    <t>0010</t>
  </si>
  <si>
    <t>Podatek dochodowy od osób fizycznych</t>
  </si>
  <si>
    <t>0020</t>
  </si>
  <si>
    <t>Podatek dochodowy od osób prawnych</t>
  </si>
  <si>
    <t>2920</t>
  </si>
  <si>
    <t>Subwencje ogólne z budżetu państwa</t>
  </si>
  <si>
    <t>Część wyrównawcza subwencji ogólnej dla gmin</t>
  </si>
  <si>
    <t>0570</t>
  </si>
  <si>
    <t>2030</t>
  </si>
  <si>
    <t>Część równoważąca subwencji ogólnej dla gmin</t>
  </si>
  <si>
    <t>6330</t>
  </si>
  <si>
    <t xml:space="preserve">Przedszkola </t>
  </si>
  <si>
    <t>2009</t>
  </si>
  <si>
    <t>0970</t>
  </si>
  <si>
    <t>Wpływy z różnych dochodów</t>
  </si>
  <si>
    <t>0830</t>
  </si>
  <si>
    <t>Wpływy z usług</t>
  </si>
  <si>
    <t>Źródło dochodów</t>
  </si>
  <si>
    <t>Dotacje celowe otrzymane z budżetu państwa na realizację zadań bieżących z zakresu administracji rządowej oraz innych zadań zleconych gminie ustawami</t>
  </si>
  <si>
    <t>O1095</t>
  </si>
  <si>
    <t>Pozostała działaność</t>
  </si>
  <si>
    <t>Wpływy z tytułu odpłatnego nabycia prawa własności oraz prawa użytkowania wieczystego</t>
  </si>
  <si>
    <t>O2001</t>
  </si>
  <si>
    <t xml:space="preserve">Gospodarka leśna </t>
  </si>
  <si>
    <t>Dochody z najmu i dzierżawy składników majątkowych Skarbu Państwa, j.s.t.</t>
  </si>
  <si>
    <t>Wpływy z opłat za zarząd, użytkowanie i użytkowanie wieczyste nieruchomosci</t>
  </si>
  <si>
    <t xml:space="preserve">Wpłaty z tytułu odpłatnego nabycia prawa własności </t>
  </si>
  <si>
    <t xml:space="preserve">2010 </t>
  </si>
  <si>
    <t>Dochody j.s.t. związane z realizacją zadań z zakresu administracji rządowej oraz innych zadań zleconych ustawami</t>
  </si>
  <si>
    <t>Dotacje celowe w ramach programów finansowanych z udziałem środków europejskich oraz środków, o których mowa w art.. 5 ust.1 pkt 3 oraz ust 3 pkt 5 i 6 ustawy, lub płatności w ramach budżetu środków europejskich</t>
  </si>
  <si>
    <t>DOCHODY OD OSÓB PRAWNYCH, OD OSÓB FIZYCZNYCH I JEDNOSTEK NIEPOSIADAJĄCYCH OSOBOWOŚCI PRAWNEJ ORAZ WYDATKI ZWIĄZANE Z ICH POBOREM</t>
  </si>
  <si>
    <t>Wpływy z podatku rolnego, podatku leśnego, podatku od czynności cywilnoprawnyc, podatków i opłat lokalnych od osób prawnych i innych jednostek organizacyjnych</t>
  </si>
  <si>
    <t xml:space="preserve">0330 </t>
  </si>
  <si>
    <t>Wpływy z podatku rolnego, podatku leśnego, podatku od spadków i darowizn, podatku od czynności cywilnoprawnych oraz podatków i opłat lokalnych osób fizycznych</t>
  </si>
  <si>
    <t>Wpływy z innych lokalnych opłat   pobieranych przez jednostki samorzadu terytorialnego  na podstawie odrębnych ustaw</t>
  </si>
  <si>
    <t>Wpływy z opłat za zezwolenie na sprzedaż alkoholu</t>
  </si>
  <si>
    <t>Udział gmin w podatkach stanowiących dochód budżetu państwa</t>
  </si>
  <si>
    <t>RÓŻNE ROZLICZENIA</t>
  </si>
  <si>
    <t>Część oświatowo subwencji ogólnej dla j.s.t.</t>
  </si>
  <si>
    <t>Subwencja ogólna z budżetu państwa</t>
  </si>
  <si>
    <t xml:space="preserve">Różne rozliczenia finansowe </t>
  </si>
  <si>
    <t>Grzywny, mandaty i inne kary pieniężne od ludności</t>
  </si>
  <si>
    <t>OŚWIATA I WYCHOWANIE</t>
  </si>
  <si>
    <t xml:space="preserve">Szkoły Podstawowe </t>
  </si>
  <si>
    <t>Stołówki szkolne</t>
  </si>
  <si>
    <t>Świadczenia rodzinne, zal. alimentacyjna oraz skł. na ubezp. emerytalne i rentowe z ubezp. społecznego</t>
  </si>
  <si>
    <t>Składki na ubezpieczenia zdrowotne</t>
  </si>
  <si>
    <t>Dotacje celowe otrzymane z budżetu państwa na realizację własnych zadań bieżących gmin</t>
  </si>
  <si>
    <t>Zasiłki i pomoc w naturze oraz składki na ubezp. Emerytalne i rentowe</t>
  </si>
  <si>
    <t>Usługi opiekuńcze</t>
  </si>
  <si>
    <t>Kultura fizyczna i sport</t>
  </si>
  <si>
    <t>Zadania w zakresie kultury fizycznej i sportu</t>
  </si>
  <si>
    <t>Dochody budżetu gminy za   2013 roku</t>
  </si>
  <si>
    <t xml:space="preserve">                         Załącznik do informacji z wykonania budżetu za  2013 r.</t>
  </si>
  <si>
    <t>Plan na 31.12.2013</t>
  </si>
  <si>
    <t xml:space="preserve">                         Załącznik do informacji z wykonania budżetu za  2013 rok</t>
  </si>
  <si>
    <t>Wydatki budżetu gminy za  2013 rok</t>
  </si>
  <si>
    <t>2040</t>
  </si>
  <si>
    <t>Dotacje celowe otzrymane z budżetu państwa na realizację zadń bieżących gmin z zakresu edukacyjnej opieki wychowawczej finansowanych w całości przez budżet państwa w ramach programów rządowych</t>
  </si>
  <si>
    <t>POZOSTAŁE ZADANIA W ZAKRESIE POLITYKI SPOŁECZNEJ</t>
  </si>
  <si>
    <t>2440</t>
  </si>
  <si>
    <t>Dotacje otrzymane z państwowych funduszy celowych na realizację bieżących jednostek sektora finansów publicznych</t>
  </si>
  <si>
    <t>O1010</t>
  </si>
  <si>
    <t>Infrastruktura wodociągowa i sanitarna wsi</t>
  </si>
  <si>
    <t>O750</t>
  </si>
  <si>
    <t>0760</t>
  </si>
  <si>
    <t>0870</t>
  </si>
  <si>
    <t>01010</t>
  </si>
  <si>
    <t>DZIAŁALNOŚĆ USŁUGOWA</t>
  </si>
  <si>
    <t>Plany zagospodarowania przestrzennego</t>
  </si>
  <si>
    <t xml:space="preserve">Wydatki na zakupy </t>
  </si>
  <si>
    <t>3260</t>
  </si>
  <si>
    <t>Inne formy pomocy dla uczniów</t>
  </si>
  <si>
    <t>POZOSTAŁE  ZADANIA W ZAKRESIE POLITYKI SPOŁECZNEJ</t>
  </si>
  <si>
    <t>Wpływy z tytułu przekształcenia prawa użytkowania</t>
  </si>
  <si>
    <t xml:space="preserve">Wpływy ze sprzedaży składników majątkowych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</si>
</sst>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\10"/>
    <numFmt numFmtId="166" formatCode="#,##0.00\ &quot;zł&quot;"/>
    <numFmt numFmtId="167" formatCode="#,##0.00_ ;\-#,##0.00\ "/>
  </numFmts>
  <fonts count="49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7FF77"/>
        <bgColor indexed="64"/>
      </patternFill>
    </fill>
    <fill>
      <patternFill patternType="solid">
        <fgColor rgb="FF99FF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/>
    </xf>
    <xf numFmtId="43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167" fontId="2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3" fontId="6" fillId="0" borderId="0" xfId="0" applyNumberFormat="1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167" fontId="5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167" fontId="4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4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4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/>
    </xf>
    <xf numFmtId="0" fontId="6" fillId="0" borderId="0" xfId="0" applyFont="1" applyAlignment="1">
      <alignment vertical="center"/>
    </xf>
    <xf numFmtId="4" fontId="4" fillId="12" borderId="11" xfId="0" applyNumberFormat="1" applyFont="1" applyFill="1" applyBorder="1" applyAlignment="1">
      <alignment horizontal="right" vertical="center"/>
    </xf>
    <xf numFmtId="167" fontId="4" fillId="12" borderId="11" xfId="0" applyNumberFormat="1" applyFont="1" applyFill="1" applyBorder="1" applyAlignment="1">
      <alignment horizontal="right" vertical="center"/>
    </xf>
    <xf numFmtId="0" fontId="1" fillId="12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right" vertical="distributed" wrapText="1"/>
    </xf>
    <xf numFmtId="0" fontId="8" fillId="34" borderId="0" xfId="0" applyFont="1" applyFill="1" applyAlignment="1">
      <alignment horizontal="right" vertical="distributed"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 vertical="center"/>
    </xf>
    <xf numFmtId="167" fontId="4" fillId="34" borderId="10" xfId="0" applyNumberFormat="1" applyFont="1" applyFill="1" applyBorder="1" applyAlignment="1">
      <alignment horizontal="right" vertical="center"/>
    </xf>
    <xf numFmtId="43" fontId="0" fillId="34" borderId="0" xfId="0" applyNumberFormat="1" applyFill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167" fontId="2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right" vertical="center"/>
    </xf>
    <xf numFmtId="43" fontId="6" fillId="34" borderId="0" xfId="0" applyNumberFormat="1" applyFont="1" applyFill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 vertical="center" wrapText="1"/>
    </xf>
    <xf numFmtId="167" fontId="10" fillId="34" borderId="1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 wrapText="1"/>
    </xf>
    <xf numFmtId="4" fontId="3" fillId="34" borderId="0" xfId="0" applyNumberFormat="1" applyFont="1" applyFill="1" applyAlignment="1">
      <alignment horizontal="right" vertical="center"/>
    </xf>
    <xf numFmtId="43" fontId="3" fillId="34" borderId="0" xfId="0" applyNumberFormat="1" applyFont="1" applyFill="1" applyAlignment="1">
      <alignment horizontal="right" vertical="center"/>
    </xf>
    <xf numFmtId="167" fontId="3" fillId="34" borderId="0" xfId="0" applyNumberFormat="1" applyFont="1" applyFill="1" applyAlignment="1">
      <alignment horizontal="right" vertical="center"/>
    </xf>
    <xf numFmtId="0" fontId="3" fillId="34" borderId="0" xfId="0" applyFont="1" applyFill="1" applyAlignment="1">
      <alignment/>
    </xf>
    <xf numFmtId="0" fontId="3" fillId="34" borderId="0" xfId="0" applyNumberFormat="1" applyFont="1" applyFill="1" applyAlignment="1">
      <alignment horizontal="right" vertical="center"/>
    </xf>
    <xf numFmtId="4" fontId="0" fillId="34" borderId="0" xfId="0" applyNumberFormat="1" applyFill="1" applyAlignment="1">
      <alignment horizontal="right" vertical="center"/>
    </xf>
    <xf numFmtId="0" fontId="0" fillId="34" borderId="0" xfId="0" applyNumberFormat="1" applyFill="1" applyAlignment="1">
      <alignment horizontal="right" vertical="center"/>
    </xf>
    <xf numFmtId="4" fontId="0" fillId="34" borderId="0" xfId="0" applyNumberFormat="1" applyFill="1" applyAlignment="1">
      <alignment/>
    </xf>
    <xf numFmtId="0" fontId="0" fillId="34" borderId="0" xfId="0" applyNumberFormat="1" applyFill="1" applyAlignment="1">
      <alignment/>
    </xf>
    <xf numFmtId="43" fontId="0" fillId="34" borderId="0" xfId="0" applyNumberFormat="1" applyFont="1" applyFill="1" applyAlignment="1">
      <alignment horizontal="right" vertical="center"/>
    </xf>
    <xf numFmtId="0" fontId="0" fillId="34" borderId="0" xfId="0" applyFont="1" applyFill="1" applyAlignment="1">
      <alignment/>
    </xf>
    <xf numFmtId="49" fontId="5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167" fontId="2" fillId="35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167" fontId="5" fillId="35" borderId="10" xfId="0" applyNumberFormat="1" applyFont="1" applyFill="1" applyBorder="1" applyAlignment="1">
      <alignment horizontal="right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left" vertical="center" wrapText="1"/>
    </xf>
    <xf numFmtId="167" fontId="4" fillId="35" borderId="10" xfId="0" applyNumberFormat="1" applyFont="1" applyFill="1" applyBorder="1" applyAlignment="1">
      <alignment horizontal="right" vertical="center"/>
    </xf>
    <xf numFmtId="4" fontId="5" fillId="35" borderId="10" xfId="0" applyNumberFormat="1" applyFont="1" applyFill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center" vertical="center" textRotation="90"/>
    </xf>
    <xf numFmtId="4" fontId="4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 wrapText="1"/>
    </xf>
    <xf numFmtId="4" fontId="5" fillId="36" borderId="10" xfId="0" applyNumberFormat="1" applyFont="1" applyFill="1" applyBorder="1" applyAlignment="1">
      <alignment horizontal="right" vertical="center"/>
    </xf>
    <xf numFmtId="167" fontId="5" fillId="36" borderId="10" xfId="0" applyNumberFormat="1" applyFont="1" applyFill="1" applyBorder="1" applyAlignment="1">
      <alignment horizontal="right" vertical="center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167" fontId="4" fillId="36" borderId="10" xfId="0" applyNumberFormat="1" applyFont="1" applyFill="1" applyBorder="1" applyAlignment="1">
      <alignment horizontal="right" vertical="center"/>
    </xf>
    <xf numFmtId="49" fontId="5" fillId="36" borderId="10" xfId="0" applyNumberFormat="1" applyFont="1" applyFill="1" applyBorder="1" applyAlignment="1">
      <alignment horizontal="center" vertical="center"/>
    </xf>
    <xf numFmtId="167" fontId="2" fillId="36" borderId="10" xfId="0" applyNumberFormat="1" applyFont="1" applyFill="1" applyBorder="1" applyAlignment="1">
      <alignment horizontal="right" vertical="center"/>
    </xf>
    <xf numFmtId="4" fontId="4" fillId="36" borderId="10" xfId="0" applyNumberFormat="1" applyFont="1" applyFill="1" applyBorder="1" applyAlignment="1">
      <alignment horizontal="right" vertical="center"/>
    </xf>
    <xf numFmtId="0" fontId="1" fillId="12" borderId="10" xfId="0" applyFont="1" applyFill="1" applyBorder="1" applyAlignment="1">
      <alignment horizontal="center" vertical="center" textRotation="90"/>
    </xf>
    <xf numFmtId="0" fontId="1" fillId="12" borderId="1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distributed"/>
    </xf>
    <xf numFmtId="0" fontId="14" fillId="34" borderId="0" xfId="0" applyFont="1" applyFill="1" applyAlignment="1">
      <alignment horizontal="right" vertical="center" wrapText="1"/>
    </xf>
    <xf numFmtId="0" fontId="13" fillId="34" borderId="0" xfId="0" applyFont="1" applyFill="1" applyAlignment="1">
      <alignment horizontal="right" wrapText="1"/>
    </xf>
    <xf numFmtId="0" fontId="5" fillId="12" borderId="11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9" fillId="0" borderId="12" xfId="0" applyFont="1" applyBorder="1" applyAlignment="1">
      <alignment horizontal="center" vertical="distributed"/>
    </xf>
    <xf numFmtId="0" fontId="1" fillId="12" borderId="10" xfId="0" applyFont="1" applyFill="1" applyBorder="1" applyAlignment="1">
      <alignment horizont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1"/>
  <sheetViews>
    <sheetView zoomScalePageLayoutView="0" workbookViewId="0" topLeftCell="A275">
      <selection activeCell="D334" sqref="D334"/>
    </sheetView>
  </sheetViews>
  <sheetFormatPr defaultColWidth="9.140625" defaultRowHeight="18" customHeight="1"/>
  <cols>
    <col min="1" max="1" width="4.140625" style="57" customWidth="1"/>
    <col min="2" max="2" width="6.140625" style="57" customWidth="1"/>
    <col min="3" max="3" width="6.421875" style="57" customWidth="1"/>
    <col min="4" max="4" width="37.28125" style="57" customWidth="1"/>
    <col min="5" max="5" width="11.140625" style="57" customWidth="1"/>
    <col min="6" max="6" width="11.00390625" style="57" customWidth="1"/>
    <col min="7" max="7" width="10.57421875" style="57" customWidth="1"/>
    <col min="8" max="8" width="10.7109375" style="57" customWidth="1"/>
    <col min="9" max="9" width="11.28125" style="57" customWidth="1"/>
    <col min="10" max="10" width="11.57421875" style="57" customWidth="1"/>
    <col min="11" max="11" width="7.00390625" style="57" customWidth="1"/>
    <col min="12" max="12" width="9.140625" style="57" customWidth="1"/>
    <col min="13" max="13" width="11.57421875" style="57" customWidth="1"/>
    <col min="14" max="16384" width="9.140625" style="57" customWidth="1"/>
  </cols>
  <sheetData>
    <row r="1" spans="1:11" ht="25.5" customHeight="1">
      <c r="A1" s="55"/>
      <c r="B1" s="56"/>
      <c r="C1" s="56"/>
      <c r="D1" s="56"/>
      <c r="E1" s="56"/>
      <c r="F1" s="56"/>
      <c r="G1" s="56"/>
      <c r="H1" s="133" t="s">
        <v>275</v>
      </c>
      <c r="I1" s="134"/>
      <c r="J1" s="134"/>
      <c r="K1" s="134"/>
    </row>
    <row r="2" spans="1:11" ht="36.75" customHeight="1">
      <c r="A2" s="132" t="s">
        <v>276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22.5" customHeight="1">
      <c r="A3" s="130" t="s">
        <v>0</v>
      </c>
      <c r="B3" s="130" t="s">
        <v>1</v>
      </c>
      <c r="C3" s="130" t="s">
        <v>2</v>
      </c>
      <c r="D3" s="131" t="s">
        <v>158</v>
      </c>
      <c r="E3" s="136" t="s">
        <v>274</v>
      </c>
      <c r="F3" s="131" t="s">
        <v>8</v>
      </c>
      <c r="G3" s="131"/>
      <c r="H3" s="136" t="s">
        <v>178</v>
      </c>
      <c r="I3" s="131" t="s">
        <v>8</v>
      </c>
      <c r="J3" s="131"/>
      <c r="K3" s="131" t="s">
        <v>5</v>
      </c>
    </row>
    <row r="4" spans="1:11" ht="21" customHeight="1">
      <c r="A4" s="130"/>
      <c r="B4" s="130"/>
      <c r="C4" s="130"/>
      <c r="D4" s="131"/>
      <c r="E4" s="136"/>
      <c r="F4" s="54" t="s">
        <v>3</v>
      </c>
      <c r="G4" s="54" t="s">
        <v>4</v>
      </c>
      <c r="H4" s="136"/>
      <c r="I4" s="54" t="s">
        <v>3</v>
      </c>
      <c r="J4" s="54" t="s">
        <v>4</v>
      </c>
      <c r="K4" s="131"/>
    </row>
    <row r="5" spans="1:13" ht="24" customHeight="1">
      <c r="A5" s="36" t="s">
        <v>6</v>
      </c>
      <c r="B5" s="37"/>
      <c r="C5" s="37"/>
      <c r="D5" s="32" t="s">
        <v>7</v>
      </c>
      <c r="E5" s="33">
        <f aca="true" t="shared" si="0" ref="E5:J5">E6+E8+E10</f>
        <v>359439.16</v>
      </c>
      <c r="F5" s="33">
        <f t="shared" si="0"/>
        <v>339439.16</v>
      </c>
      <c r="G5" s="33">
        <f t="shared" si="0"/>
        <v>20000</v>
      </c>
      <c r="H5" s="33">
        <f t="shared" si="0"/>
        <v>351412.76</v>
      </c>
      <c r="I5" s="33">
        <f t="shared" si="0"/>
        <v>331998.36</v>
      </c>
      <c r="J5" s="33">
        <f t="shared" si="0"/>
        <v>19414.4</v>
      </c>
      <c r="K5" s="34">
        <f>$H5/$E5*100</f>
        <v>97.76696562500314</v>
      </c>
      <c r="L5" s="63"/>
      <c r="M5" s="90"/>
    </row>
    <row r="6" spans="1:13" ht="27.75" customHeight="1">
      <c r="A6" s="59"/>
      <c r="B6" s="94" t="s">
        <v>287</v>
      </c>
      <c r="C6" s="95"/>
      <c r="D6" s="96" t="s">
        <v>160</v>
      </c>
      <c r="E6" s="97">
        <f aca="true" t="shared" si="1" ref="E6:J6">E7</f>
        <v>20000</v>
      </c>
      <c r="F6" s="97">
        <f t="shared" si="1"/>
        <v>0</v>
      </c>
      <c r="G6" s="97">
        <f t="shared" si="1"/>
        <v>20000</v>
      </c>
      <c r="H6" s="97">
        <f t="shared" si="1"/>
        <v>19414.4</v>
      </c>
      <c r="I6" s="97">
        <f t="shared" si="1"/>
        <v>0</v>
      </c>
      <c r="J6" s="97">
        <f t="shared" si="1"/>
        <v>19414.4</v>
      </c>
      <c r="K6" s="98">
        <f aca="true" t="shared" si="2" ref="K6:K28">$H6/$E6*100</f>
        <v>97.072</v>
      </c>
      <c r="L6" s="63"/>
      <c r="M6" s="90"/>
    </row>
    <row r="7" spans="1:13" ht="21.75" customHeight="1">
      <c r="A7" s="59"/>
      <c r="B7" s="60"/>
      <c r="C7" s="60">
        <v>6050</v>
      </c>
      <c r="D7" s="66" t="s">
        <v>46</v>
      </c>
      <c r="E7" s="61">
        <v>20000</v>
      </c>
      <c r="F7" s="61">
        <v>0</v>
      </c>
      <c r="G7" s="62">
        <v>20000</v>
      </c>
      <c r="H7" s="62">
        <v>19414.4</v>
      </c>
      <c r="I7" s="62">
        <v>0</v>
      </c>
      <c r="J7" s="62">
        <v>19414.4</v>
      </c>
      <c r="K7" s="65">
        <f t="shared" si="2"/>
        <v>97.072</v>
      </c>
      <c r="L7" s="63"/>
      <c r="M7" s="90"/>
    </row>
    <row r="8" spans="1:13" ht="24" customHeight="1">
      <c r="A8" s="67"/>
      <c r="B8" s="94" t="s">
        <v>25</v>
      </c>
      <c r="C8" s="100"/>
      <c r="D8" s="101" t="s">
        <v>22</v>
      </c>
      <c r="E8" s="97">
        <f>E9</f>
        <v>6000</v>
      </c>
      <c r="F8" s="97">
        <f>F9</f>
        <v>6000</v>
      </c>
      <c r="G8" s="102">
        <v>0</v>
      </c>
      <c r="H8" s="102">
        <f>H9</f>
        <v>5622</v>
      </c>
      <c r="I8" s="102">
        <f>I9</f>
        <v>5622</v>
      </c>
      <c r="J8" s="102">
        <v>0</v>
      </c>
      <c r="K8" s="102">
        <f t="shared" si="2"/>
        <v>93.7</v>
      </c>
      <c r="L8" s="63"/>
      <c r="M8" s="90"/>
    </row>
    <row r="9" spans="1:13" ht="24" customHeight="1">
      <c r="A9" s="67"/>
      <c r="B9" s="70"/>
      <c r="C9" s="67" t="s">
        <v>23</v>
      </c>
      <c r="D9" s="64" t="s">
        <v>24</v>
      </c>
      <c r="E9" s="71">
        <v>6000</v>
      </c>
      <c r="F9" s="71">
        <v>6000</v>
      </c>
      <c r="G9" s="65">
        <v>0</v>
      </c>
      <c r="H9" s="65">
        <v>5622</v>
      </c>
      <c r="I9" s="65">
        <v>5622</v>
      </c>
      <c r="J9" s="65">
        <v>0</v>
      </c>
      <c r="K9" s="65">
        <f t="shared" si="2"/>
        <v>93.7</v>
      </c>
      <c r="L9" s="63"/>
      <c r="M9" s="90"/>
    </row>
    <row r="10" spans="1:13" ht="26.25" customHeight="1">
      <c r="A10" s="67"/>
      <c r="B10" s="94" t="s">
        <v>26</v>
      </c>
      <c r="C10" s="103"/>
      <c r="D10" s="101" t="s">
        <v>11</v>
      </c>
      <c r="E10" s="97">
        <f>E11+E12+E13+E14+E15+E16</f>
        <v>333439.16</v>
      </c>
      <c r="F10" s="97">
        <f>F11+F12+F13+F14+F15+F16</f>
        <v>333439.16</v>
      </c>
      <c r="G10" s="102">
        <v>0</v>
      </c>
      <c r="H10" s="102">
        <f>H11+H12+H13+H14+H15+H16</f>
        <v>326376.36</v>
      </c>
      <c r="I10" s="102">
        <f>I11+I12+I13+I14+I15+I16</f>
        <v>326376.36</v>
      </c>
      <c r="J10" s="102">
        <v>0</v>
      </c>
      <c r="K10" s="102">
        <f t="shared" si="2"/>
        <v>97.88183247582558</v>
      </c>
      <c r="L10" s="63"/>
      <c r="M10" s="90"/>
    </row>
    <row r="11" spans="1:13" ht="18" customHeight="1">
      <c r="A11" s="67"/>
      <c r="B11" s="70"/>
      <c r="C11" s="67" t="s">
        <v>27</v>
      </c>
      <c r="D11" s="64" t="s">
        <v>28</v>
      </c>
      <c r="E11" s="71">
        <v>615.6</v>
      </c>
      <c r="F11" s="71">
        <v>615.6</v>
      </c>
      <c r="G11" s="65">
        <v>0</v>
      </c>
      <c r="H11" s="71">
        <v>615.6</v>
      </c>
      <c r="I11" s="71">
        <v>615.6</v>
      </c>
      <c r="J11" s="65">
        <v>0</v>
      </c>
      <c r="K11" s="65">
        <f t="shared" si="2"/>
        <v>100</v>
      </c>
      <c r="L11" s="63"/>
      <c r="M11" s="90"/>
    </row>
    <row r="12" spans="1:13" ht="18" customHeight="1">
      <c r="A12" s="67"/>
      <c r="B12" s="70"/>
      <c r="C12" s="67" t="s">
        <v>29</v>
      </c>
      <c r="D12" s="64" t="s">
        <v>30</v>
      </c>
      <c r="E12" s="71">
        <v>88.2</v>
      </c>
      <c r="F12" s="71">
        <v>88.2</v>
      </c>
      <c r="G12" s="65">
        <v>0</v>
      </c>
      <c r="H12" s="71">
        <v>88.2</v>
      </c>
      <c r="I12" s="71">
        <v>88.2</v>
      </c>
      <c r="J12" s="65">
        <v>0</v>
      </c>
      <c r="K12" s="65">
        <f t="shared" si="2"/>
        <v>100</v>
      </c>
      <c r="L12" s="63"/>
      <c r="M12" s="90"/>
    </row>
    <row r="13" spans="1:13" ht="18" customHeight="1">
      <c r="A13" s="59"/>
      <c r="B13" s="70"/>
      <c r="C13" s="67" t="s">
        <v>31</v>
      </c>
      <c r="D13" s="64" t="s">
        <v>32</v>
      </c>
      <c r="E13" s="71">
        <v>3600</v>
      </c>
      <c r="F13" s="71">
        <v>3600</v>
      </c>
      <c r="G13" s="65">
        <v>0</v>
      </c>
      <c r="H13" s="71">
        <v>3600</v>
      </c>
      <c r="I13" s="71">
        <v>3600</v>
      </c>
      <c r="J13" s="65">
        <v>0</v>
      </c>
      <c r="K13" s="65">
        <f t="shared" si="2"/>
        <v>100</v>
      </c>
      <c r="L13" s="63"/>
      <c r="M13" s="90"/>
    </row>
    <row r="14" spans="1:13" ht="18" customHeight="1">
      <c r="A14" s="67"/>
      <c r="B14" s="72"/>
      <c r="C14" s="69">
        <v>4210</v>
      </c>
      <c r="D14" s="64" t="s">
        <v>33</v>
      </c>
      <c r="E14" s="71">
        <v>6042.06</v>
      </c>
      <c r="F14" s="71">
        <v>6042.06</v>
      </c>
      <c r="G14" s="65">
        <v>0</v>
      </c>
      <c r="H14" s="65">
        <v>1042.06</v>
      </c>
      <c r="I14" s="65">
        <v>1042.06</v>
      </c>
      <c r="J14" s="65">
        <v>0</v>
      </c>
      <c r="K14" s="65">
        <f t="shared" si="2"/>
        <v>17.24676683118009</v>
      </c>
      <c r="L14" s="63"/>
      <c r="M14" s="90"/>
    </row>
    <row r="15" spans="1:13" ht="18" customHeight="1">
      <c r="A15" s="67"/>
      <c r="B15" s="70"/>
      <c r="C15" s="69">
        <v>4300</v>
      </c>
      <c r="D15" s="64" t="s">
        <v>34</v>
      </c>
      <c r="E15" s="71">
        <v>15800</v>
      </c>
      <c r="F15" s="71">
        <v>15800</v>
      </c>
      <c r="G15" s="65">
        <v>0</v>
      </c>
      <c r="H15" s="65">
        <v>13737.2</v>
      </c>
      <c r="I15" s="65">
        <v>13737.2</v>
      </c>
      <c r="J15" s="65">
        <v>0</v>
      </c>
      <c r="K15" s="65">
        <f t="shared" si="2"/>
        <v>86.94430379746836</v>
      </c>
      <c r="L15" s="63"/>
      <c r="M15" s="90"/>
    </row>
    <row r="16" spans="1:13" ht="18" customHeight="1">
      <c r="A16" s="67"/>
      <c r="B16" s="70"/>
      <c r="C16" s="69">
        <v>4430</v>
      </c>
      <c r="D16" s="64" t="s">
        <v>35</v>
      </c>
      <c r="E16" s="71">
        <v>307293.3</v>
      </c>
      <c r="F16" s="71">
        <v>307293.3</v>
      </c>
      <c r="G16" s="65">
        <v>0</v>
      </c>
      <c r="H16" s="71">
        <v>307293.3</v>
      </c>
      <c r="I16" s="71">
        <v>307293.3</v>
      </c>
      <c r="J16" s="65">
        <v>0</v>
      </c>
      <c r="K16" s="65">
        <f t="shared" si="2"/>
        <v>100</v>
      </c>
      <c r="L16" s="63"/>
      <c r="M16" s="90"/>
    </row>
    <row r="17" spans="1:13" ht="18" customHeight="1">
      <c r="A17" s="36" t="s">
        <v>172</v>
      </c>
      <c r="B17" s="25"/>
      <c r="C17" s="29"/>
      <c r="D17" s="32" t="s">
        <v>173</v>
      </c>
      <c r="E17" s="33">
        <f aca="true" t="shared" si="3" ref="E17:J17">E18</f>
        <v>2000</v>
      </c>
      <c r="F17" s="33">
        <f t="shared" si="3"/>
        <v>2000</v>
      </c>
      <c r="G17" s="33">
        <f t="shared" si="3"/>
        <v>0</v>
      </c>
      <c r="H17" s="33">
        <f t="shared" si="3"/>
        <v>2000</v>
      </c>
      <c r="I17" s="33">
        <f t="shared" si="3"/>
        <v>2000</v>
      </c>
      <c r="J17" s="33">
        <f t="shared" si="3"/>
        <v>0</v>
      </c>
      <c r="K17" s="34">
        <f>$H17/$E17*100</f>
        <v>100</v>
      </c>
      <c r="L17" s="63"/>
      <c r="M17" s="90"/>
    </row>
    <row r="18" spans="1:13" ht="18" customHeight="1">
      <c r="A18" s="67"/>
      <c r="B18" s="99" t="s">
        <v>177</v>
      </c>
      <c r="C18" s="100"/>
      <c r="D18" s="101" t="s">
        <v>11</v>
      </c>
      <c r="E18" s="97">
        <f aca="true" t="shared" si="4" ref="E18:J18">E19</f>
        <v>2000</v>
      </c>
      <c r="F18" s="97">
        <f t="shared" si="4"/>
        <v>2000</v>
      </c>
      <c r="G18" s="97">
        <f t="shared" si="4"/>
        <v>0</v>
      </c>
      <c r="H18" s="97">
        <f t="shared" si="4"/>
        <v>2000</v>
      </c>
      <c r="I18" s="97">
        <f t="shared" si="4"/>
        <v>2000</v>
      </c>
      <c r="J18" s="97">
        <f t="shared" si="4"/>
        <v>0</v>
      </c>
      <c r="K18" s="98">
        <f t="shared" si="2"/>
        <v>100</v>
      </c>
      <c r="L18" s="63"/>
      <c r="M18" s="90"/>
    </row>
    <row r="19" spans="1:13" ht="18" customHeight="1">
      <c r="A19" s="67"/>
      <c r="B19" s="70"/>
      <c r="C19" s="69">
        <v>4210</v>
      </c>
      <c r="D19" s="64" t="s">
        <v>33</v>
      </c>
      <c r="E19" s="71">
        <v>2000</v>
      </c>
      <c r="F19" s="71">
        <v>2000</v>
      </c>
      <c r="G19" s="65">
        <v>0</v>
      </c>
      <c r="H19" s="65">
        <v>2000</v>
      </c>
      <c r="I19" s="65">
        <v>2000</v>
      </c>
      <c r="J19" s="65">
        <v>0</v>
      </c>
      <c r="K19" s="65">
        <f t="shared" si="2"/>
        <v>100</v>
      </c>
      <c r="L19" s="63"/>
      <c r="M19" s="90"/>
    </row>
    <row r="20" spans="1:13" ht="21.75" customHeight="1">
      <c r="A20" s="36" t="s">
        <v>36</v>
      </c>
      <c r="B20" s="25"/>
      <c r="C20" s="25"/>
      <c r="D20" s="32" t="s">
        <v>37</v>
      </c>
      <c r="E20" s="33">
        <f>E21</f>
        <v>3285</v>
      </c>
      <c r="F20" s="34">
        <v>0</v>
      </c>
      <c r="G20" s="33">
        <f>G21</f>
        <v>3285</v>
      </c>
      <c r="H20" s="34">
        <v>0</v>
      </c>
      <c r="I20" s="34">
        <v>0</v>
      </c>
      <c r="J20" s="34">
        <v>0</v>
      </c>
      <c r="K20" s="34">
        <f t="shared" si="2"/>
        <v>0</v>
      </c>
      <c r="L20" s="63"/>
      <c r="M20" s="90"/>
    </row>
    <row r="21" spans="1:13" ht="22.5" customHeight="1">
      <c r="A21" s="59"/>
      <c r="B21" s="104">
        <v>15011</v>
      </c>
      <c r="C21" s="104"/>
      <c r="D21" s="101" t="s">
        <v>38</v>
      </c>
      <c r="E21" s="97">
        <f>E22</f>
        <v>3285</v>
      </c>
      <c r="F21" s="102">
        <v>0</v>
      </c>
      <c r="G21" s="97">
        <f>G22</f>
        <v>3285</v>
      </c>
      <c r="H21" s="102">
        <v>0</v>
      </c>
      <c r="I21" s="102">
        <v>0</v>
      </c>
      <c r="J21" s="102">
        <v>0</v>
      </c>
      <c r="K21" s="102">
        <f t="shared" si="2"/>
        <v>0</v>
      </c>
      <c r="L21" s="63"/>
      <c r="M21" s="90"/>
    </row>
    <row r="22" spans="1:13" ht="54" customHeight="1">
      <c r="A22" s="59"/>
      <c r="B22" s="70"/>
      <c r="C22" s="69">
        <v>6639</v>
      </c>
      <c r="D22" s="64" t="s">
        <v>39</v>
      </c>
      <c r="E22" s="71">
        <v>3285</v>
      </c>
      <c r="F22" s="65">
        <v>0</v>
      </c>
      <c r="G22" s="71">
        <v>3285</v>
      </c>
      <c r="H22" s="65">
        <v>0</v>
      </c>
      <c r="I22" s="65">
        <v>0</v>
      </c>
      <c r="J22" s="65">
        <v>0</v>
      </c>
      <c r="K22" s="65">
        <f t="shared" si="2"/>
        <v>0</v>
      </c>
      <c r="L22" s="63"/>
      <c r="M22" s="90"/>
    </row>
    <row r="23" spans="1:13" ht="24.75" customHeight="1">
      <c r="A23" s="25">
        <v>600</v>
      </c>
      <c r="B23" s="25"/>
      <c r="C23" s="29"/>
      <c r="D23" s="32" t="s">
        <v>9</v>
      </c>
      <c r="E23" s="33">
        <f aca="true" t="shared" si="5" ref="E23:J23">E24</f>
        <v>1304316.26</v>
      </c>
      <c r="F23" s="33">
        <f t="shared" si="5"/>
        <v>196947</v>
      </c>
      <c r="G23" s="33">
        <f t="shared" si="5"/>
        <v>1107369.26</v>
      </c>
      <c r="H23" s="34">
        <f t="shared" si="5"/>
        <v>966166.75</v>
      </c>
      <c r="I23" s="34">
        <f t="shared" si="5"/>
        <v>153662.44</v>
      </c>
      <c r="J23" s="34">
        <f t="shared" si="5"/>
        <v>812504.31</v>
      </c>
      <c r="K23" s="34">
        <f t="shared" si="2"/>
        <v>74.07457682080877</v>
      </c>
      <c r="L23" s="63"/>
      <c r="M23" s="90"/>
    </row>
    <row r="24" spans="1:13" ht="26.25" customHeight="1">
      <c r="A24" s="70"/>
      <c r="B24" s="104">
        <v>60016</v>
      </c>
      <c r="C24" s="100"/>
      <c r="D24" s="101" t="s">
        <v>40</v>
      </c>
      <c r="E24" s="97">
        <f aca="true" t="shared" si="6" ref="E24:J24">E25+E26+E27+E28</f>
        <v>1304316.26</v>
      </c>
      <c r="F24" s="97">
        <f t="shared" si="6"/>
        <v>196947</v>
      </c>
      <c r="G24" s="97">
        <f t="shared" si="6"/>
        <v>1107369.26</v>
      </c>
      <c r="H24" s="97">
        <f t="shared" si="6"/>
        <v>966166.75</v>
      </c>
      <c r="I24" s="97">
        <f t="shared" si="6"/>
        <v>153662.44</v>
      </c>
      <c r="J24" s="97">
        <f t="shared" si="6"/>
        <v>812504.31</v>
      </c>
      <c r="K24" s="102">
        <f t="shared" si="2"/>
        <v>74.07457682080877</v>
      </c>
      <c r="L24" s="63"/>
      <c r="M24" s="90"/>
    </row>
    <row r="25" spans="1:13" ht="26.25" customHeight="1">
      <c r="A25" s="70"/>
      <c r="B25" s="72"/>
      <c r="C25" s="69">
        <v>4170</v>
      </c>
      <c r="D25" s="64" t="s">
        <v>32</v>
      </c>
      <c r="E25" s="71">
        <v>31000</v>
      </c>
      <c r="F25" s="71">
        <v>31000</v>
      </c>
      <c r="G25" s="71">
        <v>0</v>
      </c>
      <c r="H25" s="65">
        <v>18130.79</v>
      </c>
      <c r="I25" s="65">
        <v>18130.79</v>
      </c>
      <c r="J25" s="65">
        <v>0</v>
      </c>
      <c r="K25" s="65">
        <f t="shared" si="2"/>
        <v>58.486419354838716</v>
      </c>
      <c r="L25" s="63"/>
      <c r="M25" s="90"/>
    </row>
    <row r="26" spans="1:13" ht="27" customHeight="1">
      <c r="A26" s="70"/>
      <c r="B26" s="70"/>
      <c r="C26" s="67" t="s">
        <v>41</v>
      </c>
      <c r="D26" s="64" t="s">
        <v>33</v>
      </c>
      <c r="E26" s="71">
        <v>113947</v>
      </c>
      <c r="F26" s="71">
        <v>113947</v>
      </c>
      <c r="G26" s="65">
        <v>0</v>
      </c>
      <c r="H26" s="65">
        <v>102012.29</v>
      </c>
      <c r="I26" s="65">
        <v>102012.29</v>
      </c>
      <c r="J26" s="65">
        <v>0</v>
      </c>
      <c r="K26" s="65">
        <f t="shared" si="2"/>
        <v>89.52608668942578</v>
      </c>
      <c r="L26" s="63"/>
      <c r="M26" s="90"/>
    </row>
    <row r="27" spans="1:13" ht="18" customHeight="1">
      <c r="A27" s="70"/>
      <c r="B27" s="72"/>
      <c r="C27" s="67" t="s">
        <v>44</v>
      </c>
      <c r="D27" s="64" t="s">
        <v>34</v>
      </c>
      <c r="E27" s="71">
        <v>52000</v>
      </c>
      <c r="F27" s="71">
        <v>52000</v>
      </c>
      <c r="G27" s="65">
        <v>0</v>
      </c>
      <c r="H27" s="65">
        <v>33519.36</v>
      </c>
      <c r="I27" s="65">
        <v>33519.36</v>
      </c>
      <c r="J27" s="65">
        <v>0</v>
      </c>
      <c r="K27" s="65">
        <f t="shared" si="2"/>
        <v>64.4603076923077</v>
      </c>
      <c r="L27" s="63"/>
      <c r="M27" s="90"/>
    </row>
    <row r="28" spans="1:13" ht="25.5" customHeight="1">
      <c r="A28" s="70"/>
      <c r="B28" s="72"/>
      <c r="C28" s="67" t="s">
        <v>45</v>
      </c>
      <c r="D28" s="64" t="s">
        <v>46</v>
      </c>
      <c r="E28" s="71">
        <v>1107369.26</v>
      </c>
      <c r="F28" s="65">
        <v>0</v>
      </c>
      <c r="G28" s="71">
        <v>1107369.26</v>
      </c>
      <c r="H28" s="65">
        <v>812504.31</v>
      </c>
      <c r="I28" s="65">
        <v>0</v>
      </c>
      <c r="J28" s="65">
        <v>812504.31</v>
      </c>
      <c r="K28" s="65">
        <f t="shared" si="2"/>
        <v>73.37248191267292</v>
      </c>
      <c r="L28" s="63"/>
      <c r="M28" s="90"/>
    </row>
    <row r="29" spans="1:13" ht="28.5" customHeight="1">
      <c r="A29" s="25">
        <v>700</v>
      </c>
      <c r="B29" s="26"/>
      <c r="C29" s="27"/>
      <c r="D29" s="32" t="s">
        <v>47</v>
      </c>
      <c r="E29" s="33">
        <f>E30</f>
        <v>34000</v>
      </c>
      <c r="F29" s="33">
        <f>F30</f>
        <v>34000</v>
      </c>
      <c r="G29" s="28">
        <v>0</v>
      </c>
      <c r="H29" s="34">
        <f>H30</f>
        <v>14295.62</v>
      </c>
      <c r="I29" s="34">
        <f>I30</f>
        <v>14295.62</v>
      </c>
      <c r="J29" s="35">
        <v>0</v>
      </c>
      <c r="K29" s="34">
        <f aca="true" t="shared" si="7" ref="K29:K53">H29/E29*100</f>
        <v>42.04594117647059</v>
      </c>
      <c r="L29" s="63"/>
      <c r="M29" s="90"/>
    </row>
    <row r="30" spans="1:13" ht="18" customHeight="1">
      <c r="A30" s="70"/>
      <c r="B30" s="104">
        <v>70005</v>
      </c>
      <c r="C30" s="103"/>
      <c r="D30" s="101" t="s">
        <v>48</v>
      </c>
      <c r="E30" s="97">
        <f>E31+E32</f>
        <v>34000</v>
      </c>
      <c r="F30" s="97">
        <f>F31+F32</f>
        <v>34000</v>
      </c>
      <c r="G30" s="98">
        <v>0</v>
      </c>
      <c r="H30" s="102">
        <f>H31+H32</f>
        <v>14295.62</v>
      </c>
      <c r="I30" s="102">
        <f>I31+I32</f>
        <v>14295.62</v>
      </c>
      <c r="J30" s="105">
        <v>0</v>
      </c>
      <c r="K30" s="102">
        <f t="shared" si="7"/>
        <v>42.04594117647059</v>
      </c>
      <c r="L30" s="63"/>
      <c r="M30" s="90"/>
    </row>
    <row r="31" spans="1:13" ht="18" customHeight="1">
      <c r="A31" s="70"/>
      <c r="B31" s="72"/>
      <c r="C31" s="67" t="s">
        <v>41</v>
      </c>
      <c r="D31" s="64" t="s">
        <v>33</v>
      </c>
      <c r="E31" s="71">
        <v>6000</v>
      </c>
      <c r="F31" s="71">
        <v>6000</v>
      </c>
      <c r="G31" s="65">
        <v>0</v>
      </c>
      <c r="H31" s="65">
        <v>0</v>
      </c>
      <c r="I31" s="65">
        <v>0</v>
      </c>
      <c r="J31" s="73">
        <v>0</v>
      </c>
      <c r="K31" s="65">
        <f t="shared" si="7"/>
        <v>0</v>
      </c>
      <c r="L31" s="63"/>
      <c r="M31" s="90"/>
    </row>
    <row r="32" spans="1:13" ht="18" customHeight="1">
      <c r="A32" s="70"/>
      <c r="B32" s="72"/>
      <c r="C32" s="67" t="s">
        <v>44</v>
      </c>
      <c r="D32" s="64" t="s">
        <v>34</v>
      </c>
      <c r="E32" s="71">
        <v>28000</v>
      </c>
      <c r="F32" s="71">
        <v>28000</v>
      </c>
      <c r="G32" s="65">
        <v>0</v>
      </c>
      <c r="H32" s="65">
        <v>14295.62</v>
      </c>
      <c r="I32" s="65">
        <v>14295.62</v>
      </c>
      <c r="J32" s="73">
        <v>0</v>
      </c>
      <c r="K32" s="65">
        <f t="shared" si="7"/>
        <v>51.05578571428572</v>
      </c>
      <c r="L32" s="63"/>
      <c r="M32" s="90"/>
    </row>
    <row r="33" spans="1:13" ht="18" customHeight="1">
      <c r="A33" s="25">
        <v>710</v>
      </c>
      <c r="B33" s="26"/>
      <c r="C33" s="36"/>
      <c r="D33" s="32" t="s">
        <v>288</v>
      </c>
      <c r="E33" s="33">
        <f>E34</f>
        <v>65000</v>
      </c>
      <c r="F33" s="33">
        <f aca="true" t="shared" si="8" ref="F33:J34">F34</f>
        <v>65000</v>
      </c>
      <c r="G33" s="33">
        <f t="shared" si="8"/>
        <v>0</v>
      </c>
      <c r="H33" s="33">
        <f t="shared" si="8"/>
        <v>7.2</v>
      </c>
      <c r="I33" s="33">
        <f t="shared" si="8"/>
        <v>7.2</v>
      </c>
      <c r="J33" s="33">
        <f t="shared" si="8"/>
        <v>0</v>
      </c>
      <c r="K33" s="28">
        <f>$H33/$E33*100</f>
        <v>0.011076923076923078</v>
      </c>
      <c r="L33" s="63"/>
      <c r="M33" s="90"/>
    </row>
    <row r="34" spans="1:13" ht="18" customHeight="1">
      <c r="A34" s="72"/>
      <c r="B34" s="104">
        <v>71004</v>
      </c>
      <c r="C34" s="94"/>
      <c r="D34" s="101" t="s">
        <v>289</v>
      </c>
      <c r="E34" s="97">
        <f>E35</f>
        <v>65000</v>
      </c>
      <c r="F34" s="97">
        <f t="shared" si="8"/>
        <v>65000</v>
      </c>
      <c r="G34" s="97">
        <f t="shared" si="8"/>
        <v>0</v>
      </c>
      <c r="H34" s="97">
        <f t="shared" si="8"/>
        <v>7.2</v>
      </c>
      <c r="I34" s="97">
        <f t="shared" si="8"/>
        <v>7.2</v>
      </c>
      <c r="J34" s="97">
        <f t="shared" si="8"/>
        <v>0</v>
      </c>
      <c r="K34" s="98">
        <f>$H34/$E34*100</f>
        <v>0.011076923076923078</v>
      </c>
      <c r="L34" s="63"/>
      <c r="M34" s="90"/>
    </row>
    <row r="35" spans="1:13" ht="18" customHeight="1">
      <c r="A35" s="70"/>
      <c r="B35" s="72"/>
      <c r="C35" s="67" t="s">
        <v>44</v>
      </c>
      <c r="D35" s="64" t="s">
        <v>34</v>
      </c>
      <c r="E35" s="71">
        <v>65000</v>
      </c>
      <c r="F35" s="65">
        <v>65000</v>
      </c>
      <c r="G35" s="71">
        <v>0</v>
      </c>
      <c r="H35" s="65">
        <v>7.2</v>
      </c>
      <c r="I35" s="65">
        <v>7.2</v>
      </c>
      <c r="J35" s="65">
        <v>0</v>
      </c>
      <c r="K35" s="65">
        <f>$H35/$E35*100</f>
        <v>0.011076923076923078</v>
      </c>
      <c r="L35" s="63"/>
      <c r="M35" s="90"/>
    </row>
    <row r="36" spans="1:13" ht="18" customHeight="1">
      <c r="A36" s="25">
        <v>750</v>
      </c>
      <c r="B36" s="26"/>
      <c r="C36" s="27"/>
      <c r="D36" s="32" t="s">
        <v>49</v>
      </c>
      <c r="E36" s="30">
        <f aca="true" t="shared" si="9" ref="E36:J36">E37+E42+E46+E67+E70</f>
        <v>2679330.37</v>
      </c>
      <c r="F36" s="30">
        <f t="shared" si="9"/>
        <v>2599540.37</v>
      </c>
      <c r="G36" s="30">
        <f t="shared" si="9"/>
        <v>79790</v>
      </c>
      <c r="H36" s="30">
        <f>H37+H42+H46+H67+H70</f>
        <v>2558372</v>
      </c>
      <c r="I36" s="30">
        <f t="shared" si="9"/>
        <v>2485355.74</v>
      </c>
      <c r="J36" s="30">
        <f t="shared" si="9"/>
        <v>73016.26</v>
      </c>
      <c r="K36" s="34">
        <f t="shared" si="7"/>
        <v>95.48549998334099</v>
      </c>
      <c r="L36" s="63"/>
      <c r="M36" s="90"/>
    </row>
    <row r="37" spans="1:13" ht="18" customHeight="1">
      <c r="A37" s="70"/>
      <c r="B37" s="104">
        <v>75011</v>
      </c>
      <c r="C37" s="103"/>
      <c r="D37" s="101" t="s">
        <v>51</v>
      </c>
      <c r="E37" s="97">
        <f aca="true" t="shared" si="10" ref="E37:J37">E38+E39+E40+E41</f>
        <v>109400</v>
      </c>
      <c r="F37" s="97">
        <f t="shared" si="10"/>
        <v>109400</v>
      </c>
      <c r="G37" s="97">
        <f t="shared" si="10"/>
        <v>0</v>
      </c>
      <c r="H37" s="97">
        <f t="shared" si="10"/>
        <v>105839.71</v>
      </c>
      <c r="I37" s="102">
        <f t="shared" si="10"/>
        <v>105839.71</v>
      </c>
      <c r="J37" s="97">
        <f t="shared" si="10"/>
        <v>0</v>
      </c>
      <c r="K37" s="102">
        <f t="shared" si="7"/>
        <v>96.74562157221207</v>
      </c>
      <c r="L37" s="63"/>
      <c r="M37" s="90"/>
    </row>
    <row r="38" spans="1:13" ht="18" customHeight="1">
      <c r="A38" s="70"/>
      <c r="B38" s="72"/>
      <c r="C38" s="67" t="s">
        <v>52</v>
      </c>
      <c r="D38" s="64" t="s">
        <v>50</v>
      </c>
      <c r="E38" s="71">
        <v>85103.65</v>
      </c>
      <c r="F38" s="71">
        <v>85103.65</v>
      </c>
      <c r="G38" s="71">
        <v>0</v>
      </c>
      <c r="H38" s="65">
        <v>82235.4</v>
      </c>
      <c r="I38" s="65">
        <v>82235.4</v>
      </c>
      <c r="J38" s="73">
        <v>0</v>
      </c>
      <c r="K38" s="65">
        <f t="shared" si="7"/>
        <v>96.6296980211777</v>
      </c>
      <c r="L38" s="63"/>
      <c r="M38" s="90"/>
    </row>
    <row r="39" spans="1:13" ht="18" customHeight="1">
      <c r="A39" s="70"/>
      <c r="B39" s="72"/>
      <c r="C39" s="67" t="s">
        <v>53</v>
      </c>
      <c r="D39" s="64" t="s">
        <v>54</v>
      </c>
      <c r="E39" s="71">
        <v>6296.35</v>
      </c>
      <c r="F39" s="71">
        <v>6296.35</v>
      </c>
      <c r="G39" s="71">
        <v>0</v>
      </c>
      <c r="H39" s="65">
        <v>6296.35</v>
      </c>
      <c r="I39" s="65">
        <v>6296.35</v>
      </c>
      <c r="J39" s="73">
        <v>0</v>
      </c>
      <c r="K39" s="65">
        <f t="shared" si="7"/>
        <v>100</v>
      </c>
      <c r="L39" s="63"/>
      <c r="M39" s="90"/>
    </row>
    <row r="40" spans="1:13" ht="18" customHeight="1">
      <c r="A40" s="70"/>
      <c r="B40" s="72"/>
      <c r="C40" s="67" t="s">
        <v>27</v>
      </c>
      <c r="D40" s="64" t="s">
        <v>55</v>
      </c>
      <c r="E40" s="71">
        <v>15700</v>
      </c>
      <c r="F40" s="71">
        <v>15700</v>
      </c>
      <c r="G40" s="71">
        <v>0</v>
      </c>
      <c r="H40" s="65">
        <v>15138.94</v>
      </c>
      <c r="I40" s="65">
        <v>15138.94</v>
      </c>
      <c r="J40" s="73">
        <v>0</v>
      </c>
      <c r="K40" s="65">
        <f t="shared" si="7"/>
        <v>96.42636942675159</v>
      </c>
      <c r="L40" s="63"/>
      <c r="M40" s="90"/>
    </row>
    <row r="41" spans="1:13" ht="18" customHeight="1">
      <c r="A41" s="70"/>
      <c r="B41" s="72"/>
      <c r="C41" s="67" t="s">
        <v>29</v>
      </c>
      <c r="D41" s="64" t="s">
        <v>56</v>
      </c>
      <c r="E41" s="71">
        <v>2300</v>
      </c>
      <c r="F41" s="71">
        <v>2300</v>
      </c>
      <c r="G41" s="71">
        <v>0</v>
      </c>
      <c r="H41" s="65">
        <v>2169.02</v>
      </c>
      <c r="I41" s="65">
        <v>2169.02</v>
      </c>
      <c r="J41" s="73">
        <v>0</v>
      </c>
      <c r="K41" s="65">
        <f t="shared" si="7"/>
        <v>94.30521739130435</v>
      </c>
      <c r="L41" s="63"/>
      <c r="M41" s="90"/>
    </row>
    <row r="42" spans="1:13" ht="18" customHeight="1">
      <c r="A42" s="70"/>
      <c r="B42" s="104">
        <v>75022</v>
      </c>
      <c r="C42" s="103"/>
      <c r="D42" s="101" t="s">
        <v>57</v>
      </c>
      <c r="E42" s="97">
        <f>E43+E44+E45</f>
        <v>137000</v>
      </c>
      <c r="F42" s="97">
        <f>F43+F44+F45</f>
        <v>137000</v>
      </c>
      <c r="G42" s="102">
        <v>0</v>
      </c>
      <c r="H42" s="102">
        <f>H43+H44+H45</f>
        <v>135065.25</v>
      </c>
      <c r="I42" s="102">
        <f>I43+I44+I45</f>
        <v>135065.25</v>
      </c>
      <c r="J42" s="106">
        <v>0</v>
      </c>
      <c r="K42" s="102">
        <f t="shared" si="7"/>
        <v>98.58777372262773</v>
      </c>
      <c r="L42" s="63"/>
      <c r="M42" s="90"/>
    </row>
    <row r="43" spans="1:13" ht="18" customHeight="1">
      <c r="A43" s="70"/>
      <c r="B43" s="72"/>
      <c r="C43" s="67" t="s">
        <v>60</v>
      </c>
      <c r="D43" s="64" t="s">
        <v>61</v>
      </c>
      <c r="E43" s="71">
        <v>119000</v>
      </c>
      <c r="F43" s="71">
        <v>119000</v>
      </c>
      <c r="G43" s="65">
        <v>0</v>
      </c>
      <c r="H43" s="65">
        <v>118894.2</v>
      </c>
      <c r="I43" s="65">
        <v>118894.2</v>
      </c>
      <c r="J43" s="73">
        <v>0</v>
      </c>
      <c r="K43" s="65">
        <f t="shared" si="7"/>
        <v>99.9110924369748</v>
      </c>
      <c r="L43" s="63"/>
      <c r="M43" s="90"/>
    </row>
    <row r="44" spans="1:13" ht="18" customHeight="1">
      <c r="A44" s="70"/>
      <c r="B44" s="72"/>
      <c r="C44" s="67" t="s">
        <v>41</v>
      </c>
      <c r="D44" s="64" t="s">
        <v>33</v>
      </c>
      <c r="E44" s="71">
        <v>7500</v>
      </c>
      <c r="F44" s="71">
        <v>7500</v>
      </c>
      <c r="G44" s="65">
        <v>0</v>
      </c>
      <c r="H44" s="65">
        <v>6723.85</v>
      </c>
      <c r="I44" s="65">
        <v>6723.85</v>
      </c>
      <c r="J44" s="73">
        <v>0</v>
      </c>
      <c r="K44" s="65">
        <f t="shared" si="7"/>
        <v>89.65133333333334</v>
      </c>
      <c r="L44" s="63"/>
      <c r="M44" s="90"/>
    </row>
    <row r="45" spans="1:13" ht="18" customHeight="1">
      <c r="A45" s="70"/>
      <c r="B45" s="72"/>
      <c r="C45" s="67" t="s">
        <v>44</v>
      </c>
      <c r="D45" s="64" t="s">
        <v>34</v>
      </c>
      <c r="E45" s="71">
        <v>10500</v>
      </c>
      <c r="F45" s="71">
        <v>10500</v>
      </c>
      <c r="G45" s="65">
        <v>0</v>
      </c>
      <c r="H45" s="65">
        <v>9447.2</v>
      </c>
      <c r="I45" s="65">
        <v>9447.2</v>
      </c>
      <c r="J45" s="73">
        <v>0</v>
      </c>
      <c r="K45" s="65">
        <f t="shared" si="7"/>
        <v>89.97333333333334</v>
      </c>
      <c r="L45" s="63"/>
      <c r="M45" s="90"/>
    </row>
    <row r="46" spans="1:13" ht="29.25" customHeight="1">
      <c r="A46" s="70"/>
      <c r="B46" s="104">
        <v>75023</v>
      </c>
      <c r="C46" s="103"/>
      <c r="D46" s="101" t="s">
        <v>58</v>
      </c>
      <c r="E46" s="97">
        <f aca="true" t="shared" si="11" ref="E46:J46">E47+E48+E49+E50+E51+E52+E53+E54+E55+E56+E57+E58+E59+E60+E61+E62+E63+E64+E65+E66</f>
        <v>1771145.19</v>
      </c>
      <c r="F46" s="97">
        <f t="shared" si="11"/>
        <v>1702995.19</v>
      </c>
      <c r="G46" s="97">
        <f t="shared" si="11"/>
        <v>68150</v>
      </c>
      <c r="H46" s="97">
        <f t="shared" si="11"/>
        <v>1690847.39</v>
      </c>
      <c r="I46" s="97">
        <f t="shared" si="11"/>
        <v>1624623.99</v>
      </c>
      <c r="J46" s="97">
        <f t="shared" si="11"/>
        <v>66223.4</v>
      </c>
      <c r="K46" s="102">
        <f t="shared" si="7"/>
        <v>95.46633441157921</v>
      </c>
      <c r="L46" s="63"/>
      <c r="M46" s="90"/>
    </row>
    <row r="47" spans="1:13" ht="26.25" customHeight="1">
      <c r="A47" s="70"/>
      <c r="B47" s="72"/>
      <c r="C47" s="67" t="s">
        <v>115</v>
      </c>
      <c r="D47" s="66" t="s">
        <v>73</v>
      </c>
      <c r="E47" s="71">
        <v>2500</v>
      </c>
      <c r="F47" s="71">
        <v>2500</v>
      </c>
      <c r="G47" s="71">
        <v>0</v>
      </c>
      <c r="H47" s="65">
        <v>0</v>
      </c>
      <c r="I47" s="65">
        <v>0</v>
      </c>
      <c r="J47" s="65">
        <v>0</v>
      </c>
      <c r="K47" s="65">
        <f t="shared" si="7"/>
        <v>0</v>
      </c>
      <c r="L47" s="63"/>
      <c r="M47" s="90"/>
    </row>
    <row r="48" spans="1:13" ht="18" customHeight="1">
      <c r="A48" s="70"/>
      <c r="B48" s="72"/>
      <c r="C48" s="67" t="s">
        <v>52</v>
      </c>
      <c r="D48" s="64" t="s">
        <v>64</v>
      </c>
      <c r="E48" s="71">
        <v>974977.71</v>
      </c>
      <c r="F48" s="71">
        <v>974977.71</v>
      </c>
      <c r="G48" s="65">
        <v>0</v>
      </c>
      <c r="H48" s="65">
        <v>954706.35</v>
      </c>
      <c r="I48" s="65">
        <v>954706.35</v>
      </c>
      <c r="J48" s="65">
        <v>0</v>
      </c>
      <c r="K48" s="65">
        <f t="shared" si="7"/>
        <v>97.92083862101832</v>
      </c>
      <c r="L48" s="63"/>
      <c r="M48" s="90"/>
    </row>
    <row r="49" spans="1:13" ht="18" customHeight="1">
      <c r="A49" s="70"/>
      <c r="B49" s="72"/>
      <c r="C49" s="67" t="s">
        <v>53</v>
      </c>
      <c r="D49" s="64" t="s">
        <v>65</v>
      </c>
      <c r="E49" s="71">
        <v>57022.29</v>
      </c>
      <c r="F49" s="71">
        <v>57022.29</v>
      </c>
      <c r="G49" s="65">
        <v>0</v>
      </c>
      <c r="H49" s="65">
        <v>57022.29</v>
      </c>
      <c r="I49" s="65">
        <v>57022.29</v>
      </c>
      <c r="J49" s="65">
        <v>0</v>
      </c>
      <c r="K49" s="65">
        <f t="shared" si="7"/>
        <v>100</v>
      </c>
      <c r="L49" s="63"/>
      <c r="M49" s="90"/>
    </row>
    <row r="50" spans="1:13" ht="18" customHeight="1">
      <c r="A50" s="70"/>
      <c r="B50" s="72"/>
      <c r="C50" s="67" t="s">
        <v>27</v>
      </c>
      <c r="D50" s="64" t="s">
        <v>55</v>
      </c>
      <c r="E50" s="71">
        <v>180734</v>
      </c>
      <c r="F50" s="71">
        <v>180734</v>
      </c>
      <c r="G50" s="65">
        <v>0</v>
      </c>
      <c r="H50" s="65">
        <v>166952.04</v>
      </c>
      <c r="I50" s="65">
        <v>166952.04</v>
      </c>
      <c r="J50" s="65">
        <v>0</v>
      </c>
      <c r="K50" s="65">
        <f t="shared" si="7"/>
        <v>92.37445085042107</v>
      </c>
      <c r="L50" s="63"/>
      <c r="M50" s="90"/>
    </row>
    <row r="51" spans="1:13" ht="18" customHeight="1">
      <c r="A51" s="70"/>
      <c r="B51" s="72"/>
      <c r="C51" s="67" t="s">
        <v>29</v>
      </c>
      <c r="D51" s="64" t="s">
        <v>30</v>
      </c>
      <c r="E51" s="71">
        <v>25300.68</v>
      </c>
      <c r="F51" s="71">
        <v>25300.68</v>
      </c>
      <c r="G51" s="65">
        <v>0</v>
      </c>
      <c r="H51" s="65">
        <v>17925.35</v>
      </c>
      <c r="I51" s="65">
        <v>17925.35</v>
      </c>
      <c r="J51" s="65">
        <v>0</v>
      </c>
      <c r="K51" s="65">
        <f t="shared" si="7"/>
        <v>70.84928152128717</v>
      </c>
      <c r="L51" s="63"/>
      <c r="M51" s="90"/>
    </row>
    <row r="52" spans="1:13" ht="27" customHeight="1">
      <c r="A52" s="70"/>
      <c r="B52" s="72"/>
      <c r="C52" s="67" t="s">
        <v>163</v>
      </c>
      <c r="D52" s="64" t="s">
        <v>175</v>
      </c>
      <c r="E52" s="71">
        <v>15500</v>
      </c>
      <c r="F52" s="71">
        <v>15500</v>
      </c>
      <c r="G52" s="65">
        <v>0</v>
      </c>
      <c r="H52" s="65">
        <v>13074</v>
      </c>
      <c r="I52" s="65">
        <v>13074</v>
      </c>
      <c r="J52" s="65">
        <v>0</v>
      </c>
      <c r="K52" s="65">
        <f t="shared" si="7"/>
        <v>84.34838709677419</v>
      </c>
      <c r="L52" s="63"/>
      <c r="M52" s="90"/>
    </row>
    <row r="53" spans="1:13" ht="18" customHeight="1">
      <c r="A53" s="70"/>
      <c r="B53" s="72"/>
      <c r="C53" s="67" t="s">
        <v>31</v>
      </c>
      <c r="D53" s="64" t="s">
        <v>32</v>
      </c>
      <c r="E53" s="71">
        <v>43000</v>
      </c>
      <c r="F53" s="71">
        <v>43000</v>
      </c>
      <c r="G53" s="65">
        <v>0</v>
      </c>
      <c r="H53" s="65">
        <v>34830.96</v>
      </c>
      <c r="I53" s="65">
        <v>34830.96</v>
      </c>
      <c r="J53" s="65">
        <v>0</v>
      </c>
      <c r="K53" s="65">
        <f t="shared" si="7"/>
        <v>81.00223255813953</v>
      </c>
      <c r="L53" s="63"/>
      <c r="M53" s="90"/>
    </row>
    <row r="54" spans="1:13" ht="18" customHeight="1">
      <c r="A54" s="70"/>
      <c r="B54" s="72"/>
      <c r="C54" s="67" t="s">
        <v>41</v>
      </c>
      <c r="D54" s="64" t="s">
        <v>33</v>
      </c>
      <c r="E54" s="71">
        <v>126932.91</v>
      </c>
      <c r="F54" s="71">
        <v>126932.91</v>
      </c>
      <c r="G54" s="65">
        <v>0</v>
      </c>
      <c r="H54" s="65">
        <v>123784.14</v>
      </c>
      <c r="I54" s="65">
        <v>123784.14</v>
      </c>
      <c r="J54" s="65">
        <v>0</v>
      </c>
      <c r="K54" s="65">
        <f>H54/E54*100</f>
        <v>97.51934309234697</v>
      </c>
      <c r="L54" s="63"/>
      <c r="M54" s="90"/>
    </row>
    <row r="55" spans="1:13" ht="18" customHeight="1">
      <c r="A55" s="70"/>
      <c r="B55" s="72"/>
      <c r="C55" s="67" t="s">
        <v>62</v>
      </c>
      <c r="D55" s="64" t="s">
        <v>66</v>
      </c>
      <c r="E55" s="71">
        <v>42000</v>
      </c>
      <c r="F55" s="71">
        <v>42000</v>
      </c>
      <c r="G55" s="65">
        <v>0</v>
      </c>
      <c r="H55" s="65">
        <v>36550.1</v>
      </c>
      <c r="I55" s="65">
        <v>36550.1</v>
      </c>
      <c r="J55" s="65">
        <v>0</v>
      </c>
      <c r="K55" s="65">
        <f>H55/E55*100</f>
        <v>87.02404761904762</v>
      </c>
      <c r="L55" s="63"/>
      <c r="M55" s="90"/>
    </row>
    <row r="56" spans="1:13" ht="18" customHeight="1">
      <c r="A56" s="70"/>
      <c r="B56" s="72"/>
      <c r="C56" s="67" t="s">
        <v>42</v>
      </c>
      <c r="D56" s="64" t="s">
        <v>43</v>
      </c>
      <c r="E56" s="71">
        <v>21000</v>
      </c>
      <c r="F56" s="71">
        <v>21000</v>
      </c>
      <c r="G56" s="65">
        <v>0</v>
      </c>
      <c r="H56" s="65">
        <v>19797.25</v>
      </c>
      <c r="I56" s="65">
        <v>19797.25</v>
      </c>
      <c r="J56" s="65">
        <v>0</v>
      </c>
      <c r="K56" s="65">
        <f aca="true" t="shared" si="12" ref="K56:K68">H56/E56*100</f>
        <v>94.27261904761905</v>
      </c>
      <c r="L56" s="63"/>
      <c r="M56" s="90"/>
    </row>
    <row r="57" spans="1:13" ht="18" customHeight="1">
      <c r="A57" s="70"/>
      <c r="B57" s="72"/>
      <c r="C57" s="67" t="s">
        <v>44</v>
      </c>
      <c r="D57" s="64" t="s">
        <v>34</v>
      </c>
      <c r="E57" s="71">
        <v>133725.6</v>
      </c>
      <c r="F57" s="71">
        <v>133725.6</v>
      </c>
      <c r="G57" s="65">
        <v>0</v>
      </c>
      <c r="H57" s="65">
        <v>133322.95</v>
      </c>
      <c r="I57" s="65">
        <v>133322.95</v>
      </c>
      <c r="J57" s="65">
        <v>0</v>
      </c>
      <c r="K57" s="65">
        <f t="shared" si="12"/>
        <v>99.69889834108055</v>
      </c>
      <c r="L57" s="63"/>
      <c r="M57" s="90"/>
    </row>
    <row r="58" spans="1:13" ht="18" customHeight="1">
      <c r="A58" s="70"/>
      <c r="B58" s="69"/>
      <c r="C58" s="67" t="s">
        <v>63</v>
      </c>
      <c r="D58" s="64" t="s">
        <v>67</v>
      </c>
      <c r="E58" s="71">
        <v>4000</v>
      </c>
      <c r="F58" s="71">
        <v>4000</v>
      </c>
      <c r="G58" s="65">
        <v>0</v>
      </c>
      <c r="H58" s="65">
        <v>2076.44</v>
      </c>
      <c r="I58" s="65">
        <v>2076.44</v>
      </c>
      <c r="J58" s="65">
        <v>0</v>
      </c>
      <c r="K58" s="65">
        <f t="shared" si="12"/>
        <v>51.910999999999994</v>
      </c>
      <c r="L58" s="63"/>
      <c r="M58" s="90"/>
    </row>
    <row r="59" spans="1:13" ht="38.25" customHeight="1">
      <c r="A59" s="69"/>
      <c r="B59" s="72"/>
      <c r="C59" s="69">
        <v>4360</v>
      </c>
      <c r="D59" s="64" t="s">
        <v>68</v>
      </c>
      <c r="E59" s="71">
        <v>7000</v>
      </c>
      <c r="F59" s="71">
        <v>7000</v>
      </c>
      <c r="G59" s="65">
        <v>0</v>
      </c>
      <c r="H59" s="65">
        <v>5514.2</v>
      </c>
      <c r="I59" s="65">
        <v>5514.2</v>
      </c>
      <c r="J59" s="65">
        <v>0</v>
      </c>
      <c r="K59" s="65">
        <f t="shared" si="12"/>
        <v>78.77428571428571</v>
      </c>
      <c r="L59" s="63"/>
      <c r="M59" s="90"/>
    </row>
    <row r="60" spans="1:13" ht="33.75" customHeight="1">
      <c r="A60" s="69"/>
      <c r="B60" s="72"/>
      <c r="C60" s="69">
        <v>4370</v>
      </c>
      <c r="D60" s="64" t="s">
        <v>69</v>
      </c>
      <c r="E60" s="71">
        <v>10000</v>
      </c>
      <c r="F60" s="71">
        <v>10000</v>
      </c>
      <c r="G60" s="65">
        <v>0</v>
      </c>
      <c r="H60" s="65">
        <v>3491.36</v>
      </c>
      <c r="I60" s="65">
        <v>3491.36</v>
      </c>
      <c r="J60" s="65">
        <v>0</v>
      </c>
      <c r="K60" s="65">
        <f t="shared" si="12"/>
        <v>34.9136</v>
      </c>
      <c r="L60" s="63"/>
      <c r="M60" s="90"/>
    </row>
    <row r="61" spans="1:13" ht="18" customHeight="1">
      <c r="A61" s="69"/>
      <c r="B61" s="72"/>
      <c r="C61" s="69">
        <v>4410</v>
      </c>
      <c r="D61" s="64" t="s">
        <v>70</v>
      </c>
      <c r="E61" s="71">
        <v>7500</v>
      </c>
      <c r="F61" s="71">
        <v>7500</v>
      </c>
      <c r="G61" s="65">
        <v>0</v>
      </c>
      <c r="H61" s="65">
        <v>6896.58</v>
      </c>
      <c r="I61" s="65">
        <v>6896.58</v>
      </c>
      <c r="J61" s="65">
        <v>0</v>
      </c>
      <c r="K61" s="65">
        <f t="shared" si="12"/>
        <v>91.9544</v>
      </c>
      <c r="L61" s="63"/>
      <c r="M61" s="90"/>
    </row>
    <row r="62" spans="1:13" ht="18" customHeight="1">
      <c r="A62" s="69"/>
      <c r="B62" s="72"/>
      <c r="C62" s="69">
        <v>4430</v>
      </c>
      <c r="D62" s="64" t="s">
        <v>35</v>
      </c>
      <c r="E62" s="71">
        <v>16000</v>
      </c>
      <c r="F62" s="71">
        <v>16000</v>
      </c>
      <c r="G62" s="65">
        <v>0</v>
      </c>
      <c r="H62" s="65">
        <v>13991</v>
      </c>
      <c r="I62" s="65">
        <v>13991</v>
      </c>
      <c r="J62" s="65">
        <v>0</v>
      </c>
      <c r="K62" s="65">
        <f t="shared" si="12"/>
        <v>87.44375</v>
      </c>
      <c r="L62" s="63"/>
      <c r="M62" s="90"/>
    </row>
    <row r="63" spans="1:13" ht="18" customHeight="1">
      <c r="A63" s="69"/>
      <c r="B63" s="72"/>
      <c r="C63" s="69">
        <v>4440</v>
      </c>
      <c r="D63" s="64" t="s">
        <v>71</v>
      </c>
      <c r="E63" s="71">
        <v>23702</v>
      </c>
      <c r="F63" s="71">
        <v>23702</v>
      </c>
      <c r="G63" s="65">
        <v>0</v>
      </c>
      <c r="H63" s="65">
        <v>23702</v>
      </c>
      <c r="I63" s="65">
        <v>23702</v>
      </c>
      <c r="J63" s="65">
        <v>0</v>
      </c>
      <c r="K63" s="65">
        <f t="shared" si="12"/>
        <v>100</v>
      </c>
      <c r="L63" s="63"/>
      <c r="M63" s="90"/>
    </row>
    <row r="64" spans="1:13" ht="24" customHeight="1">
      <c r="A64" s="69"/>
      <c r="B64" s="72"/>
      <c r="C64" s="69">
        <v>4700</v>
      </c>
      <c r="D64" s="64" t="s">
        <v>72</v>
      </c>
      <c r="E64" s="71">
        <v>12100</v>
      </c>
      <c r="F64" s="71">
        <v>12100</v>
      </c>
      <c r="G64" s="65">
        <v>0</v>
      </c>
      <c r="H64" s="65">
        <v>10986.98</v>
      </c>
      <c r="I64" s="65">
        <v>10986.98</v>
      </c>
      <c r="J64" s="65">
        <v>0</v>
      </c>
      <c r="K64" s="65">
        <f t="shared" si="12"/>
        <v>90.80148760330579</v>
      </c>
      <c r="L64" s="63"/>
      <c r="M64" s="90"/>
    </row>
    <row r="65" spans="1:13" ht="24" customHeight="1">
      <c r="A65" s="69"/>
      <c r="B65" s="72"/>
      <c r="C65" s="69">
        <v>6050</v>
      </c>
      <c r="D65" s="64" t="s">
        <v>46</v>
      </c>
      <c r="E65" s="71">
        <v>50000</v>
      </c>
      <c r="F65" s="71">
        <v>0</v>
      </c>
      <c r="G65" s="71">
        <v>50000</v>
      </c>
      <c r="H65" s="65">
        <v>49930.47</v>
      </c>
      <c r="I65" s="65">
        <v>0</v>
      </c>
      <c r="J65" s="65">
        <v>49930.47</v>
      </c>
      <c r="K65" s="65">
        <f t="shared" si="12"/>
        <v>99.86094</v>
      </c>
      <c r="L65" s="63"/>
      <c r="M65" s="90"/>
    </row>
    <row r="66" spans="1:13" ht="24" customHeight="1">
      <c r="A66" s="69"/>
      <c r="B66" s="72"/>
      <c r="C66" s="69">
        <v>6060</v>
      </c>
      <c r="D66" s="64" t="s">
        <v>164</v>
      </c>
      <c r="E66" s="71">
        <v>18150</v>
      </c>
      <c r="F66" s="71">
        <v>0</v>
      </c>
      <c r="G66" s="71">
        <v>18150</v>
      </c>
      <c r="H66" s="65">
        <v>16292.93</v>
      </c>
      <c r="I66" s="65">
        <v>0</v>
      </c>
      <c r="J66" s="65">
        <v>16292.93</v>
      </c>
      <c r="K66" s="65">
        <f t="shared" si="12"/>
        <v>89.76820936639118</v>
      </c>
      <c r="L66" s="63"/>
      <c r="M66" s="90"/>
    </row>
    <row r="67" spans="1:13" ht="23.25" customHeight="1">
      <c r="A67" s="69"/>
      <c r="B67" s="104">
        <v>75075</v>
      </c>
      <c r="C67" s="100"/>
      <c r="D67" s="101" t="s">
        <v>59</v>
      </c>
      <c r="E67" s="97">
        <f aca="true" t="shared" si="13" ref="E67:J67">E68+E69</f>
        <v>12000</v>
      </c>
      <c r="F67" s="97">
        <f t="shared" si="13"/>
        <v>12000</v>
      </c>
      <c r="G67" s="97">
        <f t="shared" si="13"/>
        <v>0</v>
      </c>
      <c r="H67" s="97">
        <f t="shared" si="13"/>
        <v>10951.460000000001</v>
      </c>
      <c r="I67" s="97">
        <f t="shared" si="13"/>
        <v>10951.460000000001</v>
      </c>
      <c r="J67" s="97">
        <f t="shared" si="13"/>
        <v>0</v>
      </c>
      <c r="K67" s="102">
        <f t="shared" si="12"/>
        <v>91.26216666666667</v>
      </c>
      <c r="L67" s="63"/>
      <c r="M67" s="90"/>
    </row>
    <row r="68" spans="1:13" ht="21" customHeight="1">
      <c r="A68" s="69"/>
      <c r="B68" s="69"/>
      <c r="C68" s="69">
        <v>4210</v>
      </c>
      <c r="D68" s="64" t="s">
        <v>33</v>
      </c>
      <c r="E68" s="71">
        <v>3500</v>
      </c>
      <c r="F68" s="71">
        <v>3500</v>
      </c>
      <c r="G68" s="71">
        <v>0</v>
      </c>
      <c r="H68" s="65">
        <v>2958.53</v>
      </c>
      <c r="I68" s="65">
        <v>2958.53</v>
      </c>
      <c r="J68" s="65">
        <v>0</v>
      </c>
      <c r="K68" s="65">
        <f t="shared" si="12"/>
        <v>84.52942857142858</v>
      </c>
      <c r="L68" s="63"/>
      <c r="M68" s="90"/>
    </row>
    <row r="69" spans="1:13" ht="22.5" customHeight="1">
      <c r="A69" s="70"/>
      <c r="B69" s="69"/>
      <c r="C69" s="69">
        <v>4300</v>
      </c>
      <c r="D69" s="64" t="s">
        <v>34</v>
      </c>
      <c r="E69" s="71">
        <v>8500</v>
      </c>
      <c r="F69" s="71">
        <v>8500</v>
      </c>
      <c r="G69" s="71">
        <v>0</v>
      </c>
      <c r="H69" s="65">
        <v>7992.93</v>
      </c>
      <c r="I69" s="65">
        <v>7992.93</v>
      </c>
      <c r="J69" s="65">
        <v>0</v>
      </c>
      <c r="K69" s="65">
        <f>H69/E69*100</f>
        <v>94.0344705882353</v>
      </c>
      <c r="L69" s="63"/>
      <c r="M69" s="90"/>
    </row>
    <row r="70" spans="1:13" ht="27.75" customHeight="1">
      <c r="A70" s="69"/>
      <c r="B70" s="104">
        <v>75095</v>
      </c>
      <c r="C70" s="100"/>
      <c r="D70" s="107" t="s">
        <v>11</v>
      </c>
      <c r="E70" s="97">
        <f aca="true" t="shared" si="14" ref="E70:J70">E71+E73+E74+E75+E76+E77+E78+E79+E80+E81+E82+E83+E84+E85+E86+E87+E88+E89+E72</f>
        <v>649785.18</v>
      </c>
      <c r="F70" s="97">
        <f t="shared" si="14"/>
        <v>638145.18</v>
      </c>
      <c r="G70" s="97">
        <f t="shared" si="14"/>
        <v>11640</v>
      </c>
      <c r="H70" s="97">
        <f t="shared" si="14"/>
        <v>615668.1900000001</v>
      </c>
      <c r="I70" s="97">
        <f t="shared" si="14"/>
        <v>608875.3300000001</v>
      </c>
      <c r="J70" s="97">
        <f t="shared" si="14"/>
        <v>6792.86</v>
      </c>
      <c r="K70" s="108">
        <f aca="true" t="shared" si="15" ref="K70:K106">H70/E70*100</f>
        <v>94.74949705685809</v>
      </c>
      <c r="L70" s="63"/>
      <c r="M70" s="90"/>
    </row>
    <row r="71" spans="1:13" ht="35.25" customHeight="1">
      <c r="A71" s="69"/>
      <c r="B71" s="72"/>
      <c r="C71" s="69">
        <v>2717</v>
      </c>
      <c r="D71" s="66" t="s">
        <v>103</v>
      </c>
      <c r="E71" s="71">
        <v>7700</v>
      </c>
      <c r="F71" s="71">
        <v>7700</v>
      </c>
      <c r="G71" s="71">
        <v>0</v>
      </c>
      <c r="H71" s="65">
        <v>7700</v>
      </c>
      <c r="I71" s="65">
        <v>7700</v>
      </c>
      <c r="J71" s="65">
        <v>0</v>
      </c>
      <c r="K71" s="65">
        <f t="shared" si="15"/>
        <v>100</v>
      </c>
      <c r="L71" s="63"/>
      <c r="M71" s="90"/>
    </row>
    <row r="72" spans="1:13" ht="35.25" customHeight="1">
      <c r="A72" s="69"/>
      <c r="B72" s="72"/>
      <c r="C72" s="69">
        <v>3020</v>
      </c>
      <c r="D72" s="66" t="s">
        <v>73</v>
      </c>
      <c r="E72" s="71">
        <v>4000</v>
      </c>
      <c r="F72" s="71">
        <v>4000</v>
      </c>
      <c r="G72" s="71">
        <v>0</v>
      </c>
      <c r="H72" s="65">
        <v>0</v>
      </c>
      <c r="I72" s="65">
        <v>0</v>
      </c>
      <c r="J72" s="65">
        <v>0</v>
      </c>
      <c r="K72" s="65">
        <f t="shared" si="15"/>
        <v>0</v>
      </c>
      <c r="L72" s="63"/>
      <c r="M72" s="90"/>
    </row>
    <row r="73" spans="1:13" ht="18" customHeight="1">
      <c r="A73" s="69"/>
      <c r="B73" s="72"/>
      <c r="C73" s="69">
        <v>3030</v>
      </c>
      <c r="D73" s="64" t="s">
        <v>61</v>
      </c>
      <c r="E73" s="71">
        <v>27000</v>
      </c>
      <c r="F73" s="71">
        <v>27000</v>
      </c>
      <c r="G73" s="71">
        <v>0</v>
      </c>
      <c r="H73" s="65">
        <v>27000</v>
      </c>
      <c r="I73" s="65">
        <v>27000</v>
      </c>
      <c r="J73" s="65">
        <v>0</v>
      </c>
      <c r="K73" s="65">
        <f t="shared" si="15"/>
        <v>100</v>
      </c>
      <c r="L73" s="63"/>
      <c r="M73" s="90"/>
    </row>
    <row r="74" spans="1:13" ht="18" customHeight="1">
      <c r="A74" s="69"/>
      <c r="B74" s="67"/>
      <c r="C74" s="67" t="s">
        <v>52</v>
      </c>
      <c r="D74" s="66" t="s">
        <v>50</v>
      </c>
      <c r="E74" s="71">
        <v>207979.44</v>
      </c>
      <c r="F74" s="71">
        <v>207979.44</v>
      </c>
      <c r="G74" s="65">
        <v>0</v>
      </c>
      <c r="H74" s="65">
        <v>196171.02</v>
      </c>
      <c r="I74" s="65">
        <v>196171.02</v>
      </c>
      <c r="J74" s="65">
        <v>0</v>
      </c>
      <c r="K74" s="65">
        <f t="shared" si="15"/>
        <v>94.32231378255466</v>
      </c>
      <c r="L74" s="63"/>
      <c r="M74" s="90"/>
    </row>
    <row r="75" spans="1:13" ht="18" customHeight="1">
      <c r="A75" s="69"/>
      <c r="B75" s="67"/>
      <c r="C75" s="67" t="s">
        <v>156</v>
      </c>
      <c r="D75" s="66" t="s">
        <v>50</v>
      </c>
      <c r="E75" s="71">
        <v>23595.16</v>
      </c>
      <c r="F75" s="71">
        <v>23595.16</v>
      </c>
      <c r="G75" s="65">
        <v>0</v>
      </c>
      <c r="H75" s="65">
        <v>23595.16</v>
      </c>
      <c r="I75" s="65">
        <v>23595.16</v>
      </c>
      <c r="J75" s="65">
        <v>0</v>
      </c>
      <c r="K75" s="65">
        <f t="shared" si="15"/>
        <v>100</v>
      </c>
      <c r="L75" s="63"/>
      <c r="M75" s="90"/>
    </row>
    <row r="76" spans="1:13" ht="18" customHeight="1">
      <c r="A76" s="69"/>
      <c r="B76" s="68"/>
      <c r="C76" s="67" t="s">
        <v>53</v>
      </c>
      <c r="D76" s="66" t="s">
        <v>65</v>
      </c>
      <c r="E76" s="71">
        <v>11020.56</v>
      </c>
      <c r="F76" s="71">
        <v>11020.56</v>
      </c>
      <c r="G76" s="65">
        <v>0</v>
      </c>
      <c r="H76" s="65">
        <v>11020.56</v>
      </c>
      <c r="I76" s="65">
        <v>11020.56</v>
      </c>
      <c r="J76" s="65">
        <v>0</v>
      </c>
      <c r="K76" s="65">
        <f t="shared" si="15"/>
        <v>100</v>
      </c>
      <c r="L76" s="63"/>
      <c r="M76" s="90"/>
    </row>
    <row r="77" spans="1:13" ht="18" customHeight="1">
      <c r="A77" s="69"/>
      <c r="B77" s="68"/>
      <c r="C77" s="67" t="s">
        <v>89</v>
      </c>
      <c r="D77" s="66" t="s">
        <v>90</v>
      </c>
      <c r="E77" s="71">
        <v>44000</v>
      </c>
      <c r="F77" s="71">
        <v>44000</v>
      </c>
      <c r="G77" s="65">
        <v>0</v>
      </c>
      <c r="H77" s="65">
        <v>42077.65</v>
      </c>
      <c r="I77" s="65">
        <v>42077.65</v>
      </c>
      <c r="J77" s="65">
        <v>0</v>
      </c>
      <c r="K77" s="65">
        <f t="shared" si="15"/>
        <v>95.63102272727274</v>
      </c>
      <c r="L77" s="63"/>
      <c r="M77" s="90"/>
    </row>
    <row r="78" spans="1:13" ht="18" customHeight="1">
      <c r="A78" s="69"/>
      <c r="B78" s="67"/>
      <c r="C78" s="67" t="s">
        <v>27</v>
      </c>
      <c r="D78" s="66" t="s">
        <v>55</v>
      </c>
      <c r="E78" s="71">
        <v>37500</v>
      </c>
      <c r="F78" s="71">
        <v>37500</v>
      </c>
      <c r="G78" s="65">
        <v>0</v>
      </c>
      <c r="H78" s="65">
        <v>33321.3</v>
      </c>
      <c r="I78" s="65">
        <v>33321.3</v>
      </c>
      <c r="J78" s="65">
        <v>0</v>
      </c>
      <c r="K78" s="65">
        <f t="shared" si="15"/>
        <v>88.8568</v>
      </c>
      <c r="L78" s="63"/>
      <c r="M78" s="90"/>
    </row>
    <row r="79" spans="1:13" ht="18" customHeight="1">
      <c r="A79" s="69"/>
      <c r="B79" s="67"/>
      <c r="C79" s="67" t="s">
        <v>122</v>
      </c>
      <c r="D79" s="66" t="s">
        <v>55</v>
      </c>
      <c r="E79" s="71">
        <v>4034.78</v>
      </c>
      <c r="F79" s="71">
        <v>4034.78</v>
      </c>
      <c r="G79" s="65">
        <v>0</v>
      </c>
      <c r="H79" s="65">
        <v>4034.78</v>
      </c>
      <c r="I79" s="65">
        <v>4034.78</v>
      </c>
      <c r="J79" s="65">
        <v>0</v>
      </c>
      <c r="K79" s="65">
        <f t="shared" si="15"/>
        <v>100</v>
      </c>
      <c r="L79" s="63"/>
      <c r="M79" s="90"/>
    </row>
    <row r="80" spans="1:13" ht="18" customHeight="1">
      <c r="A80" s="69"/>
      <c r="B80" s="67"/>
      <c r="C80" s="67" t="s">
        <v>29</v>
      </c>
      <c r="D80" s="66" t="s">
        <v>30</v>
      </c>
      <c r="E80" s="71">
        <v>8700</v>
      </c>
      <c r="F80" s="71">
        <v>8700</v>
      </c>
      <c r="G80" s="65">
        <v>0</v>
      </c>
      <c r="H80" s="65">
        <v>8155.01</v>
      </c>
      <c r="I80" s="65">
        <v>8155.01</v>
      </c>
      <c r="J80" s="65">
        <v>0</v>
      </c>
      <c r="K80" s="65">
        <f t="shared" si="15"/>
        <v>93.73574712643679</v>
      </c>
      <c r="L80" s="63"/>
      <c r="M80" s="90"/>
    </row>
    <row r="81" spans="1:13" ht="18" customHeight="1">
      <c r="A81" s="69"/>
      <c r="B81" s="67"/>
      <c r="C81" s="67" t="s">
        <v>124</v>
      </c>
      <c r="D81" s="66" t="s">
        <v>30</v>
      </c>
      <c r="E81" s="71">
        <v>578.17</v>
      </c>
      <c r="F81" s="71">
        <v>578.17</v>
      </c>
      <c r="G81" s="65">
        <v>0</v>
      </c>
      <c r="H81" s="65">
        <v>578.17</v>
      </c>
      <c r="I81" s="65">
        <v>578.17</v>
      </c>
      <c r="J81" s="65">
        <v>0</v>
      </c>
      <c r="K81" s="65">
        <f t="shared" si="15"/>
        <v>100</v>
      </c>
      <c r="L81" s="63"/>
      <c r="M81" s="90"/>
    </row>
    <row r="82" spans="1:13" ht="18" customHeight="1">
      <c r="A82" s="69"/>
      <c r="B82" s="67"/>
      <c r="C82" s="67" t="s">
        <v>126</v>
      </c>
      <c r="D82" s="66" t="s">
        <v>32</v>
      </c>
      <c r="E82" s="71">
        <v>7350</v>
      </c>
      <c r="F82" s="71">
        <v>7350</v>
      </c>
      <c r="G82" s="65">
        <v>0</v>
      </c>
      <c r="H82" s="65">
        <v>7350</v>
      </c>
      <c r="I82" s="65">
        <v>7350</v>
      </c>
      <c r="J82" s="65">
        <v>0</v>
      </c>
      <c r="K82" s="65">
        <f t="shared" si="15"/>
        <v>100</v>
      </c>
      <c r="L82" s="63"/>
      <c r="M82" s="90"/>
    </row>
    <row r="83" spans="1:13" ht="18" customHeight="1">
      <c r="A83" s="69"/>
      <c r="B83" s="67"/>
      <c r="C83" s="67" t="s">
        <v>41</v>
      </c>
      <c r="D83" s="66" t="s">
        <v>33</v>
      </c>
      <c r="E83" s="71">
        <v>65000</v>
      </c>
      <c r="F83" s="71">
        <v>65000</v>
      </c>
      <c r="G83" s="65">
        <v>0</v>
      </c>
      <c r="H83" s="65">
        <v>63084.15</v>
      </c>
      <c r="I83" s="65">
        <v>63084.15</v>
      </c>
      <c r="J83" s="65">
        <v>0</v>
      </c>
      <c r="K83" s="65">
        <f t="shared" si="15"/>
        <v>97.05253846153846</v>
      </c>
      <c r="L83" s="63"/>
      <c r="M83" s="90"/>
    </row>
    <row r="84" spans="1:13" ht="18" customHeight="1">
      <c r="A84" s="69"/>
      <c r="B84" s="67"/>
      <c r="C84" s="67" t="s">
        <v>135</v>
      </c>
      <c r="D84" s="66" t="s">
        <v>33</v>
      </c>
      <c r="E84" s="71">
        <v>5153.81</v>
      </c>
      <c r="F84" s="71">
        <v>5153.81</v>
      </c>
      <c r="G84" s="65">
        <v>0</v>
      </c>
      <c r="H84" s="65">
        <v>5153.81</v>
      </c>
      <c r="I84" s="65">
        <v>5153.81</v>
      </c>
      <c r="J84" s="65">
        <v>0</v>
      </c>
      <c r="K84" s="65">
        <f t="shared" si="15"/>
        <v>100</v>
      </c>
      <c r="L84" s="63"/>
      <c r="M84" s="90"/>
    </row>
    <row r="85" spans="1:13" ht="18" customHeight="1">
      <c r="A85" s="69"/>
      <c r="B85" s="67"/>
      <c r="C85" s="67" t="s">
        <v>44</v>
      </c>
      <c r="D85" s="66" t="s">
        <v>34</v>
      </c>
      <c r="E85" s="71">
        <v>9000</v>
      </c>
      <c r="F85" s="71">
        <v>9000</v>
      </c>
      <c r="G85" s="65">
        <v>0</v>
      </c>
      <c r="H85" s="65">
        <v>4100.46</v>
      </c>
      <c r="I85" s="65">
        <v>4100.46</v>
      </c>
      <c r="J85" s="65">
        <v>0</v>
      </c>
      <c r="K85" s="65">
        <f t="shared" si="15"/>
        <v>45.56066666666666</v>
      </c>
      <c r="L85" s="63"/>
      <c r="M85" s="90"/>
    </row>
    <row r="86" spans="1:13" ht="18" customHeight="1">
      <c r="A86" s="69"/>
      <c r="B86" s="67"/>
      <c r="C86" s="67" t="s">
        <v>139</v>
      </c>
      <c r="D86" s="66" t="s">
        <v>34</v>
      </c>
      <c r="E86" s="71">
        <v>172084.1</v>
      </c>
      <c r="F86" s="71">
        <v>172084.1</v>
      </c>
      <c r="G86" s="65">
        <v>0</v>
      </c>
      <c r="H86" s="65">
        <v>172084.1</v>
      </c>
      <c r="I86" s="65">
        <v>172084.1</v>
      </c>
      <c r="J86" s="65">
        <v>0</v>
      </c>
      <c r="K86" s="65">
        <f t="shared" si="15"/>
        <v>100</v>
      </c>
      <c r="L86" s="63"/>
      <c r="M86" s="90"/>
    </row>
    <row r="87" spans="1:13" ht="18" customHeight="1">
      <c r="A87" s="69"/>
      <c r="B87" s="67"/>
      <c r="C87" s="67" t="s">
        <v>157</v>
      </c>
      <c r="D87" s="64" t="s">
        <v>70</v>
      </c>
      <c r="E87" s="71">
        <v>167.16</v>
      </c>
      <c r="F87" s="71">
        <v>167.16</v>
      </c>
      <c r="G87" s="65">
        <v>0</v>
      </c>
      <c r="H87" s="65">
        <v>167.16</v>
      </c>
      <c r="I87" s="65">
        <v>167.16</v>
      </c>
      <c r="J87" s="65">
        <v>0</v>
      </c>
      <c r="K87" s="65">
        <f t="shared" si="15"/>
        <v>100</v>
      </c>
      <c r="L87" s="63"/>
      <c r="M87" s="90"/>
    </row>
    <row r="88" spans="1:13" ht="23.25" customHeight="1">
      <c r="A88" s="69"/>
      <c r="B88" s="67"/>
      <c r="C88" s="67" t="s">
        <v>74</v>
      </c>
      <c r="D88" s="66" t="s">
        <v>71</v>
      </c>
      <c r="E88" s="71">
        <v>3282</v>
      </c>
      <c r="F88" s="71">
        <v>3282</v>
      </c>
      <c r="G88" s="65">
        <v>0</v>
      </c>
      <c r="H88" s="65">
        <v>3282</v>
      </c>
      <c r="I88" s="65">
        <v>3282</v>
      </c>
      <c r="J88" s="65">
        <v>0</v>
      </c>
      <c r="K88" s="65">
        <f t="shared" si="15"/>
        <v>100</v>
      </c>
      <c r="L88" s="63"/>
      <c r="M88" s="90"/>
    </row>
    <row r="89" spans="1:13" ht="51.75" customHeight="1">
      <c r="A89" s="69"/>
      <c r="B89" s="68"/>
      <c r="C89" s="67" t="s">
        <v>75</v>
      </c>
      <c r="D89" s="66" t="s">
        <v>39</v>
      </c>
      <c r="E89" s="71">
        <v>11640</v>
      </c>
      <c r="F89" s="65">
        <v>0</v>
      </c>
      <c r="G89" s="71">
        <v>11640</v>
      </c>
      <c r="H89" s="65">
        <v>6792.86</v>
      </c>
      <c r="I89" s="65">
        <v>0</v>
      </c>
      <c r="J89" s="65">
        <v>6792.86</v>
      </c>
      <c r="K89" s="65">
        <f t="shared" si="15"/>
        <v>58.35790378006872</v>
      </c>
      <c r="L89" s="63"/>
      <c r="M89" s="90"/>
    </row>
    <row r="90" spans="1:13" ht="36" customHeight="1">
      <c r="A90" s="25">
        <v>751</v>
      </c>
      <c r="B90" s="38"/>
      <c r="C90" s="27"/>
      <c r="D90" s="39" t="s">
        <v>113</v>
      </c>
      <c r="E90" s="33">
        <f>E91</f>
        <v>828</v>
      </c>
      <c r="F90" s="33">
        <f>F91</f>
        <v>828</v>
      </c>
      <c r="G90" s="34">
        <v>0</v>
      </c>
      <c r="H90" s="34">
        <f>H91</f>
        <v>828</v>
      </c>
      <c r="I90" s="34">
        <f>I91</f>
        <v>828</v>
      </c>
      <c r="J90" s="34">
        <v>0</v>
      </c>
      <c r="K90" s="34">
        <f t="shared" si="15"/>
        <v>100</v>
      </c>
      <c r="L90" s="63"/>
      <c r="M90" s="90"/>
    </row>
    <row r="91" spans="1:13" ht="24" customHeight="1">
      <c r="A91" s="69"/>
      <c r="B91" s="94" t="s">
        <v>112</v>
      </c>
      <c r="C91" s="103"/>
      <c r="D91" s="107" t="s">
        <v>114</v>
      </c>
      <c r="E91" s="97">
        <f>E92+E93+E94</f>
        <v>828</v>
      </c>
      <c r="F91" s="97">
        <f>F92+F93+F94</f>
        <v>828</v>
      </c>
      <c r="G91" s="102">
        <v>0</v>
      </c>
      <c r="H91" s="102">
        <f>H92+H93+H94</f>
        <v>828</v>
      </c>
      <c r="I91" s="102">
        <f>I92+I93+I94</f>
        <v>828</v>
      </c>
      <c r="J91" s="102">
        <v>0</v>
      </c>
      <c r="K91" s="102">
        <f t="shared" si="15"/>
        <v>100</v>
      </c>
      <c r="L91" s="63"/>
      <c r="M91" s="90"/>
    </row>
    <row r="92" spans="1:13" ht="18" customHeight="1">
      <c r="A92" s="69"/>
      <c r="B92" s="68"/>
      <c r="C92" s="67" t="s">
        <v>27</v>
      </c>
      <c r="D92" s="66" t="s">
        <v>55</v>
      </c>
      <c r="E92" s="71">
        <v>118.43</v>
      </c>
      <c r="F92" s="71">
        <v>118.43</v>
      </c>
      <c r="G92" s="65">
        <v>0</v>
      </c>
      <c r="H92" s="65">
        <v>118.43</v>
      </c>
      <c r="I92" s="65">
        <v>118.43</v>
      </c>
      <c r="J92" s="65">
        <v>0</v>
      </c>
      <c r="K92" s="65">
        <f t="shared" si="15"/>
        <v>100</v>
      </c>
      <c r="L92" s="63"/>
      <c r="M92" s="90"/>
    </row>
    <row r="93" spans="1:13" ht="18" customHeight="1">
      <c r="A93" s="69"/>
      <c r="B93" s="68"/>
      <c r="C93" s="67" t="s">
        <v>29</v>
      </c>
      <c r="D93" s="66" t="s">
        <v>30</v>
      </c>
      <c r="E93" s="71">
        <v>16.97</v>
      </c>
      <c r="F93" s="71">
        <v>16.97</v>
      </c>
      <c r="G93" s="65">
        <v>0</v>
      </c>
      <c r="H93" s="65">
        <v>16.97</v>
      </c>
      <c r="I93" s="65">
        <v>16.97</v>
      </c>
      <c r="J93" s="65">
        <v>0</v>
      </c>
      <c r="K93" s="65">
        <f t="shared" si="15"/>
        <v>100</v>
      </c>
      <c r="L93" s="63"/>
      <c r="M93" s="90"/>
    </row>
    <row r="94" spans="1:13" ht="18" customHeight="1">
      <c r="A94" s="69"/>
      <c r="B94" s="68"/>
      <c r="C94" s="67" t="s">
        <v>31</v>
      </c>
      <c r="D94" s="66" t="s">
        <v>32</v>
      </c>
      <c r="E94" s="71">
        <v>692.6</v>
      </c>
      <c r="F94" s="71">
        <v>692.6</v>
      </c>
      <c r="G94" s="65">
        <v>0</v>
      </c>
      <c r="H94" s="65">
        <v>692.6</v>
      </c>
      <c r="I94" s="65">
        <v>692.6</v>
      </c>
      <c r="J94" s="65">
        <v>0</v>
      </c>
      <c r="K94" s="65">
        <f t="shared" si="15"/>
        <v>100</v>
      </c>
      <c r="L94" s="63"/>
      <c r="M94" s="90"/>
    </row>
    <row r="95" spans="1:13" ht="22.5" customHeight="1">
      <c r="A95" s="25">
        <v>754</v>
      </c>
      <c r="B95" s="38"/>
      <c r="C95" s="27"/>
      <c r="D95" s="39" t="s">
        <v>76</v>
      </c>
      <c r="E95" s="33">
        <f aca="true" t="shared" si="16" ref="E95:J95">E96+E99+E110+E112</f>
        <v>355334</v>
      </c>
      <c r="F95" s="33">
        <f t="shared" si="16"/>
        <v>184334</v>
      </c>
      <c r="G95" s="33">
        <f t="shared" si="16"/>
        <v>171000</v>
      </c>
      <c r="H95" s="33">
        <f t="shared" si="16"/>
        <v>212044.27</v>
      </c>
      <c r="I95" s="33">
        <f t="shared" si="16"/>
        <v>156414.03</v>
      </c>
      <c r="J95" s="33">
        <f t="shared" si="16"/>
        <v>55630.24</v>
      </c>
      <c r="K95" s="34">
        <f>H95/E95*100</f>
        <v>59.67463569486736</v>
      </c>
      <c r="L95" s="63"/>
      <c r="M95" s="90"/>
    </row>
    <row r="96" spans="1:13" ht="25.5" customHeight="1">
      <c r="A96" s="69"/>
      <c r="B96" s="94" t="s">
        <v>77</v>
      </c>
      <c r="C96" s="103"/>
      <c r="D96" s="107" t="s">
        <v>78</v>
      </c>
      <c r="E96" s="97">
        <f aca="true" t="shared" si="17" ref="E96:J96">E97+E98</f>
        <v>16000</v>
      </c>
      <c r="F96" s="97">
        <f t="shared" si="17"/>
        <v>10000</v>
      </c>
      <c r="G96" s="97">
        <f t="shared" si="17"/>
        <v>6000</v>
      </c>
      <c r="H96" s="97">
        <f t="shared" si="17"/>
        <v>10000</v>
      </c>
      <c r="I96" s="97">
        <f t="shared" si="17"/>
        <v>10000</v>
      </c>
      <c r="J96" s="97">
        <f t="shared" si="17"/>
        <v>0</v>
      </c>
      <c r="K96" s="102">
        <f t="shared" si="15"/>
        <v>62.5</v>
      </c>
      <c r="L96" s="63"/>
      <c r="M96" s="90"/>
    </row>
    <row r="97" spans="1:13" ht="38.25" customHeight="1">
      <c r="A97" s="69"/>
      <c r="B97" s="68"/>
      <c r="C97" s="67" t="s">
        <v>165</v>
      </c>
      <c r="D97" s="66" t="s">
        <v>80</v>
      </c>
      <c r="E97" s="71">
        <v>10000</v>
      </c>
      <c r="F97" s="65">
        <v>10000</v>
      </c>
      <c r="G97" s="71">
        <v>0</v>
      </c>
      <c r="H97" s="65">
        <v>10000</v>
      </c>
      <c r="I97" s="65">
        <v>10000</v>
      </c>
      <c r="J97" s="71">
        <v>0</v>
      </c>
      <c r="K97" s="65">
        <f t="shared" si="15"/>
        <v>100</v>
      </c>
      <c r="L97" s="63"/>
      <c r="M97" s="90"/>
    </row>
    <row r="98" spans="1:13" ht="39.75" customHeight="1">
      <c r="A98" s="69"/>
      <c r="B98" s="67"/>
      <c r="C98" s="67" t="s">
        <v>79</v>
      </c>
      <c r="D98" s="66" t="s">
        <v>80</v>
      </c>
      <c r="E98" s="71">
        <v>6000</v>
      </c>
      <c r="F98" s="65">
        <v>0</v>
      </c>
      <c r="G98" s="71">
        <v>6000</v>
      </c>
      <c r="H98" s="65">
        <v>0</v>
      </c>
      <c r="I98" s="65">
        <v>0</v>
      </c>
      <c r="J98" s="71">
        <v>0</v>
      </c>
      <c r="K98" s="65">
        <f t="shared" si="15"/>
        <v>0</v>
      </c>
      <c r="L98" s="63"/>
      <c r="M98" s="90"/>
    </row>
    <row r="99" spans="1:13" ht="18" customHeight="1">
      <c r="A99" s="69"/>
      <c r="B99" s="94" t="s">
        <v>81</v>
      </c>
      <c r="C99" s="94"/>
      <c r="D99" s="107" t="s">
        <v>82</v>
      </c>
      <c r="E99" s="97">
        <f aca="true" t="shared" si="18" ref="E99:J99">E100+E101+E102+E103+E104+E105+E106+E107+E108+E109</f>
        <v>304470</v>
      </c>
      <c r="F99" s="97">
        <f t="shared" si="18"/>
        <v>139470</v>
      </c>
      <c r="G99" s="97">
        <f t="shared" si="18"/>
        <v>165000</v>
      </c>
      <c r="H99" s="97">
        <f t="shared" si="18"/>
        <v>169180.27</v>
      </c>
      <c r="I99" s="97">
        <f t="shared" si="18"/>
        <v>113550.03</v>
      </c>
      <c r="J99" s="97">
        <f t="shared" si="18"/>
        <v>55630.24</v>
      </c>
      <c r="K99" s="108">
        <f t="shared" si="15"/>
        <v>55.565497421749264</v>
      </c>
      <c r="L99" s="63"/>
      <c r="M99" s="90"/>
    </row>
    <row r="100" spans="1:13" ht="18" customHeight="1">
      <c r="A100" s="69"/>
      <c r="B100" s="68"/>
      <c r="C100" s="67" t="s">
        <v>60</v>
      </c>
      <c r="D100" s="64" t="s">
        <v>61</v>
      </c>
      <c r="E100" s="71">
        <v>11000</v>
      </c>
      <c r="F100" s="71">
        <v>11000</v>
      </c>
      <c r="G100" s="71">
        <v>0</v>
      </c>
      <c r="H100" s="65">
        <v>8773</v>
      </c>
      <c r="I100" s="65">
        <v>8773</v>
      </c>
      <c r="J100" s="65">
        <v>0</v>
      </c>
      <c r="K100" s="65">
        <f t="shared" si="15"/>
        <v>79.75454545454545</v>
      </c>
      <c r="L100" s="63"/>
      <c r="M100" s="90"/>
    </row>
    <row r="101" spans="1:13" ht="18" customHeight="1">
      <c r="A101" s="69"/>
      <c r="B101" s="67"/>
      <c r="C101" s="67" t="s">
        <v>27</v>
      </c>
      <c r="D101" s="66" t="s">
        <v>55</v>
      </c>
      <c r="E101" s="71">
        <v>2000</v>
      </c>
      <c r="F101" s="71">
        <v>2000</v>
      </c>
      <c r="G101" s="65">
        <v>0</v>
      </c>
      <c r="H101" s="65">
        <v>1990.9</v>
      </c>
      <c r="I101" s="65">
        <v>1990.9</v>
      </c>
      <c r="J101" s="65">
        <v>0</v>
      </c>
      <c r="K101" s="65">
        <f t="shared" si="15"/>
        <v>99.545</v>
      </c>
      <c r="L101" s="63"/>
      <c r="M101" s="90"/>
    </row>
    <row r="102" spans="1:13" ht="18" customHeight="1">
      <c r="A102" s="69"/>
      <c r="B102" s="67"/>
      <c r="C102" s="67" t="s">
        <v>29</v>
      </c>
      <c r="D102" s="66" t="s">
        <v>30</v>
      </c>
      <c r="E102" s="71">
        <v>370</v>
      </c>
      <c r="F102" s="71">
        <v>370</v>
      </c>
      <c r="G102" s="65">
        <v>0</v>
      </c>
      <c r="H102" s="65">
        <v>92.64</v>
      </c>
      <c r="I102" s="65">
        <v>92.64</v>
      </c>
      <c r="J102" s="65">
        <v>0</v>
      </c>
      <c r="K102" s="65">
        <f t="shared" si="15"/>
        <v>25.03783783783784</v>
      </c>
      <c r="L102" s="63"/>
      <c r="M102" s="90"/>
    </row>
    <row r="103" spans="1:13" ht="18" customHeight="1">
      <c r="A103" s="69"/>
      <c r="B103" s="67"/>
      <c r="C103" s="67" t="s">
        <v>31</v>
      </c>
      <c r="D103" s="66" t="s">
        <v>32</v>
      </c>
      <c r="E103" s="71">
        <v>10000</v>
      </c>
      <c r="F103" s="71">
        <v>10000</v>
      </c>
      <c r="G103" s="65">
        <v>0</v>
      </c>
      <c r="H103" s="65">
        <v>10000</v>
      </c>
      <c r="I103" s="65">
        <v>10000</v>
      </c>
      <c r="J103" s="65">
        <v>0</v>
      </c>
      <c r="K103" s="65">
        <f t="shared" si="15"/>
        <v>100</v>
      </c>
      <c r="L103" s="63"/>
      <c r="M103" s="90"/>
    </row>
    <row r="104" spans="1:13" ht="18.75" customHeight="1">
      <c r="A104" s="69"/>
      <c r="B104" s="69"/>
      <c r="C104" s="67" t="s">
        <v>41</v>
      </c>
      <c r="D104" s="66" t="s">
        <v>33</v>
      </c>
      <c r="E104" s="71">
        <v>57000</v>
      </c>
      <c r="F104" s="71">
        <v>57000</v>
      </c>
      <c r="G104" s="65">
        <v>0</v>
      </c>
      <c r="H104" s="65">
        <v>53184</v>
      </c>
      <c r="I104" s="65">
        <v>53184</v>
      </c>
      <c r="J104" s="73">
        <v>0</v>
      </c>
      <c r="K104" s="65">
        <f t="shared" si="15"/>
        <v>93.30526315789473</v>
      </c>
      <c r="L104" s="63"/>
      <c r="M104" s="90"/>
    </row>
    <row r="105" spans="1:13" ht="18.75" customHeight="1">
      <c r="A105" s="69"/>
      <c r="B105" s="69"/>
      <c r="C105" s="67" t="s">
        <v>62</v>
      </c>
      <c r="D105" s="66" t="s">
        <v>66</v>
      </c>
      <c r="E105" s="71">
        <v>21600</v>
      </c>
      <c r="F105" s="71">
        <v>21600</v>
      </c>
      <c r="G105" s="65">
        <v>0</v>
      </c>
      <c r="H105" s="65">
        <v>13260.64</v>
      </c>
      <c r="I105" s="65">
        <v>13260.64</v>
      </c>
      <c r="J105" s="73">
        <v>0</v>
      </c>
      <c r="K105" s="65">
        <f t="shared" si="15"/>
        <v>61.391851851851854</v>
      </c>
      <c r="L105" s="63"/>
      <c r="M105" s="90"/>
    </row>
    <row r="106" spans="1:14" ht="18.75" customHeight="1">
      <c r="A106" s="69"/>
      <c r="B106" s="69"/>
      <c r="C106" s="67" t="s">
        <v>44</v>
      </c>
      <c r="D106" s="66" t="s">
        <v>84</v>
      </c>
      <c r="E106" s="71">
        <v>29500</v>
      </c>
      <c r="F106" s="71">
        <v>29500</v>
      </c>
      <c r="G106" s="65">
        <v>0</v>
      </c>
      <c r="H106" s="65">
        <v>18248.85</v>
      </c>
      <c r="I106" s="65">
        <v>18248.85</v>
      </c>
      <c r="J106" s="73">
        <v>0</v>
      </c>
      <c r="K106" s="65">
        <f t="shared" si="15"/>
        <v>61.86050847457627</v>
      </c>
      <c r="L106" s="63"/>
      <c r="M106" s="90"/>
      <c r="N106" s="57" t="s">
        <v>179</v>
      </c>
    </row>
    <row r="107" spans="1:13" ht="18.75" customHeight="1">
      <c r="A107" s="69"/>
      <c r="B107" s="69"/>
      <c r="C107" s="67" t="s">
        <v>83</v>
      </c>
      <c r="D107" s="66" t="s">
        <v>85</v>
      </c>
      <c r="E107" s="71">
        <v>8000</v>
      </c>
      <c r="F107" s="71">
        <v>8000</v>
      </c>
      <c r="G107" s="65">
        <v>0</v>
      </c>
      <c r="H107" s="65">
        <v>8000</v>
      </c>
      <c r="I107" s="65">
        <v>8000</v>
      </c>
      <c r="J107" s="73">
        <v>0</v>
      </c>
      <c r="K107" s="65">
        <f>H107/E107*100</f>
        <v>100</v>
      </c>
      <c r="L107" s="63"/>
      <c r="M107" s="90"/>
    </row>
    <row r="108" spans="1:13" ht="18.75" customHeight="1">
      <c r="A108" s="69"/>
      <c r="B108" s="69"/>
      <c r="C108" s="67" t="s">
        <v>45</v>
      </c>
      <c r="D108" s="66" t="s">
        <v>46</v>
      </c>
      <c r="E108" s="71">
        <v>155000</v>
      </c>
      <c r="F108" s="71">
        <v>0</v>
      </c>
      <c r="G108" s="65">
        <v>155000</v>
      </c>
      <c r="H108" s="65">
        <v>55630.24</v>
      </c>
      <c r="I108" s="65">
        <v>0</v>
      </c>
      <c r="J108" s="73">
        <v>55630.24</v>
      </c>
      <c r="K108" s="65">
        <f>H108/E108*100</f>
        <v>35.89047741935484</v>
      </c>
      <c r="L108" s="63"/>
      <c r="M108" s="90"/>
    </row>
    <row r="109" spans="1:13" ht="18.75" customHeight="1">
      <c r="A109" s="69"/>
      <c r="B109" s="69"/>
      <c r="C109" s="67" t="s">
        <v>180</v>
      </c>
      <c r="D109" s="66" t="s">
        <v>290</v>
      </c>
      <c r="E109" s="71">
        <v>10000</v>
      </c>
      <c r="F109" s="71">
        <v>0</v>
      </c>
      <c r="G109" s="65">
        <v>10000</v>
      </c>
      <c r="H109" s="65">
        <v>0</v>
      </c>
      <c r="I109" s="65">
        <v>0</v>
      </c>
      <c r="J109" s="73">
        <v>0</v>
      </c>
      <c r="K109" s="65">
        <f>H109/E109*100</f>
        <v>0</v>
      </c>
      <c r="L109" s="63"/>
      <c r="M109" s="90"/>
    </row>
    <row r="110" spans="1:13" ht="22.5" customHeight="1">
      <c r="A110" s="69"/>
      <c r="B110" s="104">
        <v>75416</v>
      </c>
      <c r="C110" s="94"/>
      <c r="D110" s="107" t="s">
        <v>159</v>
      </c>
      <c r="E110" s="97">
        <f>E111</f>
        <v>32864</v>
      </c>
      <c r="F110" s="97">
        <f>F111</f>
        <v>32864</v>
      </c>
      <c r="G110" s="102">
        <v>0</v>
      </c>
      <c r="H110" s="102">
        <f>H111</f>
        <v>32864</v>
      </c>
      <c r="I110" s="102">
        <f>I111</f>
        <v>32864</v>
      </c>
      <c r="J110" s="102">
        <v>0</v>
      </c>
      <c r="K110" s="102">
        <f aca="true" t="shared" si="19" ref="K110:K116">H110/E110*100</f>
        <v>100</v>
      </c>
      <c r="L110" s="63"/>
      <c r="M110" s="90"/>
    </row>
    <row r="111" spans="1:13" ht="29.25" customHeight="1">
      <c r="A111" s="69"/>
      <c r="B111" s="69"/>
      <c r="C111" s="67" t="s">
        <v>86</v>
      </c>
      <c r="D111" s="66" t="s">
        <v>87</v>
      </c>
      <c r="E111" s="71">
        <v>32864</v>
      </c>
      <c r="F111" s="71">
        <v>32864</v>
      </c>
      <c r="G111" s="65">
        <v>0</v>
      </c>
      <c r="H111" s="65">
        <v>32864</v>
      </c>
      <c r="I111" s="65">
        <v>32864</v>
      </c>
      <c r="J111" s="65">
        <v>0</v>
      </c>
      <c r="K111" s="65">
        <f t="shared" si="19"/>
        <v>100</v>
      </c>
      <c r="L111" s="63"/>
      <c r="M111" s="90"/>
    </row>
    <row r="112" spans="1:13" ht="18" customHeight="1">
      <c r="A112" s="69"/>
      <c r="B112" s="104">
        <v>75421</v>
      </c>
      <c r="C112" s="103"/>
      <c r="D112" s="107" t="s">
        <v>88</v>
      </c>
      <c r="E112" s="97">
        <f>E113+E114</f>
        <v>2000</v>
      </c>
      <c r="F112" s="97">
        <f>F113+F114</f>
        <v>2000</v>
      </c>
      <c r="G112" s="102">
        <v>0</v>
      </c>
      <c r="H112" s="102">
        <f>H113+H114</f>
        <v>0</v>
      </c>
      <c r="I112" s="102">
        <f>I113+I114</f>
        <v>0</v>
      </c>
      <c r="J112" s="102">
        <v>0</v>
      </c>
      <c r="K112" s="102">
        <f t="shared" si="19"/>
        <v>0</v>
      </c>
      <c r="L112" s="63"/>
      <c r="M112" s="90"/>
    </row>
    <row r="113" spans="1:13" ht="18.75" customHeight="1">
      <c r="A113" s="69"/>
      <c r="B113" s="69"/>
      <c r="C113" s="67" t="s">
        <v>41</v>
      </c>
      <c r="D113" s="66" t="s">
        <v>33</v>
      </c>
      <c r="E113" s="71">
        <v>1000</v>
      </c>
      <c r="F113" s="71">
        <v>1000</v>
      </c>
      <c r="G113" s="65">
        <v>0</v>
      </c>
      <c r="H113" s="65">
        <v>0</v>
      </c>
      <c r="I113" s="65">
        <v>0</v>
      </c>
      <c r="J113" s="65">
        <v>0</v>
      </c>
      <c r="K113" s="65">
        <f t="shared" si="19"/>
        <v>0</v>
      </c>
      <c r="L113" s="63"/>
      <c r="M113" s="90"/>
    </row>
    <row r="114" spans="1:13" ht="18.75" customHeight="1">
      <c r="A114" s="69"/>
      <c r="B114" s="69"/>
      <c r="C114" s="67" t="s">
        <v>44</v>
      </c>
      <c r="D114" s="66" t="s">
        <v>34</v>
      </c>
      <c r="E114" s="71">
        <v>1000</v>
      </c>
      <c r="F114" s="71">
        <v>1000</v>
      </c>
      <c r="G114" s="65">
        <v>0</v>
      </c>
      <c r="H114" s="65">
        <v>0</v>
      </c>
      <c r="I114" s="65">
        <v>0</v>
      </c>
      <c r="J114" s="65">
        <v>0</v>
      </c>
      <c r="K114" s="65">
        <f t="shared" si="19"/>
        <v>0</v>
      </c>
      <c r="L114" s="63"/>
      <c r="M114" s="90"/>
    </row>
    <row r="115" spans="1:13" ht="18" customHeight="1">
      <c r="A115" s="25">
        <v>758</v>
      </c>
      <c r="B115" s="25"/>
      <c r="C115" s="36"/>
      <c r="D115" s="39" t="s">
        <v>91</v>
      </c>
      <c r="E115" s="33">
        <f aca="true" t="shared" si="20" ref="E115:J116">E116</f>
        <v>35000</v>
      </c>
      <c r="F115" s="33">
        <f t="shared" si="20"/>
        <v>35000</v>
      </c>
      <c r="G115" s="33">
        <f t="shared" si="20"/>
        <v>0</v>
      </c>
      <c r="H115" s="33">
        <f t="shared" si="20"/>
        <v>0</v>
      </c>
      <c r="I115" s="33">
        <f t="shared" si="20"/>
        <v>0</v>
      </c>
      <c r="J115" s="33">
        <f t="shared" si="20"/>
        <v>0</v>
      </c>
      <c r="K115" s="34">
        <f t="shared" si="19"/>
        <v>0</v>
      </c>
      <c r="L115" s="63"/>
      <c r="M115" s="90"/>
    </row>
    <row r="116" spans="1:13" ht="18" customHeight="1">
      <c r="A116" s="69"/>
      <c r="B116" s="104">
        <v>75818</v>
      </c>
      <c r="C116" s="94"/>
      <c r="D116" s="107" t="s">
        <v>92</v>
      </c>
      <c r="E116" s="97">
        <f t="shared" si="20"/>
        <v>35000</v>
      </c>
      <c r="F116" s="97">
        <f t="shared" si="20"/>
        <v>35000</v>
      </c>
      <c r="G116" s="97">
        <f t="shared" si="20"/>
        <v>0</v>
      </c>
      <c r="H116" s="97">
        <f t="shared" si="20"/>
        <v>0</v>
      </c>
      <c r="I116" s="97">
        <f t="shared" si="20"/>
        <v>0</v>
      </c>
      <c r="J116" s="97">
        <f t="shared" si="20"/>
        <v>0</v>
      </c>
      <c r="K116" s="102">
        <f t="shared" si="19"/>
        <v>0</v>
      </c>
      <c r="L116" s="63"/>
      <c r="M116" s="90"/>
    </row>
    <row r="117" spans="1:13" ht="18" customHeight="1">
      <c r="A117" s="69"/>
      <c r="B117" s="69"/>
      <c r="C117" s="67" t="s">
        <v>93</v>
      </c>
      <c r="D117" s="66" t="s">
        <v>94</v>
      </c>
      <c r="E117" s="71">
        <v>35000</v>
      </c>
      <c r="F117" s="71">
        <v>35000</v>
      </c>
      <c r="G117" s="65">
        <v>0</v>
      </c>
      <c r="H117" s="65">
        <v>0</v>
      </c>
      <c r="I117" s="65">
        <v>0</v>
      </c>
      <c r="J117" s="65">
        <v>0</v>
      </c>
      <c r="K117" s="65">
        <f>H117/E117*100</f>
        <v>0</v>
      </c>
      <c r="L117" s="63"/>
      <c r="M117" s="90"/>
    </row>
    <row r="118" spans="1:13" ht="18" customHeight="1">
      <c r="A118" s="25">
        <v>801</v>
      </c>
      <c r="B118" s="25"/>
      <c r="C118" s="36"/>
      <c r="D118" s="39" t="s">
        <v>95</v>
      </c>
      <c r="E118" s="33">
        <f>E119+E135+E146+E168+E183+E185+E187+E193</f>
        <v>6524068.29</v>
      </c>
      <c r="F118" s="33">
        <f>F119+F135+F146+F168+F183+F185+F187+F193</f>
        <v>6208607.930000001</v>
      </c>
      <c r="G118" s="33">
        <f>G119+G136+G146+G168+G183+G185+G187+G193</f>
        <v>315460.36</v>
      </c>
      <c r="H118" s="34">
        <f>H119+H135+H146+H168+H183+H185+H187+H193</f>
        <v>6282765.350000001</v>
      </c>
      <c r="I118" s="34">
        <f>I119+I135+I146+I168+I183+I185+I187+I193</f>
        <v>6020991.640000001</v>
      </c>
      <c r="J118" s="34">
        <f>J119+J135+J146+J168+J183+J185+J187+J193</f>
        <v>261773.71</v>
      </c>
      <c r="K118" s="34">
        <f aca="true" t="shared" si="21" ref="K118:K323">H118/E118*100</f>
        <v>96.30134251706308</v>
      </c>
      <c r="L118" s="63"/>
      <c r="M118" s="90"/>
    </row>
    <row r="119" spans="1:13" ht="18" customHeight="1">
      <c r="A119" s="70"/>
      <c r="B119" s="104">
        <v>80101</v>
      </c>
      <c r="C119" s="94"/>
      <c r="D119" s="107" t="s">
        <v>116</v>
      </c>
      <c r="E119" s="97">
        <f aca="true" t="shared" si="22" ref="E119:J119">E120+E121+E122+E123+E124+E125+E126+E127+E128+E129+E130+E131+E132+E133+E134</f>
        <v>3672606</v>
      </c>
      <c r="F119" s="97">
        <f t="shared" si="22"/>
        <v>3382756</v>
      </c>
      <c r="G119" s="97">
        <f t="shared" si="22"/>
        <v>289850</v>
      </c>
      <c r="H119" s="97">
        <f t="shared" si="22"/>
        <v>3571309.73</v>
      </c>
      <c r="I119" s="97">
        <f t="shared" si="22"/>
        <v>3335093.01</v>
      </c>
      <c r="J119" s="97">
        <f t="shared" si="22"/>
        <v>236216.72</v>
      </c>
      <c r="K119" s="102">
        <f t="shared" si="21"/>
        <v>97.24184216874883</v>
      </c>
      <c r="L119" s="63"/>
      <c r="M119" s="90"/>
    </row>
    <row r="120" spans="1:13" ht="26.25" customHeight="1">
      <c r="A120" s="70"/>
      <c r="B120" s="70"/>
      <c r="C120" s="67" t="s">
        <v>115</v>
      </c>
      <c r="D120" s="66" t="s">
        <v>73</v>
      </c>
      <c r="E120" s="71">
        <v>180955</v>
      </c>
      <c r="F120" s="71">
        <v>180955</v>
      </c>
      <c r="G120" s="73">
        <v>0</v>
      </c>
      <c r="H120" s="65">
        <v>172931.03</v>
      </c>
      <c r="I120" s="65">
        <v>172931.03</v>
      </c>
      <c r="J120" s="65">
        <v>0</v>
      </c>
      <c r="K120" s="65">
        <f t="shared" si="21"/>
        <v>95.56576496919124</v>
      </c>
      <c r="L120" s="63"/>
      <c r="M120" s="90"/>
    </row>
    <row r="121" spans="1:13" ht="26.25" customHeight="1">
      <c r="A121" s="70"/>
      <c r="B121" s="70"/>
      <c r="C121" s="67" t="s">
        <v>104</v>
      </c>
      <c r="D121" s="66" t="s">
        <v>128</v>
      </c>
      <c r="E121" s="71">
        <v>2756</v>
      </c>
      <c r="F121" s="71">
        <v>2756</v>
      </c>
      <c r="G121" s="73">
        <v>0</v>
      </c>
      <c r="H121" s="65">
        <v>2332</v>
      </c>
      <c r="I121" s="65">
        <v>2332</v>
      </c>
      <c r="J121" s="65">
        <v>0</v>
      </c>
      <c r="K121" s="65">
        <f t="shared" si="21"/>
        <v>84.61538461538461</v>
      </c>
      <c r="L121" s="63"/>
      <c r="M121" s="90"/>
    </row>
    <row r="122" spans="1:13" ht="18" customHeight="1">
      <c r="A122" s="70"/>
      <c r="B122" s="70"/>
      <c r="C122" s="67" t="s">
        <v>52</v>
      </c>
      <c r="D122" s="66" t="s">
        <v>50</v>
      </c>
      <c r="E122" s="71">
        <v>1988285</v>
      </c>
      <c r="F122" s="71">
        <v>1988285</v>
      </c>
      <c r="G122" s="73">
        <v>0</v>
      </c>
      <c r="H122" s="65">
        <v>1974668.9</v>
      </c>
      <c r="I122" s="65">
        <v>1974668.9</v>
      </c>
      <c r="J122" s="65">
        <v>0</v>
      </c>
      <c r="K122" s="65">
        <f t="shared" si="21"/>
        <v>99.31518368845512</v>
      </c>
      <c r="L122" s="63"/>
      <c r="M122" s="90"/>
    </row>
    <row r="123" spans="1:13" ht="18" customHeight="1">
      <c r="A123" s="70"/>
      <c r="B123" s="70"/>
      <c r="C123" s="67" t="s">
        <v>53</v>
      </c>
      <c r="D123" s="66" t="s">
        <v>54</v>
      </c>
      <c r="E123" s="71">
        <v>150891</v>
      </c>
      <c r="F123" s="71">
        <v>150891</v>
      </c>
      <c r="G123" s="73">
        <v>0</v>
      </c>
      <c r="H123" s="65">
        <v>150764.54</v>
      </c>
      <c r="I123" s="65">
        <v>150764.54</v>
      </c>
      <c r="J123" s="65">
        <v>0</v>
      </c>
      <c r="K123" s="65">
        <f t="shared" si="21"/>
        <v>99.91619115785568</v>
      </c>
      <c r="L123" s="63"/>
      <c r="M123" s="90"/>
    </row>
    <row r="124" spans="1:13" ht="18" customHeight="1">
      <c r="A124" s="70"/>
      <c r="B124" s="70"/>
      <c r="C124" s="67" t="s">
        <v>27</v>
      </c>
      <c r="D124" s="66" t="s">
        <v>55</v>
      </c>
      <c r="E124" s="71">
        <v>393522</v>
      </c>
      <c r="F124" s="71">
        <v>393522</v>
      </c>
      <c r="G124" s="73">
        <v>0</v>
      </c>
      <c r="H124" s="65">
        <v>383468.95</v>
      </c>
      <c r="I124" s="65">
        <v>383468.95</v>
      </c>
      <c r="J124" s="65">
        <v>0</v>
      </c>
      <c r="K124" s="65">
        <f t="shared" si="21"/>
        <v>97.44536518923974</v>
      </c>
      <c r="L124" s="63"/>
      <c r="M124" s="90"/>
    </row>
    <row r="125" spans="1:13" ht="18" customHeight="1">
      <c r="A125" s="70"/>
      <c r="B125" s="70"/>
      <c r="C125" s="67" t="s">
        <v>29</v>
      </c>
      <c r="D125" s="66" t="s">
        <v>30</v>
      </c>
      <c r="E125" s="71">
        <v>56397</v>
      </c>
      <c r="F125" s="71">
        <v>56397</v>
      </c>
      <c r="G125" s="73">
        <v>0</v>
      </c>
      <c r="H125" s="65">
        <v>51423.96</v>
      </c>
      <c r="I125" s="65">
        <v>51423.96</v>
      </c>
      <c r="J125" s="65">
        <v>0</v>
      </c>
      <c r="K125" s="65">
        <f t="shared" si="21"/>
        <v>91.18208415341242</v>
      </c>
      <c r="L125" s="63"/>
      <c r="M125" s="90"/>
    </row>
    <row r="126" spans="1:13" ht="18" customHeight="1">
      <c r="A126" s="70"/>
      <c r="B126" s="70"/>
      <c r="C126" s="67" t="s">
        <v>41</v>
      </c>
      <c r="D126" s="66" t="s">
        <v>33</v>
      </c>
      <c r="E126" s="71">
        <v>274535</v>
      </c>
      <c r="F126" s="71">
        <v>274535</v>
      </c>
      <c r="G126" s="73">
        <v>0</v>
      </c>
      <c r="H126" s="65">
        <v>273062.45</v>
      </c>
      <c r="I126" s="65">
        <v>273062.45</v>
      </c>
      <c r="J126" s="65">
        <v>0</v>
      </c>
      <c r="K126" s="65">
        <f t="shared" si="21"/>
        <v>99.46362030342215</v>
      </c>
      <c r="L126" s="63"/>
      <c r="M126" s="90"/>
    </row>
    <row r="127" spans="1:13" ht="18" customHeight="1">
      <c r="A127" s="70"/>
      <c r="B127" s="70"/>
      <c r="C127" s="67" t="s">
        <v>117</v>
      </c>
      <c r="D127" s="66" t="s">
        <v>120</v>
      </c>
      <c r="E127" s="71">
        <v>6507</v>
      </c>
      <c r="F127" s="71">
        <v>6507</v>
      </c>
      <c r="G127" s="73">
        <v>0</v>
      </c>
      <c r="H127" s="65">
        <v>6140.26</v>
      </c>
      <c r="I127" s="65">
        <v>6140.26</v>
      </c>
      <c r="J127" s="65">
        <v>0</v>
      </c>
      <c r="K127" s="65">
        <f t="shared" si="21"/>
        <v>94.36391578300292</v>
      </c>
      <c r="L127" s="63"/>
      <c r="M127" s="90"/>
    </row>
    <row r="128" spans="1:13" ht="18.75" customHeight="1">
      <c r="A128" s="70"/>
      <c r="B128" s="70"/>
      <c r="C128" s="67" t="s">
        <v>62</v>
      </c>
      <c r="D128" s="66" t="s">
        <v>66</v>
      </c>
      <c r="E128" s="71">
        <v>40600</v>
      </c>
      <c r="F128" s="71">
        <v>40600</v>
      </c>
      <c r="G128" s="73">
        <v>0</v>
      </c>
      <c r="H128" s="65">
        <v>36398.26</v>
      </c>
      <c r="I128" s="65">
        <v>36398.26</v>
      </c>
      <c r="J128" s="65">
        <v>0</v>
      </c>
      <c r="K128" s="65">
        <f t="shared" si="21"/>
        <v>89.6508866995074</v>
      </c>
      <c r="L128" s="63"/>
      <c r="M128" s="90"/>
    </row>
    <row r="129" spans="1:13" ht="18" customHeight="1">
      <c r="A129" s="70"/>
      <c r="B129" s="70"/>
      <c r="C129" s="67" t="s">
        <v>42</v>
      </c>
      <c r="D129" s="66" t="s">
        <v>43</v>
      </c>
      <c r="E129" s="71">
        <v>35446</v>
      </c>
      <c r="F129" s="71">
        <v>35446</v>
      </c>
      <c r="G129" s="73">
        <v>0</v>
      </c>
      <c r="H129" s="65">
        <v>35009.67</v>
      </c>
      <c r="I129" s="65">
        <v>35009.67</v>
      </c>
      <c r="J129" s="65">
        <v>0</v>
      </c>
      <c r="K129" s="65">
        <f t="shared" si="21"/>
        <v>98.76902894543814</v>
      </c>
      <c r="L129" s="63"/>
      <c r="M129" s="90"/>
    </row>
    <row r="130" spans="1:13" ht="18" customHeight="1">
      <c r="A130" s="70"/>
      <c r="B130" s="70"/>
      <c r="C130" s="67" t="s">
        <v>44</v>
      </c>
      <c r="D130" s="66" t="s">
        <v>34</v>
      </c>
      <c r="E130" s="71">
        <v>81957</v>
      </c>
      <c r="F130" s="71">
        <v>81957</v>
      </c>
      <c r="G130" s="73">
        <v>0</v>
      </c>
      <c r="H130" s="65">
        <v>80919.73</v>
      </c>
      <c r="I130" s="65">
        <v>80919.73</v>
      </c>
      <c r="J130" s="65">
        <v>0</v>
      </c>
      <c r="K130" s="65">
        <f t="shared" si="21"/>
        <v>98.73437290286368</v>
      </c>
      <c r="L130" s="63"/>
      <c r="M130" s="90"/>
    </row>
    <row r="131" spans="1:13" ht="39.75" customHeight="1">
      <c r="A131" s="70"/>
      <c r="B131" s="70"/>
      <c r="C131" s="67" t="s">
        <v>118</v>
      </c>
      <c r="D131" s="66" t="s">
        <v>69</v>
      </c>
      <c r="E131" s="71">
        <v>9206</v>
      </c>
      <c r="F131" s="71">
        <v>9206</v>
      </c>
      <c r="G131" s="73">
        <v>0</v>
      </c>
      <c r="H131" s="65">
        <v>6798.45</v>
      </c>
      <c r="I131" s="65">
        <v>6798.45</v>
      </c>
      <c r="J131" s="65">
        <v>0</v>
      </c>
      <c r="K131" s="65">
        <f t="shared" si="21"/>
        <v>73.84803389094068</v>
      </c>
      <c r="L131" s="63"/>
      <c r="M131" s="90"/>
    </row>
    <row r="132" spans="1:13" ht="21.75" customHeight="1">
      <c r="A132" s="70"/>
      <c r="B132" s="70"/>
      <c r="C132" s="67" t="s">
        <v>119</v>
      </c>
      <c r="D132" s="66" t="s">
        <v>70</v>
      </c>
      <c r="E132" s="71">
        <v>4266</v>
      </c>
      <c r="F132" s="71">
        <v>4266</v>
      </c>
      <c r="G132" s="73">
        <v>0</v>
      </c>
      <c r="H132" s="65">
        <v>3741.81</v>
      </c>
      <c r="I132" s="65">
        <v>3741.81</v>
      </c>
      <c r="J132" s="65">
        <v>0</v>
      </c>
      <c r="K132" s="65">
        <f t="shared" si="21"/>
        <v>87.71237693389592</v>
      </c>
      <c r="L132" s="63"/>
      <c r="M132" s="90"/>
    </row>
    <row r="133" spans="1:13" ht="28.5" customHeight="1">
      <c r="A133" s="70"/>
      <c r="B133" s="70"/>
      <c r="C133" s="67" t="s">
        <v>74</v>
      </c>
      <c r="D133" s="66" t="s">
        <v>71</v>
      </c>
      <c r="E133" s="71">
        <v>157433</v>
      </c>
      <c r="F133" s="71">
        <v>157433</v>
      </c>
      <c r="G133" s="73">
        <v>0</v>
      </c>
      <c r="H133" s="65">
        <v>157433</v>
      </c>
      <c r="I133" s="65">
        <v>157433</v>
      </c>
      <c r="J133" s="65">
        <v>0</v>
      </c>
      <c r="K133" s="65">
        <f t="shared" si="21"/>
        <v>100</v>
      </c>
      <c r="L133" s="63"/>
      <c r="M133" s="90"/>
    </row>
    <row r="134" spans="1:13" ht="27.75" customHeight="1">
      <c r="A134" s="70"/>
      <c r="B134" s="70"/>
      <c r="C134" s="67" t="s">
        <v>45</v>
      </c>
      <c r="D134" s="64" t="s">
        <v>46</v>
      </c>
      <c r="E134" s="71">
        <v>289850</v>
      </c>
      <c r="F134" s="71">
        <v>0</v>
      </c>
      <c r="G134" s="65">
        <v>289850</v>
      </c>
      <c r="H134" s="65">
        <v>236216.72</v>
      </c>
      <c r="I134" s="65">
        <v>0</v>
      </c>
      <c r="J134" s="65">
        <v>236216.72</v>
      </c>
      <c r="K134" s="65">
        <f t="shared" si="21"/>
        <v>81.49619458340521</v>
      </c>
      <c r="L134" s="63"/>
      <c r="M134" s="90"/>
    </row>
    <row r="135" spans="1:13" ht="25.5" customHeight="1">
      <c r="A135" s="70"/>
      <c r="B135" s="104">
        <v>80103</v>
      </c>
      <c r="C135" s="103"/>
      <c r="D135" s="107" t="s">
        <v>121</v>
      </c>
      <c r="E135" s="97">
        <f>SUM(E136:E145)</f>
        <v>355318</v>
      </c>
      <c r="F135" s="97">
        <f>SUM(F136:F145)</f>
        <v>355318</v>
      </c>
      <c r="G135" s="106">
        <v>0</v>
      </c>
      <c r="H135" s="102">
        <f>SUM(H136:H145)</f>
        <v>341862.66000000003</v>
      </c>
      <c r="I135" s="102">
        <f>SUM(I136:I145)</f>
        <v>341862.66000000003</v>
      </c>
      <c r="J135" s="102">
        <v>0</v>
      </c>
      <c r="K135" s="102">
        <f t="shared" si="21"/>
        <v>96.21315553954487</v>
      </c>
      <c r="L135" s="63"/>
      <c r="M135" s="90"/>
    </row>
    <row r="136" spans="1:13" ht="24.75" customHeight="1">
      <c r="A136" s="70"/>
      <c r="B136" s="70"/>
      <c r="C136" s="67" t="s">
        <v>115</v>
      </c>
      <c r="D136" s="66" t="s">
        <v>73</v>
      </c>
      <c r="E136" s="71">
        <v>18386</v>
      </c>
      <c r="F136" s="71">
        <v>18386</v>
      </c>
      <c r="G136" s="73">
        <v>0</v>
      </c>
      <c r="H136" s="65">
        <v>17734.14</v>
      </c>
      <c r="I136" s="65">
        <v>17734.14</v>
      </c>
      <c r="J136" s="65">
        <v>0</v>
      </c>
      <c r="K136" s="65">
        <f t="shared" si="21"/>
        <v>96.45458501033394</v>
      </c>
      <c r="L136" s="63"/>
      <c r="M136" s="90"/>
    </row>
    <row r="137" spans="1:13" ht="18" customHeight="1">
      <c r="A137" s="70"/>
      <c r="B137" s="70"/>
      <c r="C137" s="67" t="s">
        <v>52</v>
      </c>
      <c r="D137" s="66" t="s">
        <v>50</v>
      </c>
      <c r="E137" s="71">
        <v>213827</v>
      </c>
      <c r="F137" s="71">
        <v>213827</v>
      </c>
      <c r="G137" s="73">
        <v>0</v>
      </c>
      <c r="H137" s="65">
        <v>210137.41</v>
      </c>
      <c r="I137" s="65">
        <v>210137.41</v>
      </c>
      <c r="J137" s="65">
        <v>0</v>
      </c>
      <c r="K137" s="65">
        <f t="shared" si="21"/>
        <v>98.27449760787927</v>
      </c>
      <c r="L137" s="63"/>
      <c r="M137" s="90"/>
    </row>
    <row r="138" spans="1:13" ht="18" customHeight="1">
      <c r="A138" s="70"/>
      <c r="B138" s="70"/>
      <c r="C138" s="67" t="s">
        <v>53</v>
      </c>
      <c r="D138" s="66" t="s">
        <v>54</v>
      </c>
      <c r="E138" s="71">
        <v>17226</v>
      </c>
      <c r="F138" s="71">
        <v>17226</v>
      </c>
      <c r="G138" s="73">
        <v>0</v>
      </c>
      <c r="H138" s="65">
        <v>16638.37</v>
      </c>
      <c r="I138" s="65">
        <v>16638.37</v>
      </c>
      <c r="J138" s="65">
        <v>0</v>
      </c>
      <c r="K138" s="65">
        <f t="shared" si="21"/>
        <v>96.58870312318587</v>
      </c>
      <c r="L138" s="63"/>
      <c r="M138" s="90"/>
    </row>
    <row r="139" spans="1:13" ht="18" customHeight="1">
      <c r="A139" s="70"/>
      <c r="B139" s="70"/>
      <c r="C139" s="67" t="s">
        <v>27</v>
      </c>
      <c r="D139" s="66" t="s">
        <v>55</v>
      </c>
      <c r="E139" s="71">
        <v>41399</v>
      </c>
      <c r="F139" s="71">
        <v>41399</v>
      </c>
      <c r="G139" s="73">
        <v>0</v>
      </c>
      <c r="H139" s="65">
        <v>39504.32</v>
      </c>
      <c r="I139" s="65">
        <v>39504.32</v>
      </c>
      <c r="J139" s="65">
        <v>0</v>
      </c>
      <c r="K139" s="65">
        <f t="shared" si="21"/>
        <v>95.42336771419599</v>
      </c>
      <c r="L139" s="63"/>
      <c r="M139" s="90"/>
    </row>
    <row r="140" spans="1:13" ht="18" customHeight="1">
      <c r="A140" s="70"/>
      <c r="B140" s="70"/>
      <c r="C140" s="67" t="s">
        <v>29</v>
      </c>
      <c r="D140" s="66" t="s">
        <v>30</v>
      </c>
      <c r="E140" s="71">
        <v>5934</v>
      </c>
      <c r="F140" s="71">
        <v>5934</v>
      </c>
      <c r="G140" s="73">
        <v>0</v>
      </c>
      <c r="H140" s="65">
        <v>5653.99</v>
      </c>
      <c r="I140" s="65">
        <v>5653.99</v>
      </c>
      <c r="J140" s="65">
        <v>0</v>
      </c>
      <c r="K140" s="65">
        <f t="shared" si="21"/>
        <v>95.28126053252444</v>
      </c>
      <c r="L140" s="63"/>
      <c r="M140" s="90"/>
    </row>
    <row r="141" spans="1:13" ht="18" customHeight="1">
      <c r="A141" s="70"/>
      <c r="B141" s="70"/>
      <c r="C141" s="67" t="s">
        <v>41</v>
      </c>
      <c r="D141" s="66" t="s">
        <v>33</v>
      </c>
      <c r="E141" s="71">
        <v>40422</v>
      </c>
      <c r="F141" s="71">
        <v>40422</v>
      </c>
      <c r="G141" s="73">
        <v>0</v>
      </c>
      <c r="H141" s="65">
        <v>38024.41</v>
      </c>
      <c r="I141" s="65">
        <v>38024.41</v>
      </c>
      <c r="J141" s="65">
        <v>0</v>
      </c>
      <c r="K141" s="65">
        <f t="shared" si="21"/>
        <v>94.06860125674139</v>
      </c>
      <c r="L141" s="63"/>
      <c r="M141" s="90"/>
    </row>
    <row r="142" spans="1:13" ht="18" customHeight="1">
      <c r="A142" s="70"/>
      <c r="B142" s="70"/>
      <c r="C142" s="67" t="s">
        <v>117</v>
      </c>
      <c r="D142" s="66" t="s">
        <v>120</v>
      </c>
      <c r="E142" s="71">
        <v>3256</v>
      </c>
      <c r="F142" s="71">
        <v>3256</v>
      </c>
      <c r="G142" s="73">
        <v>0</v>
      </c>
      <c r="H142" s="65">
        <v>1000.29</v>
      </c>
      <c r="I142" s="65">
        <v>1000.29</v>
      </c>
      <c r="J142" s="65">
        <v>0</v>
      </c>
      <c r="K142" s="65">
        <f t="shared" si="21"/>
        <v>30.721437346437348</v>
      </c>
      <c r="L142" s="63"/>
      <c r="M142" s="90"/>
    </row>
    <row r="143" spans="1:13" ht="18" customHeight="1">
      <c r="A143" s="70"/>
      <c r="B143" s="70"/>
      <c r="C143" s="67" t="s">
        <v>44</v>
      </c>
      <c r="D143" s="66" t="s">
        <v>34</v>
      </c>
      <c r="E143" s="71">
        <v>2717</v>
      </c>
      <c r="F143" s="71">
        <v>2717</v>
      </c>
      <c r="G143" s="65">
        <v>0</v>
      </c>
      <c r="H143" s="65">
        <v>1344.28</v>
      </c>
      <c r="I143" s="65">
        <v>1344.28</v>
      </c>
      <c r="J143" s="65">
        <v>0</v>
      </c>
      <c r="K143" s="65">
        <f t="shared" si="21"/>
        <v>49.47662863452337</v>
      </c>
      <c r="L143" s="63"/>
      <c r="M143" s="90"/>
    </row>
    <row r="144" spans="1:13" ht="18" customHeight="1">
      <c r="A144" s="70"/>
      <c r="B144" s="70"/>
      <c r="C144" s="67" t="s">
        <v>119</v>
      </c>
      <c r="D144" s="66" t="s">
        <v>70</v>
      </c>
      <c r="E144" s="71">
        <v>631</v>
      </c>
      <c r="F144" s="71">
        <v>631</v>
      </c>
      <c r="G144" s="65">
        <v>0</v>
      </c>
      <c r="H144" s="65">
        <v>305.45</v>
      </c>
      <c r="I144" s="65">
        <v>305.45</v>
      </c>
      <c r="J144" s="65">
        <v>0</v>
      </c>
      <c r="K144" s="65">
        <f t="shared" si="21"/>
        <v>48.407290015847856</v>
      </c>
      <c r="L144" s="63"/>
      <c r="M144" s="90"/>
    </row>
    <row r="145" spans="1:13" ht="26.25" customHeight="1">
      <c r="A145" s="70"/>
      <c r="B145" s="70"/>
      <c r="C145" s="67" t="s">
        <v>74</v>
      </c>
      <c r="D145" s="66" t="s">
        <v>71</v>
      </c>
      <c r="E145" s="71">
        <v>11520</v>
      </c>
      <c r="F145" s="71">
        <v>11520</v>
      </c>
      <c r="G145" s="65">
        <v>0</v>
      </c>
      <c r="H145" s="65">
        <v>11520</v>
      </c>
      <c r="I145" s="65">
        <v>11520</v>
      </c>
      <c r="J145" s="65">
        <v>0</v>
      </c>
      <c r="K145" s="65">
        <f t="shared" si="21"/>
        <v>100</v>
      </c>
      <c r="L145" s="63"/>
      <c r="M145" s="90"/>
    </row>
    <row r="146" spans="1:13" ht="24" customHeight="1">
      <c r="A146" s="69"/>
      <c r="B146" s="104">
        <v>80104</v>
      </c>
      <c r="C146" s="94"/>
      <c r="D146" s="107" t="s">
        <v>96</v>
      </c>
      <c r="E146" s="97">
        <f aca="true" t="shared" si="23" ref="E146:J146">SUM(E147:E167)</f>
        <v>365636.68</v>
      </c>
      <c r="F146" s="97">
        <f t="shared" si="23"/>
        <v>340026.32</v>
      </c>
      <c r="G146" s="97">
        <f t="shared" si="23"/>
        <v>25610.36</v>
      </c>
      <c r="H146" s="97">
        <f t="shared" si="23"/>
        <v>314863.11</v>
      </c>
      <c r="I146" s="97">
        <f t="shared" si="23"/>
        <v>289306.12</v>
      </c>
      <c r="J146" s="97">
        <f t="shared" si="23"/>
        <v>25556.99</v>
      </c>
      <c r="K146" s="102">
        <f t="shared" si="21"/>
        <v>86.11365522736942</v>
      </c>
      <c r="L146" s="63"/>
      <c r="M146" s="90"/>
    </row>
    <row r="147" spans="1:13" ht="24" customHeight="1">
      <c r="A147" s="69"/>
      <c r="B147" s="72"/>
      <c r="C147" s="67" t="s">
        <v>52</v>
      </c>
      <c r="D147" s="66" t="s">
        <v>50</v>
      </c>
      <c r="E147" s="71">
        <v>25600</v>
      </c>
      <c r="F147" s="71">
        <v>25600</v>
      </c>
      <c r="G147" s="73">
        <v>0</v>
      </c>
      <c r="H147" s="65">
        <v>25600</v>
      </c>
      <c r="I147" s="65">
        <v>25600</v>
      </c>
      <c r="J147" s="73">
        <v>0</v>
      </c>
      <c r="K147" s="65">
        <f t="shared" si="21"/>
        <v>100</v>
      </c>
      <c r="L147" s="63"/>
      <c r="M147" s="90"/>
    </row>
    <row r="148" spans="1:13" ht="24" customHeight="1">
      <c r="A148" s="69"/>
      <c r="B148" s="72"/>
      <c r="C148" s="67" t="s">
        <v>156</v>
      </c>
      <c r="D148" s="66" t="s">
        <v>50</v>
      </c>
      <c r="E148" s="71">
        <v>21530.98</v>
      </c>
      <c r="F148" s="71">
        <v>21530.98</v>
      </c>
      <c r="G148" s="73">
        <v>0</v>
      </c>
      <c r="H148" s="65">
        <v>17764.75</v>
      </c>
      <c r="I148" s="65">
        <v>17764.75</v>
      </c>
      <c r="J148" s="73">
        <v>0</v>
      </c>
      <c r="K148" s="65">
        <f t="shared" si="21"/>
        <v>82.50785612173715</v>
      </c>
      <c r="L148" s="63"/>
      <c r="M148" s="90"/>
    </row>
    <row r="149" spans="1:13" ht="24" customHeight="1">
      <c r="A149" s="69"/>
      <c r="B149" s="72"/>
      <c r="C149" s="67" t="s">
        <v>166</v>
      </c>
      <c r="D149" s="66" t="s">
        <v>50</v>
      </c>
      <c r="E149" s="71">
        <v>3799.59</v>
      </c>
      <c r="F149" s="71">
        <v>3799.59</v>
      </c>
      <c r="G149" s="73">
        <v>0</v>
      </c>
      <c r="H149" s="65">
        <v>3135.05</v>
      </c>
      <c r="I149" s="65">
        <v>3135.05</v>
      </c>
      <c r="J149" s="73">
        <v>0</v>
      </c>
      <c r="K149" s="65">
        <f t="shared" si="21"/>
        <v>82.510218207754</v>
      </c>
      <c r="L149" s="63"/>
      <c r="M149" s="90"/>
    </row>
    <row r="150" spans="1:13" ht="24" customHeight="1">
      <c r="A150" s="69"/>
      <c r="B150" s="72"/>
      <c r="C150" s="67" t="s">
        <v>27</v>
      </c>
      <c r="D150" s="66" t="s">
        <v>55</v>
      </c>
      <c r="E150" s="71">
        <v>4420</v>
      </c>
      <c r="F150" s="71">
        <v>4420</v>
      </c>
      <c r="G150" s="73">
        <v>0</v>
      </c>
      <c r="H150" s="65">
        <v>4420</v>
      </c>
      <c r="I150" s="65">
        <v>4420</v>
      </c>
      <c r="J150" s="73">
        <v>0</v>
      </c>
      <c r="K150" s="65">
        <f t="shared" si="21"/>
        <v>100</v>
      </c>
      <c r="L150" s="63"/>
      <c r="M150" s="90"/>
    </row>
    <row r="151" spans="1:13" ht="24" customHeight="1">
      <c r="A151" s="69"/>
      <c r="B151" s="72"/>
      <c r="C151" s="67" t="s">
        <v>122</v>
      </c>
      <c r="D151" s="66" t="s">
        <v>55</v>
      </c>
      <c r="E151" s="71">
        <v>12388.46</v>
      </c>
      <c r="F151" s="71">
        <v>12388.46</v>
      </c>
      <c r="G151" s="73">
        <v>0</v>
      </c>
      <c r="H151" s="65">
        <v>12207.88</v>
      </c>
      <c r="I151" s="65">
        <v>12207.88</v>
      </c>
      <c r="J151" s="73">
        <v>0</v>
      </c>
      <c r="K151" s="65">
        <f t="shared" si="21"/>
        <v>98.54235312540864</v>
      </c>
      <c r="L151" s="63"/>
      <c r="M151" s="90"/>
    </row>
    <row r="152" spans="1:13" ht="24" customHeight="1">
      <c r="A152" s="69"/>
      <c r="B152" s="72"/>
      <c r="C152" s="67" t="s">
        <v>123</v>
      </c>
      <c r="D152" s="66" t="s">
        <v>55</v>
      </c>
      <c r="E152" s="71">
        <v>2186.2</v>
      </c>
      <c r="F152" s="71">
        <v>2186.2</v>
      </c>
      <c r="G152" s="73">
        <v>0</v>
      </c>
      <c r="H152" s="65">
        <v>2153.17</v>
      </c>
      <c r="I152" s="65">
        <v>2153.17</v>
      </c>
      <c r="J152" s="73">
        <v>0</v>
      </c>
      <c r="K152" s="65">
        <f t="shared" si="21"/>
        <v>98.48915927179583</v>
      </c>
      <c r="L152" s="63"/>
      <c r="M152" s="90"/>
    </row>
    <row r="153" spans="1:13" ht="24" customHeight="1">
      <c r="A153" s="69"/>
      <c r="B153" s="72"/>
      <c r="C153" s="67" t="s">
        <v>29</v>
      </c>
      <c r="D153" s="66" t="s">
        <v>30</v>
      </c>
      <c r="E153" s="71">
        <v>550</v>
      </c>
      <c r="F153" s="71">
        <v>550</v>
      </c>
      <c r="G153" s="73">
        <v>0</v>
      </c>
      <c r="H153" s="65">
        <v>550</v>
      </c>
      <c r="I153" s="65">
        <v>550</v>
      </c>
      <c r="J153" s="73">
        <v>0</v>
      </c>
      <c r="K153" s="65">
        <f t="shared" si="21"/>
        <v>100</v>
      </c>
      <c r="L153" s="63"/>
      <c r="M153" s="90"/>
    </row>
    <row r="154" spans="1:13" ht="24" customHeight="1">
      <c r="A154" s="69"/>
      <c r="B154" s="72"/>
      <c r="C154" s="67" t="s">
        <v>124</v>
      </c>
      <c r="D154" s="66" t="s">
        <v>30</v>
      </c>
      <c r="E154" s="71">
        <v>1701.89</v>
      </c>
      <c r="F154" s="71">
        <v>1701.89</v>
      </c>
      <c r="G154" s="65">
        <v>0</v>
      </c>
      <c r="H154" s="65">
        <v>1492.39</v>
      </c>
      <c r="I154" s="65">
        <v>1492.39</v>
      </c>
      <c r="J154" s="73">
        <v>0</v>
      </c>
      <c r="K154" s="65">
        <f t="shared" si="21"/>
        <v>87.69015623806474</v>
      </c>
      <c r="L154" s="63"/>
      <c r="M154" s="90"/>
    </row>
    <row r="155" spans="1:13" ht="24" customHeight="1">
      <c r="A155" s="69"/>
      <c r="B155" s="72"/>
      <c r="C155" s="67" t="s">
        <v>125</v>
      </c>
      <c r="D155" s="66" t="s">
        <v>30</v>
      </c>
      <c r="E155" s="71">
        <v>300.33</v>
      </c>
      <c r="F155" s="71">
        <v>300.33</v>
      </c>
      <c r="G155" s="65">
        <v>0</v>
      </c>
      <c r="H155" s="65">
        <v>263.38</v>
      </c>
      <c r="I155" s="65">
        <v>263.38</v>
      </c>
      <c r="J155" s="73">
        <v>0</v>
      </c>
      <c r="K155" s="65">
        <f t="shared" si="21"/>
        <v>87.69686677987548</v>
      </c>
      <c r="L155" s="63"/>
      <c r="M155" s="90"/>
    </row>
    <row r="156" spans="1:13" ht="24" customHeight="1">
      <c r="A156" s="69"/>
      <c r="B156" s="72"/>
      <c r="C156" s="67" t="s">
        <v>126</v>
      </c>
      <c r="D156" s="66" t="s">
        <v>32</v>
      </c>
      <c r="E156" s="71">
        <v>120523.67</v>
      </c>
      <c r="F156" s="71">
        <v>120523.67</v>
      </c>
      <c r="G156" s="65">
        <v>0</v>
      </c>
      <c r="H156" s="65">
        <v>108833.95</v>
      </c>
      <c r="I156" s="65">
        <v>108833.95</v>
      </c>
      <c r="J156" s="73">
        <v>0</v>
      </c>
      <c r="K156" s="65">
        <f t="shared" si="21"/>
        <v>90.30089276239265</v>
      </c>
      <c r="L156" s="63"/>
      <c r="M156" s="90"/>
    </row>
    <row r="157" spans="1:13" ht="24" customHeight="1">
      <c r="A157" s="69"/>
      <c r="B157" s="72"/>
      <c r="C157" s="67" t="s">
        <v>127</v>
      </c>
      <c r="D157" s="66" t="s">
        <v>32</v>
      </c>
      <c r="E157" s="71">
        <v>21268.88</v>
      </c>
      <c r="F157" s="71">
        <v>21268.88</v>
      </c>
      <c r="G157" s="65">
        <v>0</v>
      </c>
      <c r="H157" s="65">
        <v>18750.61</v>
      </c>
      <c r="I157" s="65">
        <v>18750.61</v>
      </c>
      <c r="J157" s="73">
        <v>0</v>
      </c>
      <c r="K157" s="65">
        <f t="shared" si="21"/>
        <v>88.15983728339245</v>
      </c>
      <c r="L157" s="63"/>
      <c r="M157" s="90"/>
    </row>
    <row r="158" spans="1:13" ht="24" customHeight="1">
      <c r="A158" s="69"/>
      <c r="B158" s="72"/>
      <c r="C158" s="67" t="s">
        <v>41</v>
      </c>
      <c r="D158" s="66" t="s">
        <v>33</v>
      </c>
      <c r="E158" s="71">
        <v>3000</v>
      </c>
      <c r="F158" s="71">
        <v>3000</v>
      </c>
      <c r="G158" s="65">
        <v>0</v>
      </c>
      <c r="H158" s="65">
        <v>1445.35</v>
      </c>
      <c r="I158" s="65">
        <v>1445.35</v>
      </c>
      <c r="J158" s="73">
        <v>0</v>
      </c>
      <c r="K158" s="65">
        <f t="shared" si="21"/>
        <v>48.17833333333333</v>
      </c>
      <c r="L158" s="63"/>
      <c r="M158" s="90"/>
    </row>
    <row r="159" spans="1:13" ht="24" customHeight="1">
      <c r="A159" s="69"/>
      <c r="B159" s="72"/>
      <c r="C159" s="67" t="s">
        <v>135</v>
      </c>
      <c r="D159" s="66" t="s">
        <v>33</v>
      </c>
      <c r="E159" s="71">
        <v>27460.37</v>
      </c>
      <c r="F159" s="71">
        <v>27460.37</v>
      </c>
      <c r="G159" s="65">
        <v>0</v>
      </c>
      <c r="H159" s="65">
        <v>9898.07</v>
      </c>
      <c r="I159" s="65">
        <v>9898.07</v>
      </c>
      <c r="J159" s="73">
        <v>0</v>
      </c>
      <c r="K159" s="65">
        <f t="shared" si="21"/>
        <v>36.04492583311878</v>
      </c>
      <c r="L159" s="63"/>
      <c r="M159" s="90"/>
    </row>
    <row r="160" spans="1:13" ht="24" customHeight="1">
      <c r="A160" s="69"/>
      <c r="B160" s="72"/>
      <c r="C160" s="67" t="s">
        <v>136</v>
      </c>
      <c r="D160" s="66" t="s">
        <v>33</v>
      </c>
      <c r="E160" s="71">
        <v>4845.95</v>
      </c>
      <c r="F160" s="71">
        <v>4845.95</v>
      </c>
      <c r="G160" s="65">
        <v>0</v>
      </c>
      <c r="H160" s="65">
        <v>1725.21</v>
      </c>
      <c r="I160" s="65">
        <v>1725.21</v>
      </c>
      <c r="J160" s="73">
        <v>0</v>
      </c>
      <c r="K160" s="65">
        <f t="shared" si="21"/>
        <v>35.601068933851984</v>
      </c>
      <c r="L160" s="63"/>
      <c r="M160" s="90"/>
    </row>
    <row r="161" spans="1:13" ht="24" customHeight="1">
      <c r="A161" s="69"/>
      <c r="B161" s="72"/>
      <c r="C161" s="67" t="s">
        <v>137</v>
      </c>
      <c r="D161" s="66" t="s">
        <v>120</v>
      </c>
      <c r="E161" s="71">
        <v>1020</v>
      </c>
      <c r="F161" s="71">
        <v>1020</v>
      </c>
      <c r="G161" s="65">
        <v>0</v>
      </c>
      <c r="H161" s="65">
        <v>1019.4</v>
      </c>
      <c r="I161" s="65">
        <v>1019.4</v>
      </c>
      <c r="J161" s="73">
        <v>0</v>
      </c>
      <c r="K161" s="65">
        <f t="shared" si="21"/>
        <v>99.94117647058823</v>
      </c>
      <c r="L161" s="63"/>
      <c r="M161" s="90"/>
    </row>
    <row r="162" spans="1:13" ht="24" customHeight="1">
      <c r="A162" s="69"/>
      <c r="B162" s="72"/>
      <c r="C162" s="67" t="s">
        <v>138</v>
      </c>
      <c r="D162" s="66" t="s">
        <v>120</v>
      </c>
      <c r="E162" s="71">
        <v>180</v>
      </c>
      <c r="F162" s="71">
        <v>180</v>
      </c>
      <c r="G162" s="65">
        <v>0</v>
      </c>
      <c r="H162" s="65">
        <v>179.9</v>
      </c>
      <c r="I162" s="65">
        <v>179.9</v>
      </c>
      <c r="J162" s="73">
        <v>0</v>
      </c>
      <c r="K162" s="65">
        <f t="shared" si="21"/>
        <v>99.94444444444444</v>
      </c>
      <c r="L162" s="63"/>
      <c r="M162" s="90"/>
    </row>
    <row r="163" spans="1:13" ht="24" customHeight="1">
      <c r="A163" s="69"/>
      <c r="B163" s="72"/>
      <c r="C163" s="67" t="s">
        <v>44</v>
      </c>
      <c r="D163" s="66" t="s">
        <v>34</v>
      </c>
      <c r="E163" s="71">
        <v>24888.4</v>
      </c>
      <c r="F163" s="71">
        <v>24888.4</v>
      </c>
      <c r="G163" s="65">
        <v>0</v>
      </c>
      <c r="H163" s="65">
        <v>18669.74</v>
      </c>
      <c r="I163" s="65">
        <v>18669.74</v>
      </c>
      <c r="J163" s="65">
        <v>0</v>
      </c>
      <c r="K163" s="65">
        <f>H163/E163*100</f>
        <v>75.0138217000691</v>
      </c>
      <c r="L163" s="63"/>
      <c r="M163" s="90"/>
    </row>
    <row r="164" spans="1:13" ht="24" customHeight="1">
      <c r="A164" s="69"/>
      <c r="B164" s="72"/>
      <c r="C164" s="67" t="s">
        <v>139</v>
      </c>
      <c r="D164" s="66" t="s">
        <v>34</v>
      </c>
      <c r="E164" s="71">
        <v>54707.36</v>
      </c>
      <c r="F164" s="71">
        <v>54707.36</v>
      </c>
      <c r="G164" s="65">
        <v>0</v>
      </c>
      <c r="H164" s="65">
        <v>52140.49</v>
      </c>
      <c r="I164" s="65">
        <v>52140.49</v>
      </c>
      <c r="J164" s="65">
        <v>0</v>
      </c>
      <c r="K164" s="65">
        <f>H164/E164*100</f>
        <v>95.30799877749538</v>
      </c>
      <c r="L164" s="63"/>
      <c r="M164" s="90"/>
    </row>
    <row r="165" spans="1:13" ht="24" customHeight="1">
      <c r="A165" s="69"/>
      <c r="B165" s="72"/>
      <c r="C165" s="67" t="s">
        <v>140</v>
      </c>
      <c r="D165" s="66" t="s">
        <v>34</v>
      </c>
      <c r="E165" s="71">
        <v>9654.24</v>
      </c>
      <c r="F165" s="71">
        <v>9654.24</v>
      </c>
      <c r="G165" s="65">
        <v>0</v>
      </c>
      <c r="H165" s="65">
        <v>9056.78</v>
      </c>
      <c r="I165" s="65">
        <v>9056.78</v>
      </c>
      <c r="J165" s="65">
        <v>0</v>
      </c>
      <c r="K165" s="65">
        <f>H165/E165*100</f>
        <v>93.81142378892591</v>
      </c>
      <c r="L165" s="63"/>
      <c r="M165" s="90"/>
    </row>
    <row r="166" spans="1:13" ht="24" customHeight="1">
      <c r="A166" s="69"/>
      <c r="B166" s="72"/>
      <c r="C166" s="67" t="s">
        <v>167</v>
      </c>
      <c r="D166" s="64" t="s">
        <v>46</v>
      </c>
      <c r="E166" s="71">
        <v>22100</v>
      </c>
      <c r="F166" s="65">
        <v>0</v>
      </c>
      <c r="G166" s="71">
        <v>22100</v>
      </c>
      <c r="H166" s="65">
        <v>22046.63</v>
      </c>
      <c r="I166" s="65">
        <v>0</v>
      </c>
      <c r="J166" s="65">
        <v>22046.63</v>
      </c>
      <c r="K166" s="65">
        <f>H166/E166*100</f>
        <v>99.75850678733032</v>
      </c>
      <c r="L166" s="63"/>
      <c r="M166" s="90"/>
    </row>
    <row r="167" spans="1:13" ht="18" customHeight="1">
      <c r="A167" s="69"/>
      <c r="B167" s="69"/>
      <c r="C167" s="67" t="s">
        <v>168</v>
      </c>
      <c r="D167" s="64" t="s">
        <v>46</v>
      </c>
      <c r="E167" s="71">
        <v>3510.36</v>
      </c>
      <c r="F167" s="65">
        <v>0</v>
      </c>
      <c r="G167" s="71">
        <v>3510.36</v>
      </c>
      <c r="H167" s="65">
        <v>3510.36</v>
      </c>
      <c r="I167" s="65">
        <v>0</v>
      </c>
      <c r="J167" s="65">
        <v>3510.36</v>
      </c>
      <c r="K167" s="65">
        <f>H167/E167*100</f>
        <v>100</v>
      </c>
      <c r="L167" s="63"/>
      <c r="M167" s="90"/>
    </row>
    <row r="168" spans="1:13" ht="18" customHeight="1">
      <c r="A168" s="69"/>
      <c r="B168" s="104">
        <v>80110</v>
      </c>
      <c r="C168" s="94"/>
      <c r="D168" s="107" t="s">
        <v>10</v>
      </c>
      <c r="E168" s="97">
        <f aca="true" t="shared" si="24" ref="E168:J168">SUM(E169:E182)</f>
        <v>1541133</v>
      </c>
      <c r="F168" s="97">
        <f t="shared" si="24"/>
        <v>1541133</v>
      </c>
      <c r="G168" s="97">
        <f t="shared" si="24"/>
        <v>0</v>
      </c>
      <c r="H168" s="97">
        <f t="shared" si="24"/>
        <v>1503280.01</v>
      </c>
      <c r="I168" s="97">
        <f t="shared" si="24"/>
        <v>1503280.01</v>
      </c>
      <c r="J168" s="97">
        <f t="shared" si="24"/>
        <v>0</v>
      </c>
      <c r="K168" s="102">
        <f t="shared" si="21"/>
        <v>97.54382068257574</v>
      </c>
      <c r="L168" s="63"/>
      <c r="M168" s="90"/>
    </row>
    <row r="169" spans="1:13" ht="22.5" customHeight="1">
      <c r="A169" s="69"/>
      <c r="B169" s="72"/>
      <c r="C169" s="67" t="s">
        <v>115</v>
      </c>
      <c r="D169" s="66" t="s">
        <v>73</v>
      </c>
      <c r="E169" s="71">
        <v>82624</v>
      </c>
      <c r="F169" s="71">
        <v>82624</v>
      </c>
      <c r="G169" s="65">
        <v>0</v>
      </c>
      <c r="H169" s="65">
        <v>73575.34</v>
      </c>
      <c r="I169" s="65">
        <v>73575.34</v>
      </c>
      <c r="J169" s="65">
        <v>0</v>
      </c>
      <c r="K169" s="65">
        <f t="shared" si="21"/>
        <v>89.04838787761425</v>
      </c>
      <c r="L169" s="63"/>
      <c r="M169" s="90"/>
    </row>
    <row r="170" spans="1:13" ht="18" customHeight="1">
      <c r="A170" s="69"/>
      <c r="B170" s="72"/>
      <c r="C170" s="67" t="s">
        <v>104</v>
      </c>
      <c r="D170" s="66" t="s">
        <v>128</v>
      </c>
      <c r="E170" s="71">
        <v>4498</v>
      </c>
      <c r="F170" s="71">
        <v>4498</v>
      </c>
      <c r="G170" s="65">
        <v>0</v>
      </c>
      <c r="H170" s="65">
        <v>3869</v>
      </c>
      <c r="I170" s="65">
        <v>3869</v>
      </c>
      <c r="J170" s="65">
        <v>0</v>
      </c>
      <c r="K170" s="65">
        <f t="shared" si="21"/>
        <v>86.01600711427301</v>
      </c>
      <c r="L170" s="63"/>
      <c r="M170" s="90"/>
    </row>
    <row r="171" spans="1:13" ht="18" customHeight="1">
      <c r="A171" s="69"/>
      <c r="B171" s="72"/>
      <c r="C171" s="67" t="s">
        <v>52</v>
      </c>
      <c r="D171" s="66" t="s">
        <v>50</v>
      </c>
      <c r="E171" s="71">
        <v>836449</v>
      </c>
      <c r="F171" s="71">
        <v>836449</v>
      </c>
      <c r="G171" s="65">
        <v>0</v>
      </c>
      <c r="H171" s="65">
        <v>822957.68</v>
      </c>
      <c r="I171" s="65">
        <v>822957.68</v>
      </c>
      <c r="J171" s="65">
        <v>0</v>
      </c>
      <c r="K171" s="65">
        <f t="shared" si="21"/>
        <v>98.38707201514977</v>
      </c>
      <c r="L171" s="63"/>
      <c r="M171" s="90"/>
    </row>
    <row r="172" spans="1:13" ht="18" customHeight="1">
      <c r="A172" s="69"/>
      <c r="B172" s="72"/>
      <c r="C172" s="67" t="s">
        <v>53</v>
      </c>
      <c r="D172" s="66" t="s">
        <v>54</v>
      </c>
      <c r="E172" s="71">
        <v>67003</v>
      </c>
      <c r="F172" s="71">
        <v>67003</v>
      </c>
      <c r="G172" s="65">
        <v>0</v>
      </c>
      <c r="H172" s="65">
        <v>67002.47</v>
      </c>
      <c r="I172" s="65">
        <v>67002.47</v>
      </c>
      <c r="J172" s="65">
        <v>0</v>
      </c>
      <c r="K172" s="65">
        <f t="shared" si="21"/>
        <v>99.9992089906422</v>
      </c>
      <c r="L172" s="63"/>
      <c r="M172" s="90"/>
    </row>
    <row r="173" spans="1:13" ht="18" customHeight="1">
      <c r="A173" s="69"/>
      <c r="B173" s="72"/>
      <c r="C173" s="67" t="s">
        <v>27</v>
      </c>
      <c r="D173" s="66" t="s">
        <v>55</v>
      </c>
      <c r="E173" s="71">
        <v>159785</v>
      </c>
      <c r="F173" s="71">
        <v>159785</v>
      </c>
      <c r="G173" s="65">
        <v>0</v>
      </c>
      <c r="H173" s="65">
        <v>156237.72</v>
      </c>
      <c r="I173" s="65">
        <v>156237.72</v>
      </c>
      <c r="J173" s="65">
        <v>0</v>
      </c>
      <c r="K173" s="65">
        <f t="shared" si="21"/>
        <v>97.77996683042839</v>
      </c>
      <c r="L173" s="63"/>
      <c r="M173" s="90"/>
    </row>
    <row r="174" spans="1:13" ht="18" customHeight="1">
      <c r="A174" s="69"/>
      <c r="B174" s="72"/>
      <c r="C174" s="67" t="s">
        <v>29</v>
      </c>
      <c r="D174" s="66" t="s">
        <v>30</v>
      </c>
      <c r="E174" s="71">
        <v>26323</v>
      </c>
      <c r="F174" s="71">
        <v>26323</v>
      </c>
      <c r="G174" s="65">
        <v>0</v>
      </c>
      <c r="H174" s="65">
        <v>22650.44</v>
      </c>
      <c r="I174" s="65">
        <v>22650.44</v>
      </c>
      <c r="J174" s="65">
        <v>0</v>
      </c>
      <c r="K174" s="65">
        <f t="shared" si="21"/>
        <v>86.04809482201875</v>
      </c>
      <c r="L174" s="63"/>
      <c r="M174" s="90"/>
    </row>
    <row r="175" spans="1:13" ht="18" customHeight="1">
      <c r="A175" s="69"/>
      <c r="B175" s="72"/>
      <c r="C175" s="67" t="s">
        <v>41</v>
      </c>
      <c r="D175" s="66" t="s">
        <v>33</v>
      </c>
      <c r="E175" s="71">
        <v>254687</v>
      </c>
      <c r="F175" s="71">
        <v>254687</v>
      </c>
      <c r="G175" s="65">
        <v>0</v>
      </c>
      <c r="H175" s="65">
        <v>252684.73</v>
      </c>
      <c r="I175" s="65">
        <v>252684.73</v>
      </c>
      <c r="J175" s="65">
        <v>0</v>
      </c>
      <c r="K175" s="65">
        <f t="shared" si="21"/>
        <v>99.21383109463774</v>
      </c>
      <c r="L175" s="63"/>
      <c r="M175" s="90"/>
    </row>
    <row r="176" spans="1:13" ht="18" customHeight="1">
      <c r="A176" s="69"/>
      <c r="B176" s="72"/>
      <c r="C176" s="67" t="s">
        <v>117</v>
      </c>
      <c r="D176" s="66" t="s">
        <v>120</v>
      </c>
      <c r="E176" s="71">
        <v>1206</v>
      </c>
      <c r="F176" s="71">
        <v>1206</v>
      </c>
      <c r="G176" s="65">
        <v>0</v>
      </c>
      <c r="H176" s="65">
        <v>1133.49</v>
      </c>
      <c r="I176" s="65">
        <v>1133.49</v>
      </c>
      <c r="J176" s="65">
        <v>0</v>
      </c>
      <c r="K176" s="65">
        <f t="shared" si="21"/>
        <v>93.98756218905473</v>
      </c>
      <c r="L176" s="63"/>
      <c r="M176" s="90"/>
    </row>
    <row r="177" spans="1:13" ht="18" customHeight="1">
      <c r="A177" s="69"/>
      <c r="B177" s="72"/>
      <c r="C177" s="67" t="s">
        <v>62</v>
      </c>
      <c r="D177" s="66" t="s">
        <v>66</v>
      </c>
      <c r="E177" s="71">
        <v>21329</v>
      </c>
      <c r="F177" s="71">
        <v>21329</v>
      </c>
      <c r="G177" s="65">
        <v>0</v>
      </c>
      <c r="H177" s="65">
        <v>21273.7</v>
      </c>
      <c r="I177" s="65">
        <v>21273.7</v>
      </c>
      <c r="J177" s="65">
        <v>0</v>
      </c>
      <c r="K177" s="65">
        <f t="shared" si="21"/>
        <v>99.74072858549393</v>
      </c>
      <c r="L177" s="63"/>
      <c r="M177" s="90"/>
    </row>
    <row r="178" spans="1:13" ht="18" customHeight="1">
      <c r="A178" s="69"/>
      <c r="B178" s="72"/>
      <c r="C178" s="67" t="s">
        <v>42</v>
      </c>
      <c r="D178" s="66" t="s">
        <v>43</v>
      </c>
      <c r="E178" s="71">
        <v>2302</v>
      </c>
      <c r="F178" s="71">
        <v>2302</v>
      </c>
      <c r="G178" s="65">
        <v>0</v>
      </c>
      <c r="H178" s="65">
        <v>2172.08</v>
      </c>
      <c r="I178" s="65">
        <v>2172.08</v>
      </c>
      <c r="J178" s="65">
        <v>0</v>
      </c>
      <c r="K178" s="65">
        <f t="shared" si="21"/>
        <v>94.35621198957428</v>
      </c>
      <c r="L178" s="63"/>
      <c r="M178" s="90"/>
    </row>
    <row r="179" spans="1:13" ht="18" customHeight="1">
      <c r="A179" s="69"/>
      <c r="B179" s="72"/>
      <c r="C179" s="67" t="s">
        <v>44</v>
      </c>
      <c r="D179" s="66" t="s">
        <v>34</v>
      </c>
      <c r="E179" s="71">
        <v>26208</v>
      </c>
      <c r="F179" s="71">
        <v>26208</v>
      </c>
      <c r="G179" s="65">
        <v>0</v>
      </c>
      <c r="H179" s="65">
        <v>22446.51</v>
      </c>
      <c r="I179" s="65">
        <v>22446.51</v>
      </c>
      <c r="J179" s="65">
        <v>0</v>
      </c>
      <c r="K179" s="65">
        <f t="shared" si="21"/>
        <v>85.64755036630036</v>
      </c>
      <c r="L179" s="63"/>
      <c r="M179" s="90"/>
    </row>
    <row r="180" spans="1:13" ht="34.5" customHeight="1">
      <c r="A180" s="69"/>
      <c r="B180" s="72"/>
      <c r="C180" s="67" t="s">
        <v>118</v>
      </c>
      <c r="D180" s="66" t="s">
        <v>129</v>
      </c>
      <c r="E180" s="71">
        <v>2205</v>
      </c>
      <c r="F180" s="71">
        <v>2205</v>
      </c>
      <c r="G180" s="65">
        <v>0</v>
      </c>
      <c r="H180" s="65">
        <v>1076.53</v>
      </c>
      <c r="I180" s="65">
        <v>1076.53</v>
      </c>
      <c r="J180" s="65">
        <v>0</v>
      </c>
      <c r="K180" s="65">
        <f t="shared" si="21"/>
        <v>48.82222222222222</v>
      </c>
      <c r="L180" s="63"/>
      <c r="M180" s="90"/>
    </row>
    <row r="181" spans="1:13" ht="18" customHeight="1">
      <c r="A181" s="69"/>
      <c r="B181" s="72"/>
      <c r="C181" s="67" t="s">
        <v>119</v>
      </c>
      <c r="D181" s="66" t="s">
        <v>70</v>
      </c>
      <c r="E181" s="71">
        <v>999</v>
      </c>
      <c r="F181" s="71">
        <v>999</v>
      </c>
      <c r="G181" s="65">
        <v>0</v>
      </c>
      <c r="H181" s="65">
        <v>685.32</v>
      </c>
      <c r="I181" s="65">
        <v>685.32</v>
      </c>
      <c r="J181" s="65">
        <v>0</v>
      </c>
      <c r="K181" s="65">
        <f t="shared" si="21"/>
        <v>68.6006006006006</v>
      </c>
      <c r="L181" s="63"/>
      <c r="M181" s="90"/>
    </row>
    <row r="182" spans="1:13" ht="29.25" customHeight="1">
      <c r="A182" s="69"/>
      <c r="B182" s="72"/>
      <c r="C182" s="67" t="s">
        <v>74</v>
      </c>
      <c r="D182" s="66" t="s">
        <v>71</v>
      </c>
      <c r="E182" s="71">
        <v>55515</v>
      </c>
      <c r="F182" s="71">
        <v>55515</v>
      </c>
      <c r="G182" s="65">
        <v>0</v>
      </c>
      <c r="H182" s="65">
        <v>55515</v>
      </c>
      <c r="I182" s="65">
        <v>55515</v>
      </c>
      <c r="J182" s="65">
        <v>0</v>
      </c>
      <c r="K182" s="65">
        <f t="shared" si="21"/>
        <v>100</v>
      </c>
      <c r="L182" s="63"/>
      <c r="M182" s="90"/>
    </row>
    <row r="183" spans="1:13" ht="21.75" customHeight="1">
      <c r="A183" s="69"/>
      <c r="B183" s="104">
        <v>80113</v>
      </c>
      <c r="C183" s="103"/>
      <c r="D183" s="107" t="s">
        <v>130</v>
      </c>
      <c r="E183" s="97">
        <f>E184</f>
        <v>292000</v>
      </c>
      <c r="F183" s="97">
        <f>F184</f>
        <v>292000</v>
      </c>
      <c r="G183" s="102">
        <v>0</v>
      </c>
      <c r="H183" s="102">
        <f>H184</f>
        <v>268942.78</v>
      </c>
      <c r="I183" s="102">
        <f>I184</f>
        <v>268942.78</v>
      </c>
      <c r="J183" s="102">
        <v>0</v>
      </c>
      <c r="K183" s="102">
        <f t="shared" si="21"/>
        <v>92.10369178082193</v>
      </c>
      <c r="L183" s="63"/>
      <c r="M183" s="90"/>
    </row>
    <row r="184" spans="1:13" ht="23.25" customHeight="1">
      <c r="A184" s="69"/>
      <c r="B184" s="69"/>
      <c r="C184" s="67" t="s">
        <v>44</v>
      </c>
      <c r="D184" s="66" t="s">
        <v>34</v>
      </c>
      <c r="E184" s="71">
        <v>292000</v>
      </c>
      <c r="F184" s="71">
        <v>292000</v>
      </c>
      <c r="G184" s="65">
        <v>0</v>
      </c>
      <c r="H184" s="65">
        <v>268942.78</v>
      </c>
      <c r="I184" s="65">
        <v>268942.78</v>
      </c>
      <c r="J184" s="65">
        <v>0</v>
      </c>
      <c r="K184" s="65">
        <f t="shared" si="21"/>
        <v>92.10369178082193</v>
      </c>
      <c r="L184" s="63"/>
      <c r="M184" s="90"/>
    </row>
    <row r="185" spans="1:13" ht="22.5" customHeight="1">
      <c r="A185" s="69"/>
      <c r="B185" s="104">
        <v>80146</v>
      </c>
      <c r="C185" s="104"/>
      <c r="D185" s="107" t="s">
        <v>97</v>
      </c>
      <c r="E185" s="97">
        <f>E186</f>
        <v>26556</v>
      </c>
      <c r="F185" s="97">
        <f>F186</f>
        <v>26556</v>
      </c>
      <c r="G185" s="97">
        <f>G186</f>
        <v>0</v>
      </c>
      <c r="H185" s="102">
        <f>H186</f>
        <v>22027.51</v>
      </c>
      <c r="I185" s="102">
        <f>I186</f>
        <v>22027.51</v>
      </c>
      <c r="J185" s="102">
        <v>0</v>
      </c>
      <c r="K185" s="102">
        <f t="shared" si="21"/>
        <v>82.94739418587136</v>
      </c>
      <c r="L185" s="63"/>
      <c r="M185" s="90"/>
    </row>
    <row r="186" spans="1:13" ht="23.25" customHeight="1">
      <c r="A186" s="69"/>
      <c r="B186" s="69"/>
      <c r="C186" s="67" t="s">
        <v>44</v>
      </c>
      <c r="D186" s="66" t="s">
        <v>34</v>
      </c>
      <c r="E186" s="71">
        <v>26556</v>
      </c>
      <c r="F186" s="71">
        <v>26556</v>
      </c>
      <c r="G186" s="65">
        <v>0</v>
      </c>
      <c r="H186" s="65">
        <v>22027.51</v>
      </c>
      <c r="I186" s="65">
        <v>22027.51</v>
      </c>
      <c r="J186" s="65">
        <v>0</v>
      </c>
      <c r="K186" s="65">
        <f t="shared" si="21"/>
        <v>82.94739418587136</v>
      </c>
      <c r="L186" s="63"/>
      <c r="M186" s="90"/>
    </row>
    <row r="187" spans="1:13" ht="24.75" customHeight="1">
      <c r="A187" s="69"/>
      <c r="B187" s="104">
        <v>80148</v>
      </c>
      <c r="C187" s="94"/>
      <c r="D187" s="107" t="s">
        <v>133</v>
      </c>
      <c r="E187" s="97">
        <f>SUM(E188:E192)</f>
        <v>165745</v>
      </c>
      <c r="F187" s="97">
        <f>SUM(F188:F192)</f>
        <v>165745</v>
      </c>
      <c r="G187" s="97">
        <f>SUM(G188:G192)</f>
        <v>0</v>
      </c>
      <c r="H187" s="102">
        <f>SUM(H188:H192)</f>
        <v>155765.94</v>
      </c>
      <c r="I187" s="102">
        <f>SUM(I188:I192)</f>
        <v>155765.94</v>
      </c>
      <c r="J187" s="102">
        <v>0</v>
      </c>
      <c r="K187" s="102">
        <f t="shared" si="21"/>
        <v>93.97926935955836</v>
      </c>
      <c r="L187" s="74"/>
      <c r="M187" s="90"/>
    </row>
    <row r="188" spans="1:13" ht="18" customHeight="1">
      <c r="A188" s="69"/>
      <c r="B188" s="69"/>
      <c r="C188" s="67" t="s">
        <v>52</v>
      </c>
      <c r="D188" s="66" t="s">
        <v>50</v>
      </c>
      <c r="E188" s="75">
        <v>100474</v>
      </c>
      <c r="F188" s="75">
        <v>100474</v>
      </c>
      <c r="G188" s="65">
        <v>0</v>
      </c>
      <c r="H188" s="65">
        <v>100410.33</v>
      </c>
      <c r="I188" s="65">
        <v>100410.33</v>
      </c>
      <c r="J188" s="65">
        <v>0</v>
      </c>
      <c r="K188" s="65">
        <f t="shared" si="21"/>
        <v>99.93663037203655</v>
      </c>
      <c r="L188" s="63"/>
      <c r="M188" s="90"/>
    </row>
    <row r="189" spans="1:13" ht="18" customHeight="1">
      <c r="A189" s="69"/>
      <c r="B189" s="69"/>
      <c r="C189" s="67" t="s">
        <v>53</v>
      </c>
      <c r="D189" s="66" t="s">
        <v>54</v>
      </c>
      <c r="E189" s="75">
        <v>5058</v>
      </c>
      <c r="F189" s="75">
        <v>5058</v>
      </c>
      <c r="G189" s="65">
        <v>0</v>
      </c>
      <c r="H189" s="65">
        <v>5055.42</v>
      </c>
      <c r="I189" s="65">
        <v>5055.42</v>
      </c>
      <c r="J189" s="65">
        <v>0</v>
      </c>
      <c r="K189" s="65">
        <f t="shared" si="21"/>
        <v>99.94899169632265</v>
      </c>
      <c r="L189" s="63"/>
      <c r="M189" s="90"/>
    </row>
    <row r="190" spans="1:13" ht="18" customHeight="1">
      <c r="A190" s="69"/>
      <c r="B190" s="69"/>
      <c r="C190" s="67" t="s">
        <v>27</v>
      </c>
      <c r="D190" s="66" t="s">
        <v>55</v>
      </c>
      <c r="E190" s="75">
        <v>16735</v>
      </c>
      <c r="F190" s="75">
        <v>16735</v>
      </c>
      <c r="G190" s="65">
        <v>0</v>
      </c>
      <c r="H190" s="65">
        <v>16397.15</v>
      </c>
      <c r="I190" s="65">
        <v>16397.15</v>
      </c>
      <c r="J190" s="65">
        <v>0</v>
      </c>
      <c r="K190" s="65">
        <f t="shared" si="21"/>
        <v>97.98117717358829</v>
      </c>
      <c r="L190" s="63"/>
      <c r="M190" s="90"/>
    </row>
    <row r="191" spans="1:13" ht="18" customHeight="1">
      <c r="A191" s="69"/>
      <c r="B191" s="69"/>
      <c r="C191" s="67" t="s">
        <v>29</v>
      </c>
      <c r="D191" s="66" t="s">
        <v>30</v>
      </c>
      <c r="E191" s="75">
        <v>2398</v>
      </c>
      <c r="F191" s="75">
        <v>2398</v>
      </c>
      <c r="G191" s="65">
        <v>0</v>
      </c>
      <c r="H191" s="65">
        <v>1251.59</v>
      </c>
      <c r="I191" s="65">
        <v>1251.59</v>
      </c>
      <c r="J191" s="65">
        <v>0</v>
      </c>
      <c r="K191" s="65">
        <f t="shared" si="21"/>
        <v>52.19307756463719</v>
      </c>
      <c r="L191" s="63"/>
      <c r="M191" s="90"/>
    </row>
    <row r="192" spans="1:13" ht="18" customHeight="1">
      <c r="A192" s="69"/>
      <c r="B192" s="69"/>
      <c r="C192" s="67" t="s">
        <v>131</v>
      </c>
      <c r="D192" s="66" t="s">
        <v>132</v>
      </c>
      <c r="E192" s="75">
        <v>41080</v>
      </c>
      <c r="F192" s="75">
        <v>41080</v>
      </c>
      <c r="G192" s="65">
        <v>0</v>
      </c>
      <c r="H192" s="65">
        <v>32651.45</v>
      </c>
      <c r="I192" s="65">
        <v>32651.45</v>
      </c>
      <c r="J192" s="65">
        <v>0</v>
      </c>
      <c r="K192" s="65">
        <f t="shared" si="21"/>
        <v>79.48259493670886</v>
      </c>
      <c r="L192" s="63"/>
      <c r="M192" s="90"/>
    </row>
    <row r="193" spans="1:13" ht="18" customHeight="1">
      <c r="A193" s="69"/>
      <c r="B193" s="104">
        <v>80195</v>
      </c>
      <c r="C193" s="94"/>
      <c r="D193" s="107" t="s">
        <v>134</v>
      </c>
      <c r="E193" s="109">
        <f aca="true" t="shared" si="25" ref="E193:J193">SUM(E194:E205)</f>
        <v>105073.61</v>
      </c>
      <c r="F193" s="109">
        <f t="shared" si="25"/>
        <v>105073.61</v>
      </c>
      <c r="G193" s="109">
        <f t="shared" si="25"/>
        <v>0</v>
      </c>
      <c r="H193" s="109">
        <f t="shared" si="25"/>
        <v>104713.61</v>
      </c>
      <c r="I193" s="109">
        <f t="shared" si="25"/>
        <v>104713.61</v>
      </c>
      <c r="J193" s="109">
        <f t="shared" si="25"/>
        <v>0</v>
      </c>
      <c r="K193" s="102">
        <f t="shared" si="21"/>
        <v>99.65738304794134</v>
      </c>
      <c r="L193" s="63"/>
      <c r="M193" s="90"/>
    </row>
    <row r="194" spans="1:13" ht="64.5" customHeight="1">
      <c r="A194" s="69"/>
      <c r="B194" s="72"/>
      <c r="C194" s="67" t="s">
        <v>169</v>
      </c>
      <c r="D194" s="66" t="s">
        <v>176</v>
      </c>
      <c r="E194" s="75">
        <v>164.57</v>
      </c>
      <c r="F194" s="75">
        <v>164.57</v>
      </c>
      <c r="G194" s="65">
        <v>0</v>
      </c>
      <c r="H194" s="75">
        <v>164.57</v>
      </c>
      <c r="I194" s="75">
        <v>164.57</v>
      </c>
      <c r="J194" s="65">
        <v>0</v>
      </c>
      <c r="K194" s="65">
        <f t="shared" si="21"/>
        <v>100</v>
      </c>
      <c r="L194" s="63"/>
      <c r="M194" s="90"/>
    </row>
    <row r="195" spans="1:13" ht="58.5" customHeight="1">
      <c r="A195" s="69"/>
      <c r="B195" s="72"/>
      <c r="C195" s="67" t="s">
        <v>170</v>
      </c>
      <c r="D195" s="66" t="s">
        <v>176</v>
      </c>
      <c r="E195" s="75">
        <v>29.04</v>
      </c>
      <c r="F195" s="75">
        <v>29.04</v>
      </c>
      <c r="G195" s="65">
        <v>0</v>
      </c>
      <c r="H195" s="75">
        <v>29.04</v>
      </c>
      <c r="I195" s="75">
        <v>29.04</v>
      </c>
      <c r="J195" s="65">
        <v>0</v>
      </c>
      <c r="K195" s="65">
        <f t="shared" si="21"/>
        <v>100</v>
      </c>
      <c r="L195" s="63"/>
      <c r="M195" s="90"/>
    </row>
    <row r="196" spans="1:13" ht="24.75" customHeight="1">
      <c r="A196" s="69"/>
      <c r="B196" s="69"/>
      <c r="C196" s="67" t="s">
        <v>122</v>
      </c>
      <c r="D196" s="66" t="s">
        <v>55</v>
      </c>
      <c r="E196" s="71">
        <v>4041.29</v>
      </c>
      <c r="F196" s="71">
        <v>4041.29</v>
      </c>
      <c r="G196" s="65">
        <v>0</v>
      </c>
      <c r="H196" s="71">
        <v>4041.29</v>
      </c>
      <c r="I196" s="71">
        <v>4041.29</v>
      </c>
      <c r="J196" s="65">
        <v>0</v>
      </c>
      <c r="K196" s="65">
        <f t="shared" si="21"/>
        <v>100</v>
      </c>
      <c r="L196" s="63"/>
      <c r="M196" s="90"/>
    </row>
    <row r="197" spans="1:13" ht="24" customHeight="1">
      <c r="A197" s="69"/>
      <c r="B197" s="69"/>
      <c r="C197" s="67" t="s">
        <v>123</v>
      </c>
      <c r="D197" s="66" t="s">
        <v>55</v>
      </c>
      <c r="E197" s="71">
        <v>713.16</v>
      </c>
      <c r="F197" s="71">
        <v>713.16</v>
      </c>
      <c r="G197" s="65">
        <v>0</v>
      </c>
      <c r="H197" s="71">
        <v>713.16</v>
      </c>
      <c r="I197" s="71">
        <v>713.16</v>
      </c>
      <c r="J197" s="65">
        <v>0</v>
      </c>
      <c r="K197" s="65">
        <f t="shared" si="21"/>
        <v>100</v>
      </c>
      <c r="L197" s="63"/>
      <c r="M197" s="90"/>
    </row>
    <row r="198" spans="1:13" ht="23.25" customHeight="1">
      <c r="A198" s="69"/>
      <c r="B198" s="69"/>
      <c r="C198" s="67" t="s">
        <v>124</v>
      </c>
      <c r="D198" s="66" t="s">
        <v>30</v>
      </c>
      <c r="E198" s="71">
        <v>579.15</v>
      </c>
      <c r="F198" s="71">
        <v>579.15</v>
      </c>
      <c r="G198" s="65">
        <v>0</v>
      </c>
      <c r="H198" s="71">
        <v>579.15</v>
      </c>
      <c r="I198" s="71">
        <v>579.15</v>
      </c>
      <c r="J198" s="65">
        <v>0</v>
      </c>
      <c r="K198" s="65">
        <f t="shared" si="21"/>
        <v>100</v>
      </c>
      <c r="L198" s="63"/>
      <c r="M198" s="90"/>
    </row>
    <row r="199" spans="1:13" ht="23.25" customHeight="1">
      <c r="A199" s="69"/>
      <c r="B199" s="69"/>
      <c r="C199" s="67" t="s">
        <v>125</v>
      </c>
      <c r="D199" s="66" t="s">
        <v>30</v>
      </c>
      <c r="E199" s="71">
        <v>102.2</v>
      </c>
      <c r="F199" s="71">
        <v>102.2</v>
      </c>
      <c r="G199" s="65">
        <v>0</v>
      </c>
      <c r="H199" s="71">
        <v>102.2</v>
      </c>
      <c r="I199" s="71">
        <v>102.2</v>
      </c>
      <c r="J199" s="65">
        <v>0</v>
      </c>
      <c r="K199" s="65">
        <f t="shared" si="21"/>
        <v>100</v>
      </c>
      <c r="L199" s="63"/>
      <c r="M199" s="90"/>
    </row>
    <row r="200" spans="1:13" ht="24" customHeight="1">
      <c r="A200" s="69"/>
      <c r="B200" s="69"/>
      <c r="C200" s="67" t="s">
        <v>126</v>
      </c>
      <c r="D200" s="66" t="s">
        <v>32</v>
      </c>
      <c r="E200" s="71">
        <v>24959.57</v>
      </c>
      <c r="F200" s="71">
        <v>24959.57</v>
      </c>
      <c r="G200" s="65">
        <v>0</v>
      </c>
      <c r="H200" s="71">
        <v>24959.57</v>
      </c>
      <c r="I200" s="71">
        <v>24959.57</v>
      </c>
      <c r="J200" s="65">
        <v>0</v>
      </c>
      <c r="K200" s="65">
        <f t="shared" si="21"/>
        <v>100</v>
      </c>
      <c r="L200" s="63"/>
      <c r="M200" s="90"/>
    </row>
    <row r="201" spans="1:13" ht="18" customHeight="1">
      <c r="A201" s="69"/>
      <c r="B201" s="69"/>
      <c r="C201" s="67" t="s">
        <v>127</v>
      </c>
      <c r="D201" s="66" t="s">
        <v>32</v>
      </c>
      <c r="E201" s="71">
        <v>4404.63</v>
      </c>
      <c r="F201" s="71">
        <v>4404.63</v>
      </c>
      <c r="G201" s="65">
        <v>0</v>
      </c>
      <c r="H201" s="71">
        <v>4404.63</v>
      </c>
      <c r="I201" s="71">
        <v>4404.63</v>
      </c>
      <c r="J201" s="65">
        <v>0</v>
      </c>
      <c r="K201" s="65">
        <f t="shared" si="21"/>
        <v>100</v>
      </c>
      <c r="L201" s="63"/>
      <c r="M201" s="90"/>
    </row>
    <row r="202" spans="1:13" ht="18" customHeight="1">
      <c r="A202" s="69"/>
      <c r="B202" s="69"/>
      <c r="C202" s="67" t="s">
        <v>135</v>
      </c>
      <c r="D202" s="66" t="s">
        <v>33</v>
      </c>
      <c r="E202" s="71">
        <v>11016</v>
      </c>
      <c r="F202" s="71">
        <v>11016</v>
      </c>
      <c r="G202" s="65">
        <v>0</v>
      </c>
      <c r="H202" s="71">
        <v>11016</v>
      </c>
      <c r="I202" s="71">
        <v>11016</v>
      </c>
      <c r="J202" s="65">
        <v>0</v>
      </c>
      <c r="K202" s="65">
        <f t="shared" si="21"/>
        <v>100</v>
      </c>
      <c r="L202" s="63"/>
      <c r="M202" s="90"/>
    </row>
    <row r="203" spans="1:13" ht="18" customHeight="1">
      <c r="A203" s="69"/>
      <c r="B203" s="69"/>
      <c r="C203" s="67" t="s">
        <v>136</v>
      </c>
      <c r="D203" s="66" t="s">
        <v>33</v>
      </c>
      <c r="E203" s="71">
        <v>1944</v>
      </c>
      <c r="F203" s="71">
        <v>1944</v>
      </c>
      <c r="G203" s="65">
        <v>0</v>
      </c>
      <c r="H203" s="71">
        <v>1944</v>
      </c>
      <c r="I203" s="71">
        <v>1944</v>
      </c>
      <c r="J203" s="65">
        <v>0</v>
      </c>
      <c r="K203" s="65">
        <f t="shared" si="21"/>
        <v>100</v>
      </c>
      <c r="L203" s="63"/>
      <c r="M203" s="90"/>
    </row>
    <row r="204" spans="1:13" ht="22.5" customHeight="1">
      <c r="A204" s="69"/>
      <c r="B204" s="69"/>
      <c r="C204" s="67" t="s">
        <v>137</v>
      </c>
      <c r="D204" s="66" t="s">
        <v>120</v>
      </c>
      <c r="E204" s="71">
        <v>48552</v>
      </c>
      <c r="F204" s="71">
        <v>48552</v>
      </c>
      <c r="G204" s="65">
        <v>0</v>
      </c>
      <c r="H204" s="65">
        <v>48246</v>
      </c>
      <c r="I204" s="65">
        <v>48246</v>
      </c>
      <c r="J204" s="65">
        <v>0</v>
      </c>
      <c r="K204" s="65">
        <f t="shared" si="21"/>
        <v>99.36974789915966</v>
      </c>
      <c r="L204" s="63"/>
      <c r="M204" s="90"/>
    </row>
    <row r="205" spans="1:13" ht="18" customHeight="1">
      <c r="A205" s="69"/>
      <c r="B205" s="69"/>
      <c r="C205" s="67" t="s">
        <v>138</v>
      </c>
      <c r="D205" s="66" t="s">
        <v>120</v>
      </c>
      <c r="E205" s="71">
        <v>8568</v>
      </c>
      <c r="F205" s="71">
        <v>8568</v>
      </c>
      <c r="G205" s="65">
        <v>0</v>
      </c>
      <c r="H205" s="65">
        <v>8514</v>
      </c>
      <c r="I205" s="65">
        <v>8514</v>
      </c>
      <c r="J205" s="65">
        <v>0</v>
      </c>
      <c r="K205" s="65">
        <f t="shared" si="21"/>
        <v>99.36974789915966</v>
      </c>
      <c r="L205" s="63"/>
      <c r="M205" s="90"/>
    </row>
    <row r="206" spans="1:13" ht="18" customHeight="1">
      <c r="A206" s="25">
        <v>851</v>
      </c>
      <c r="B206" s="25"/>
      <c r="C206" s="36"/>
      <c r="D206" s="39" t="s">
        <v>98</v>
      </c>
      <c r="E206" s="33">
        <f>E207+E210</f>
        <v>57173</v>
      </c>
      <c r="F206" s="33">
        <f>F207+F210</f>
        <v>57173</v>
      </c>
      <c r="G206" s="34">
        <v>0</v>
      </c>
      <c r="H206" s="34">
        <f>H207+H210</f>
        <v>56609.69</v>
      </c>
      <c r="I206" s="34">
        <f>I207+I210</f>
        <v>56609.69</v>
      </c>
      <c r="J206" s="34">
        <v>0</v>
      </c>
      <c r="K206" s="31">
        <f t="shared" si="21"/>
        <v>99.01472723138545</v>
      </c>
      <c r="L206" s="63"/>
      <c r="M206" s="90"/>
    </row>
    <row r="207" spans="1:13" ht="18" customHeight="1">
      <c r="A207" s="69"/>
      <c r="B207" s="104">
        <v>85153</v>
      </c>
      <c r="C207" s="94"/>
      <c r="D207" s="107" t="s">
        <v>99</v>
      </c>
      <c r="E207" s="97">
        <f>E208+E209</f>
        <v>2000</v>
      </c>
      <c r="F207" s="97">
        <f>F208+F209</f>
        <v>2000</v>
      </c>
      <c r="G207" s="102">
        <v>0</v>
      </c>
      <c r="H207" s="102">
        <f>H208+H209</f>
        <v>1663.3</v>
      </c>
      <c r="I207" s="102">
        <f>I208+I209</f>
        <v>1663.3</v>
      </c>
      <c r="J207" s="102">
        <v>0</v>
      </c>
      <c r="K207" s="102">
        <f t="shared" si="21"/>
        <v>83.165</v>
      </c>
      <c r="L207" s="63"/>
      <c r="M207" s="90"/>
    </row>
    <row r="208" spans="1:13" ht="18" customHeight="1">
      <c r="A208" s="69"/>
      <c r="B208" s="69"/>
      <c r="C208" s="67" t="s">
        <v>41</v>
      </c>
      <c r="D208" s="66" t="s">
        <v>33</v>
      </c>
      <c r="E208" s="71">
        <v>1000</v>
      </c>
      <c r="F208" s="71">
        <v>1000</v>
      </c>
      <c r="G208" s="65">
        <v>0</v>
      </c>
      <c r="H208" s="65">
        <v>685.9</v>
      </c>
      <c r="I208" s="65">
        <v>685.9</v>
      </c>
      <c r="J208" s="65">
        <v>0</v>
      </c>
      <c r="K208" s="65">
        <f t="shared" si="21"/>
        <v>68.58999999999999</v>
      </c>
      <c r="L208" s="63"/>
      <c r="M208" s="90"/>
    </row>
    <row r="209" spans="1:13" ht="18" customHeight="1">
      <c r="A209" s="69"/>
      <c r="B209" s="69"/>
      <c r="C209" s="67" t="s">
        <v>44</v>
      </c>
      <c r="D209" s="66" t="s">
        <v>34</v>
      </c>
      <c r="E209" s="71">
        <v>1000</v>
      </c>
      <c r="F209" s="71">
        <v>1000</v>
      </c>
      <c r="G209" s="65">
        <v>0</v>
      </c>
      <c r="H209" s="65">
        <v>977.4</v>
      </c>
      <c r="I209" s="65">
        <v>977.4</v>
      </c>
      <c r="J209" s="65">
        <v>0</v>
      </c>
      <c r="K209" s="65">
        <f t="shared" si="21"/>
        <v>97.74</v>
      </c>
      <c r="L209" s="63"/>
      <c r="M209" s="90"/>
    </row>
    <row r="210" spans="1:13" ht="26.25" customHeight="1">
      <c r="A210" s="72"/>
      <c r="B210" s="104">
        <v>85154</v>
      </c>
      <c r="C210" s="94"/>
      <c r="D210" s="107" t="s">
        <v>100</v>
      </c>
      <c r="E210" s="97">
        <f aca="true" t="shared" si="26" ref="E210:J210">E211+E212+E213</f>
        <v>55173</v>
      </c>
      <c r="F210" s="97">
        <f t="shared" si="26"/>
        <v>55173</v>
      </c>
      <c r="G210" s="97">
        <f t="shared" si="26"/>
        <v>0</v>
      </c>
      <c r="H210" s="97">
        <f t="shared" si="26"/>
        <v>54946.39</v>
      </c>
      <c r="I210" s="97">
        <f t="shared" si="26"/>
        <v>54946.39</v>
      </c>
      <c r="J210" s="97">
        <f t="shared" si="26"/>
        <v>0</v>
      </c>
      <c r="K210" s="102">
        <f>H210/E210*100</f>
        <v>99.58927373896653</v>
      </c>
      <c r="L210" s="63"/>
      <c r="M210" s="90"/>
    </row>
    <row r="211" spans="1:13" ht="18" customHeight="1">
      <c r="A211" s="69"/>
      <c r="B211" s="69"/>
      <c r="C211" s="67" t="s">
        <v>41</v>
      </c>
      <c r="D211" s="66" t="s">
        <v>33</v>
      </c>
      <c r="E211" s="71">
        <v>7850</v>
      </c>
      <c r="F211" s="71">
        <v>7850</v>
      </c>
      <c r="G211" s="65">
        <v>0</v>
      </c>
      <c r="H211" s="65">
        <v>7842.55</v>
      </c>
      <c r="I211" s="65">
        <v>7842.55</v>
      </c>
      <c r="J211" s="65">
        <v>0</v>
      </c>
      <c r="K211" s="65">
        <f t="shared" si="21"/>
        <v>99.90509554140128</v>
      </c>
      <c r="L211" s="63"/>
      <c r="M211" s="90"/>
    </row>
    <row r="212" spans="1:13" ht="18" customHeight="1">
      <c r="A212" s="69"/>
      <c r="B212" s="69"/>
      <c r="C212" s="67" t="s">
        <v>44</v>
      </c>
      <c r="D212" s="66" t="s">
        <v>34</v>
      </c>
      <c r="E212" s="71">
        <v>47173</v>
      </c>
      <c r="F212" s="71">
        <v>47173</v>
      </c>
      <c r="G212" s="65">
        <v>0</v>
      </c>
      <c r="H212" s="65">
        <v>46998.64</v>
      </c>
      <c r="I212" s="65">
        <v>46998.64</v>
      </c>
      <c r="J212" s="65">
        <v>0</v>
      </c>
      <c r="K212" s="65">
        <f t="shared" si="21"/>
        <v>99.63038178619126</v>
      </c>
      <c r="L212" s="63"/>
      <c r="M212" s="90"/>
    </row>
    <row r="213" spans="1:13" ht="18" customHeight="1">
      <c r="A213" s="69"/>
      <c r="B213" s="69"/>
      <c r="C213" s="67" t="s">
        <v>119</v>
      </c>
      <c r="D213" s="66" t="s">
        <v>70</v>
      </c>
      <c r="E213" s="71">
        <v>150</v>
      </c>
      <c r="F213" s="71">
        <v>150</v>
      </c>
      <c r="G213" s="65">
        <v>0</v>
      </c>
      <c r="H213" s="65">
        <v>105.2</v>
      </c>
      <c r="I213" s="65">
        <v>105.2</v>
      </c>
      <c r="J213" s="65">
        <v>0</v>
      </c>
      <c r="K213" s="65">
        <f t="shared" si="21"/>
        <v>70.13333333333334</v>
      </c>
      <c r="L213" s="63"/>
      <c r="M213" s="90"/>
    </row>
    <row r="214" spans="1:13" ht="18" customHeight="1">
      <c r="A214" s="25">
        <v>852</v>
      </c>
      <c r="B214" s="25"/>
      <c r="C214" s="36"/>
      <c r="D214" s="39" t="s">
        <v>12</v>
      </c>
      <c r="E214" s="33">
        <f aca="true" t="shared" si="27" ref="E214:J214">E215+E217+E219+E221+E232+E234+E236+E238+E240+E255+E257</f>
        <v>2587132</v>
      </c>
      <c r="F214" s="33">
        <f t="shared" si="27"/>
        <v>2587132</v>
      </c>
      <c r="G214" s="33">
        <f t="shared" si="27"/>
        <v>0</v>
      </c>
      <c r="H214" s="33">
        <f t="shared" si="27"/>
        <v>2564835.96</v>
      </c>
      <c r="I214" s="33">
        <f t="shared" si="27"/>
        <v>2564835.96</v>
      </c>
      <c r="J214" s="33">
        <f t="shared" si="27"/>
        <v>0</v>
      </c>
      <c r="K214" s="34">
        <f t="shared" si="21"/>
        <v>99.1381947268249</v>
      </c>
      <c r="L214" s="63"/>
      <c r="M214" s="90"/>
    </row>
    <row r="215" spans="1:13" ht="22.5" customHeight="1">
      <c r="A215" s="76"/>
      <c r="B215" s="104">
        <v>85202</v>
      </c>
      <c r="C215" s="110"/>
      <c r="D215" s="107" t="s">
        <v>142</v>
      </c>
      <c r="E215" s="109">
        <f>E216</f>
        <v>29800</v>
      </c>
      <c r="F215" s="109">
        <f>F216</f>
        <v>29800</v>
      </c>
      <c r="G215" s="102">
        <v>0</v>
      </c>
      <c r="H215" s="109">
        <f>H216</f>
        <v>29761.66</v>
      </c>
      <c r="I215" s="109">
        <f>I216</f>
        <v>29761.66</v>
      </c>
      <c r="J215" s="102">
        <v>0</v>
      </c>
      <c r="K215" s="111">
        <f>H215/E215*100</f>
        <v>99.8713422818792</v>
      </c>
      <c r="L215" s="63"/>
      <c r="M215" s="90"/>
    </row>
    <row r="216" spans="1:13" ht="22.5" customHeight="1">
      <c r="A216" s="76"/>
      <c r="B216" s="58"/>
      <c r="C216" s="69">
        <v>4330</v>
      </c>
      <c r="D216" s="66" t="s">
        <v>141</v>
      </c>
      <c r="E216" s="75">
        <v>29800</v>
      </c>
      <c r="F216" s="75">
        <v>29800</v>
      </c>
      <c r="G216" s="65">
        <v>0</v>
      </c>
      <c r="H216" s="75">
        <v>29761.66</v>
      </c>
      <c r="I216" s="75">
        <v>29761.66</v>
      </c>
      <c r="J216" s="65">
        <v>0</v>
      </c>
      <c r="K216" s="71">
        <f aca="true" t="shared" si="28" ref="K216:K254">H216/E216*100</f>
        <v>99.8713422818792</v>
      </c>
      <c r="L216" s="63"/>
      <c r="M216" s="90"/>
    </row>
    <row r="217" spans="1:13" ht="22.5" customHeight="1">
      <c r="A217" s="76"/>
      <c r="B217" s="104">
        <v>85205</v>
      </c>
      <c r="C217" s="100"/>
      <c r="D217" s="107" t="s">
        <v>143</v>
      </c>
      <c r="E217" s="109">
        <f>E218</f>
        <v>1130</v>
      </c>
      <c r="F217" s="109">
        <f>F218</f>
        <v>1130</v>
      </c>
      <c r="G217" s="102">
        <v>0</v>
      </c>
      <c r="H217" s="109">
        <f>H218</f>
        <v>1127.89</v>
      </c>
      <c r="I217" s="109">
        <f>I218</f>
        <v>1127.89</v>
      </c>
      <c r="J217" s="102">
        <v>0</v>
      </c>
      <c r="K217" s="97">
        <f t="shared" si="28"/>
        <v>99.8132743362832</v>
      </c>
      <c r="L217" s="63"/>
      <c r="M217" s="90"/>
    </row>
    <row r="218" spans="1:13" ht="22.5" customHeight="1">
      <c r="A218" s="76"/>
      <c r="B218" s="58"/>
      <c r="C218" s="69">
        <v>4300</v>
      </c>
      <c r="D218" s="66" t="s">
        <v>34</v>
      </c>
      <c r="E218" s="75">
        <v>1130</v>
      </c>
      <c r="F218" s="75">
        <v>1130</v>
      </c>
      <c r="G218" s="65">
        <v>0</v>
      </c>
      <c r="H218" s="75">
        <v>1127.89</v>
      </c>
      <c r="I218" s="75">
        <v>1127.89</v>
      </c>
      <c r="J218" s="65">
        <v>0</v>
      </c>
      <c r="K218" s="71">
        <f t="shared" si="28"/>
        <v>99.8132743362832</v>
      </c>
      <c r="L218" s="63"/>
      <c r="M218" s="90"/>
    </row>
    <row r="219" spans="1:13" ht="22.5" customHeight="1">
      <c r="A219" s="76"/>
      <c r="B219" s="112">
        <v>85206</v>
      </c>
      <c r="C219" s="100"/>
      <c r="D219" s="107" t="s">
        <v>174</v>
      </c>
      <c r="E219" s="109">
        <f>E220</f>
        <v>11200</v>
      </c>
      <c r="F219" s="109">
        <f>F220</f>
        <v>11200</v>
      </c>
      <c r="G219" s="102">
        <v>0</v>
      </c>
      <c r="H219" s="109">
        <f>H220</f>
        <v>10727.06</v>
      </c>
      <c r="I219" s="109">
        <f>I220</f>
        <v>10727.06</v>
      </c>
      <c r="J219" s="102">
        <v>0</v>
      </c>
      <c r="K219" s="97">
        <f>H219/E219*100</f>
        <v>95.77732142857143</v>
      </c>
      <c r="L219" s="63"/>
      <c r="M219" s="90"/>
    </row>
    <row r="220" spans="1:13" ht="22.5" customHeight="1">
      <c r="A220" s="76"/>
      <c r="B220" s="58"/>
      <c r="C220" s="69">
        <v>4300</v>
      </c>
      <c r="D220" s="66" t="s">
        <v>34</v>
      </c>
      <c r="E220" s="75">
        <v>11200</v>
      </c>
      <c r="F220" s="75">
        <v>11200</v>
      </c>
      <c r="G220" s="65">
        <v>0</v>
      </c>
      <c r="H220" s="75">
        <v>10727.06</v>
      </c>
      <c r="I220" s="75">
        <v>10727.06</v>
      </c>
      <c r="J220" s="65">
        <v>0</v>
      </c>
      <c r="K220" s="71">
        <f>H220/E220*100</f>
        <v>95.77732142857143</v>
      </c>
      <c r="L220" s="63"/>
      <c r="M220" s="90"/>
    </row>
    <row r="221" spans="1:13" ht="43.5" customHeight="1">
      <c r="A221" s="76"/>
      <c r="B221" s="104">
        <v>85212</v>
      </c>
      <c r="C221" s="100"/>
      <c r="D221" s="107" t="s">
        <v>144</v>
      </c>
      <c r="E221" s="109">
        <f>SUM(E222:E231)</f>
        <v>1950600</v>
      </c>
      <c r="F221" s="109">
        <f>SUM(F222:F231)</f>
        <v>1950600</v>
      </c>
      <c r="G221" s="97">
        <v>0</v>
      </c>
      <c r="H221" s="109">
        <f>SUM(H222:H231)</f>
        <v>1948349.88</v>
      </c>
      <c r="I221" s="109">
        <f>SUM(I222:I231)</f>
        <v>1948349.88</v>
      </c>
      <c r="J221" s="97">
        <v>0</v>
      </c>
      <c r="K221" s="97">
        <f t="shared" si="28"/>
        <v>99.8846447247001</v>
      </c>
      <c r="L221" s="63"/>
      <c r="M221" s="90"/>
    </row>
    <row r="222" spans="1:13" ht="22.5" customHeight="1">
      <c r="A222" s="76"/>
      <c r="B222" s="72"/>
      <c r="C222" s="69">
        <v>3110</v>
      </c>
      <c r="D222" s="66" t="s">
        <v>102</v>
      </c>
      <c r="E222" s="75">
        <v>1840905.24</v>
      </c>
      <c r="F222" s="75">
        <v>1840905.24</v>
      </c>
      <c r="G222" s="71">
        <v>0</v>
      </c>
      <c r="H222" s="75">
        <v>1839310.3</v>
      </c>
      <c r="I222" s="75">
        <v>1839310.3</v>
      </c>
      <c r="J222" s="71">
        <v>0</v>
      </c>
      <c r="K222" s="71">
        <f t="shared" si="28"/>
        <v>99.91336110271489</v>
      </c>
      <c r="L222" s="63"/>
      <c r="M222" s="90"/>
    </row>
    <row r="223" spans="1:13" ht="22.5" customHeight="1">
      <c r="A223" s="76"/>
      <c r="B223" s="72"/>
      <c r="C223" s="69">
        <v>4010</v>
      </c>
      <c r="D223" s="66" t="s">
        <v>50</v>
      </c>
      <c r="E223" s="75">
        <v>44656</v>
      </c>
      <c r="F223" s="75">
        <v>44656</v>
      </c>
      <c r="G223" s="71">
        <v>0</v>
      </c>
      <c r="H223" s="75">
        <v>44080.2</v>
      </c>
      <c r="I223" s="75">
        <v>44080.2</v>
      </c>
      <c r="J223" s="71">
        <v>0</v>
      </c>
      <c r="K223" s="71">
        <f t="shared" si="28"/>
        <v>98.71058760300967</v>
      </c>
      <c r="L223" s="63"/>
      <c r="M223" s="90"/>
    </row>
    <row r="224" spans="1:13" ht="22.5" customHeight="1">
      <c r="A224" s="76"/>
      <c r="B224" s="58"/>
      <c r="C224" s="69">
        <v>4040</v>
      </c>
      <c r="D224" s="66" t="s">
        <v>54</v>
      </c>
      <c r="E224" s="75">
        <v>3291.77</v>
      </c>
      <c r="F224" s="75">
        <v>3291.77</v>
      </c>
      <c r="G224" s="71">
        <v>0</v>
      </c>
      <c r="H224" s="75">
        <v>3291.77</v>
      </c>
      <c r="I224" s="75">
        <v>3291.77</v>
      </c>
      <c r="J224" s="71">
        <v>0</v>
      </c>
      <c r="K224" s="71">
        <f t="shared" si="28"/>
        <v>100</v>
      </c>
      <c r="L224" s="63"/>
      <c r="M224" s="90"/>
    </row>
    <row r="225" spans="1:13" ht="22.5" customHeight="1">
      <c r="A225" s="76"/>
      <c r="B225" s="58"/>
      <c r="C225" s="69">
        <v>4110</v>
      </c>
      <c r="D225" s="66" t="s">
        <v>55</v>
      </c>
      <c r="E225" s="75">
        <v>55355.47</v>
      </c>
      <c r="F225" s="75">
        <v>55355.47</v>
      </c>
      <c r="G225" s="71">
        <v>0</v>
      </c>
      <c r="H225" s="75">
        <v>55352.46</v>
      </c>
      <c r="I225" s="75">
        <v>55352.46</v>
      </c>
      <c r="J225" s="71">
        <v>0</v>
      </c>
      <c r="K225" s="71">
        <f t="shared" si="28"/>
        <v>99.99456241632488</v>
      </c>
      <c r="L225" s="63"/>
      <c r="M225" s="90"/>
    </row>
    <row r="226" spans="1:13" ht="22.5" customHeight="1">
      <c r="A226" s="76"/>
      <c r="B226" s="58"/>
      <c r="C226" s="69">
        <v>4120</v>
      </c>
      <c r="D226" s="66" t="s">
        <v>30</v>
      </c>
      <c r="E226" s="75">
        <v>1164</v>
      </c>
      <c r="F226" s="75">
        <v>1164</v>
      </c>
      <c r="G226" s="71">
        <v>0</v>
      </c>
      <c r="H226" s="75">
        <v>1160.64</v>
      </c>
      <c r="I226" s="75">
        <v>1160.64</v>
      </c>
      <c r="J226" s="71">
        <v>0</v>
      </c>
      <c r="K226" s="71">
        <f t="shared" si="28"/>
        <v>99.71134020618557</v>
      </c>
      <c r="L226" s="63"/>
      <c r="M226" s="90"/>
    </row>
    <row r="227" spans="1:13" ht="22.5" customHeight="1">
      <c r="A227" s="76"/>
      <c r="B227" s="58"/>
      <c r="C227" s="69">
        <v>4210</v>
      </c>
      <c r="D227" s="66" t="s">
        <v>33</v>
      </c>
      <c r="E227" s="75">
        <v>3064.06</v>
      </c>
      <c r="F227" s="75">
        <v>3064.06</v>
      </c>
      <c r="G227" s="71">
        <v>0</v>
      </c>
      <c r="H227" s="75">
        <v>3064.06</v>
      </c>
      <c r="I227" s="75">
        <v>3064.06</v>
      </c>
      <c r="J227" s="71">
        <v>0</v>
      </c>
      <c r="K227" s="71">
        <f t="shared" si="28"/>
        <v>100</v>
      </c>
      <c r="L227" s="63"/>
      <c r="M227" s="90"/>
    </row>
    <row r="228" spans="1:13" ht="22.5" customHeight="1">
      <c r="A228" s="76"/>
      <c r="B228" s="58"/>
      <c r="C228" s="69">
        <v>4300</v>
      </c>
      <c r="D228" s="66" t="s">
        <v>34</v>
      </c>
      <c r="E228" s="75">
        <v>730</v>
      </c>
      <c r="F228" s="75">
        <v>730</v>
      </c>
      <c r="G228" s="71">
        <v>0</v>
      </c>
      <c r="H228" s="75">
        <v>730</v>
      </c>
      <c r="I228" s="75">
        <v>730</v>
      </c>
      <c r="J228" s="71">
        <v>0</v>
      </c>
      <c r="K228" s="71">
        <f t="shared" si="28"/>
        <v>100</v>
      </c>
      <c r="L228" s="63"/>
      <c r="M228" s="90"/>
    </row>
    <row r="229" spans="1:13" ht="22.5" customHeight="1">
      <c r="A229" s="76"/>
      <c r="B229" s="58"/>
      <c r="C229" s="69">
        <v>4370</v>
      </c>
      <c r="D229" s="66" t="s">
        <v>129</v>
      </c>
      <c r="E229" s="75">
        <v>213.46</v>
      </c>
      <c r="F229" s="75">
        <v>213.46</v>
      </c>
      <c r="G229" s="71">
        <v>0</v>
      </c>
      <c r="H229" s="75">
        <v>140.45</v>
      </c>
      <c r="I229" s="75">
        <v>140.45</v>
      </c>
      <c r="J229" s="71">
        <v>0</v>
      </c>
      <c r="K229" s="71">
        <f t="shared" si="28"/>
        <v>65.79687060807645</v>
      </c>
      <c r="L229" s="63"/>
      <c r="M229" s="90"/>
    </row>
    <row r="230" spans="1:13" ht="22.5" customHeight="1">
      <c r="A230" s="76"/>
      <c r="B230" s="58"/>
      <c r="C230" s="69">
        <v>4440</v>
      </c>
      <c r="D230" s="66" t="s">
        <v>145</v>
      </c>
      <c r="E230" s="75">
        <v>1100</v>
      </c>
      <c r="F230" s="75">
        <v>1100</v>
      </c>
      <c r="G230" s="71">
        <v>0</v>
      </c>
      <c r="H230" s="75">
        <v>1100</v>
      </c>
      <c r="I230" s="75">
        <v>1100</v>
      </c>
      <c r="J230" s="71">
        <v>0</v>
      </c>
      <c r="K230" s="71">
        <f t="shared" si="28"/>
        <v>100</v>
      </c>
      <c r="L230" s="63"/>
      <c r="M230" s="90"/>
    </row>
    <row r="231" spans="1:13" ht="22.5" customHeight="1">
      <c r="A231" s="76"/>
      <c r="B231" s="58"/>
      <c r="C231" s="69">
        <v>4700</v>
      </c>
      <c r="D231" s="66" t="s">
        <v>72</v>
      </c>
      <c r="E231" s="75">
        <v>120</v>
      </c>
      <c r="F231" s="75">
        <v>120</v>
      </c>
      <c r="G231" s="71">
        <v>0</v>
      </c>
      <c r="H231" s="75">
        <v>120</v>
      </c>
      <c r="I231" s="75">
        <v>120</v>
      </c>
      <c r="J231" s="71">
        <v>0</v>
      </c>
      <c r="K231" s="71">
        <f t="shared" si="28"/>
        <v>100</v>
      </c>
      <c r="L231" s="63"/>
      <c r="M231" s="90"/>
    </row>
    <row r="232" spans="1:13" ht="66.75" customHeight="1">
      <c r="A232" s="76"/>
      <c r="B232" s="104">
        <v>85213</v>
      </c>
      <c r="C232" s="100"/>
      <c r="D232" s="107" t="s">
        <v>146</v>
      </c>
      <c r="E232" s="109">
        <f>E233</f>
        <v>13887</v>
      </c>
      <c r="F232" s="109">
        <f>F233</f>
        <v>13887</v>
      </c>
      <c r="G232" s="97">
        <v>0</v>
      </c>
      <c r="H232" s="109">
        <f>H233</f>
        <v>11792.49</v>
      </c>
      <c r="I232" s="109">
        <f>I233</f>
        <v>11792.49</v>
      </c>
      <c r="J232" s="97">
        <v>0</v>
      </c>
      <c r="K232" s="97">
        <f t="shared" si="28"/>
        <v>84.91747677684165</v>
      </c>
      <c r="L232" s="63"/>
      <c r="M232" s="90"/>
    </row>
    <row r="233" spans="1:13" ht="22.5" customHeight="1">
      <c r="A233" s="76"/>
      <c r="B233" s="58"/>
      <c r="C233" s="69">
        <v>4130</v>
      </c>
      <c r="D233" s="66" t="s">
        <v>152</v>
      </c>
      <c r="E233" s="75">
        <v>13887</v>
      </c>
      <c r="F233" s="75">
        <v>13887</v>
      </c>
      <c r="G233" s="71">
        <v>0</v>
      </c>
      <c r="H233" s="75">
        <v>11792.49</v>
      </c>
      <c r="I233" s="75">
        <v>11792.49</v>
      </c>
      <c r="J233" s="71">
        <v>0</v>
      </c>
      <c r="K233" s="71">
        <f t="shared" si="28"/>
        <v>84.91747677684165</v>
      </c>
      <c r="L233" s="63"/>
      <c r="M233" s="90"/>
    </row>
    <row r="234" spans="1:13" ht="22.5" customHeight="1">
      <c r="A234" s="76"/>
      <c r="B234" s="104">
        <v>85214</v>
      </c>
      <c r="C234" s="100"/>
      <c r="D234" s="107" t="s">
        <v>147</v>
      </c>
      <c r="E234" s="109">
        <f>E235</f>
        <v>97910</v>
      </c>
      <c r="F234" s="109">
        <f>F235</f>
        <v>97910</v>
      </c>
      <c r="G234" s="97">
        <v>0</v>
      </c>
      <c r="H234" s="109">
        <f>H235</f>
        <v>94702.83</v>
      </c>
      <c r="I234" s="109">
        <f>I235</f>
        <v>94702.83</v>
      </c>
      <c r="J234" s="97">
        <v>0</v>
      </c>
      <c r="K234" s="97">
        <f t="shared" si="28"/>
        <v>96.72436931876213</v>
      </c>
      <c r="L234" s="63"/>
      <c r="M234" s="90"/>
    </row>
    <row r="235" spans="1:13" ht="22.5" customHeight="1">
      <c r="A235" s="76"/>
      <c r="B235" s="58"/>
      <c r="C235" s="69">
        <v>3110</v>
      </c>
      <c r="D235" s="66" t="s">
        <v>153</v>
      </c>
      <c r="E235" s="75">
        <v>97910</v>
      </c>
      <c r="F235" s="75">
        <v>97910</v>
      </c>
      <c r="G235" s="71">
        <v>0</v>
      </c>
      <c r="H235" s="75">
        <v>94702.83</v>
      </c>
      <c r="I235" s="75">
        <v>94702.83</v>
      </c>
      <c r="J235" s="71">
        <v>0</v>
      </c>
      <c r="K235" s="71">
        <f t="shared" si="28"/>
        <v>96.72436931876213</v>
      </c>
      <c r="L235" s="63"/>
      <c r="M235" s="90"/>
    </row>
    <row r="236" spans="1:13" ht="22.5" customHeight="1">
      <c r="A236" s="76"/>
      <c r="B236" s="104">
        <v>85215</v>
      </c>
      <c r="C236" s="100"/>
      <c r="D236" s="107" t="s">
        <v>148</v>
      </c>
      <c r="E236" s="109">
        <f>E237</f>
        <v>5000</v>
      </c>
      <c r="F236" s="109">
        <f>F237</f>
        <v>5000</v>
      </c>
      <c r="G236" s="97">
        <v>0</v>
      </c>
      <c r="H236" s="109">
        <f>H237</f>
        <v>4092.59</v>
      </c>
      <c r="I236" s="109">
        <f>I237</f>
        <v>4092.59</v>
      </c>
      <c r="J236" s="97">
        <v>0</v>
      </c>
      <c r="K236" s="97">
        <f t="shared" si="28"/>
        <v>81.85180000000001</v>
      </c>
      <c r="L236" s="63"/>
      <c r="M236" s="90"/>
    </row>
    <row r="237" spans="1:13" ht="22.5" customHeight="1">
      <c r="A237" s="76"/>
      <c r="B237" s="77"/>
      <c r="C237" s="69">
        <v>3110</v>
      </c>
      <c r="D237" s="66" t="s">
        <v>153</v>
      </c>
      <c r="E237" s="75">
        <v>5000</v>
      </c>
      <c r="F237" s="75">
        <v>5000</v>
      </c>
      <c r="G237" s="71">
        <v>0</v>
      </c>
      <c r="H237" s="75">
        <v>4092.59</v>
      </c>
      <c r="I237" s="75">
        <v>4092.59</v>
      </c>
      <c r="J237" s="71">
        <v>0</v>
      </c>
      <c r="K237" s="71">
        <f t="shared" si="28"/>
        <v>81.85180000000001</v>
      </c>
      <c r="L237" s="63"/>
      <c r="M237" s="90"/>
    </row>
    <row r="238" spans="1:13" ht="22.5" customHeight="1">
      <c r="A238" s="76"/>
      <c r="B238" s="104">
        <v>85216</v>
      </c>
      <c r="C238" s="100"/>
      <c r="D238" s="107" t="s">
        <v>149</v>
      </c>
      <c r="E238" s="109">
        <f aca="true" t="shared" si="29" ref="E238:J238">E239</f>
        <v>79038</v>
      </c>
      <c r="F238" s="109">
        <f t="shared" si="29"/>
        <v>79038</v>
      </c>
      <c r="G238" s="109">
        <f t="shared" si="29"/>
        <v>0</v>
      </c>
      <c r="H238" s="109">
        <f t="shared" si="29"/>
        <v>77708.04</v>
      </c>
      <c r="I238" s="109">
        <f t="shared" si="29"/>
        <v>77708.04</v>
      </c>
      <c r="J238" s="109">
        <f t="shared" si="29"/>
        <v>0</v>
      </c>
      <c r="K238" s="97">
        <f t="shared" si="28"/>
        <v>98.31731572155165</v>
      </c>
      <c r="L238" s="63"/>
      <c r="M238" s="90"/>
    </row>
    <row r="239" spans="1:13" ht="22.5" customHeight="1">
      <c r="A239" s="76"/>
      <c r="B239" s="77"/>
      <c r="C239" s="69">
        <v>3110</v>
      </c>
      <c r="D239" s="66" t="s">
        <v>153</v>
      </c>
      <c r="E239" s="75">
        <v>79038</v>
      </c>
      <c r="F239" s="75">
        <v>79038</v>
      </c>
      <c r="G239" s="71">
        <v>0</v>
      </c>
      <c r="H239" s="75">
        <v>77708.04</v>
      </c>
      <c r="I239" s="75">
        <v>77708.04</v>
      </c>
      <c r="J239" s="71">
        <v>0</v>
      </c>
      <c r="K239" s="71">
        <f t="shared" si="28"/>
        <v>98.31731572155165</v>
      </c>
      <c r="L239" s="63"/>
      <c r="M239" s="90"/>
    </row>
    <row r="240" spans="1:13" ht="22.5" customHeight="1">
      <c r="A240" s="76"/>
      <c r="B240" s="104">
        <v>85219</v>
      </c>
      <c r="C240" s="100"/>
      <c r="D240" s="107" t="s">
        <v>150</v>
      </c>
      <c r="E240" s="109">
        <f>SUM(E241:E254)</f>
        <v>267583</v>
      </c>
      <c r="F240" s="109">
        <f>SUM(F241:F254)</f>
        <v>267583</v>
      </c>
      <c r="G240" s="97">
        <v>0</v>
      </c>
      <c r="H240" s="109">
        <f>SUM(H241:H254)</f>
        <v>256270.80000000002</v>
      </c>
      <c r="I240" s="109">
        <f>SUM(I241:I254)</f>
        <v>256270.80000000002</v>
      </c>
      <c r="J240" s="97">
        <v>0</v>
      </c>
      <c r="K240" s="97">
        <f t="shared" si="28"/>
        <v>95.77245191211699</v>
      </c>
      <c r="L240" s="63"/>
      <c r="M240" s="90"/>
    </row>
    <row r="241" spans="1:13" ht="22.5" customHeight="1">
      <c r="A241" s="76"/>
      <c r="B241" s="70"/>
      <c r="C241" s="69">
        <v>3020</v>
      </c>
      <c r="D241" s="66" t="s">
        <v>154</v>
      </c>
      <c r="E241" s="75">
        <v>1060</v>
      </c>
      <c r="F241" s="75">
        <v>1060</v>
      </c>
      <c r="G241" s="71">
        <v>0</v>
      </c>
      <c r="H241" s="75">
        <v>1060</v>
      </c>
      <c r="I241" s="75">
        <v>1060</v>
      </c>
      <c r="J241" s="71">
        <v>0</v>
      </c>
      <c r="K241" s="71">
        <f t="shared" si="28"/>
        <v>100</v>
      </c>
      <c r="L241" s="63"/>
      <c r="M241" s="90"/>
    </row>
    <row r="242" spans="1:13" ht="22.5" customHeight="1">
      <c r="A242" s="76"/>
      <c r="B242" s="70"/>
      <c r="C242" s="69">
        <v>4010</v>
      </c>
      <c r="D242" s="66" t="s">
        <v>50</v>
      </c>
      <c r="E242" s="75">
        <v>169133</v>
      </c>
      <c r="F242" s="75">
        <v>169133</v>
      </c>
      <c r="G242" s="71">
        <v>0</v>
      </c>
      <c r="H242" s="75">
        <v>167647.07</v>
      </c>
      <c r="I242" s="75">
        <v>167647.07</v>
      </c>
      <c r="J242" s="71">
        <v>0</v>
      </c>
      <c r="K242" s="71">
        <f t="shared" si="28"/>
        <v>99.12144288814129</v>
      </c>
      <c r="L242" s="63"/>
      <c r="M242" s="90"/>
    </row>
    <row r="243" spans="1:13" ht="22.5" customHeight="1">
      <c r="A243" s="76"/>
      <c r="B243" s="70"/>
      <c r="C243" s="69">
        <v>4040</v>
      </c>
      <c r="D243" s="66" t="s">
        <v>54</v>
      </c>
      <c r="E243" s="75">
        <v>12389.69</v>
      </c>
      <c r="F243" s="75">
        <v>12389.69</v>
      </c>
      <c r="G243" s="71">
        <v>0</v>
      </c>
      <c r="H243" s="75">
        <v>12389.69</v>
      </c>
      <c r="I243" s="75">
        <v>12389.69</v>
      </c>
      <c r="J243" s="71">
        <v>0</v>
      </c>
      <c r="K243" s="71">
        <f t="shared" si="28"/>
        <v>100</v>
      </c>
      <c r="L243" s="63"/>
      <c r="M243" s="90"/>
    </row>
    <row r="244" spans="1:13" ht="22.5" customHeight="1">
      <c r="A244" s="76"/>
      <c r="B244" s="70"/>
      <c r="C244" s="69">
        <v>4110</v>
      </c>
      <c r="D244" s="66" t="s">
        <v>55</v>
      </c>
      <c r="E244" s="75">
        <v>35000</v>
      </c>
      <c r="F244" s="75">
        <v>35000</v>
      </c>
      <c r="G244" s="71">
        <v>0</v>
      </c>
      <c r="H244" s="75">
        <v>33952.51</v>
      </c>
      <c r="I244" s="75">
        <v>33952.51</v>
      </c>
      <c r="J244" s="71">
        <v>0</v>
      </c>
      <c r="K244" s="71">
        <f t="shared" si="28"/>
        <v>97.00717142857144</v>
      </c>
      <c r="L244" s="63"/>
      <c r="M244" s="90"/>
    </row>
    <row r="245" spans="1:13" ht="22.5" customHeight="1">
      <c r="A245" s="76"/>
      <c r="B245" s="70"/>
      <c r="C245" s="69">
        <v>4120</v>
      </c>
      <c r="D245" s="66" t="s">
        <v>30</v>
      </c>
      <c r="E245" s="75">
        <v>4700</v>
      </c>
      <c r="F245" s="75">
        <v>4700</v>
      </c>
      <c r="G245" s="71">
        <v>0</v>
      </c>
      <c r="H245" s="75">
        <v>3386.5</v>
      </c>
      <c r="I245" s="75">
        <v>3386.5</v>
      </c>
      <c r="J245" s="71">
        <v>0</v>
      </c>
      <c r="K245" s="71">
        <f t="shared" si="28"/>
        <v>72.0531914893617</v>
      </c>
      <c r="L245" s="63"/>
      <c r="M245" s="90"/>
    </row>
    <row r="246" spans="1:13" ht="22.5" customHeight="1">
      <c r="A246" s="76"/>
      <c r="B246" s="70"/>
      <c r="C246" s="69">
        <v>4170</v>
      </c>
      <c r="D246" s="66" t="s">
        <v>32</v>
      </c>
      <c r="E246" s="75">
        <v>11700</v>
      </c>
      <c r="F246" s="75">
        <v>11700</v>
      </c>
      <c r="G246" s="71">
        <v>0</v>
      </c>
      <c r="H246" s="75">
        <v>9460.5</v>
      </c>
      <c r="I246" s="75">
        <v>9460.5</v>
      </c>
      <c r="J246" s="71">
        <v>0</v>
      </c>
      <c r="K246" s="71">
        <f t="shared" si="28"/>
        <v>80.85897435897435</v>
      </c>
      <c r="L246" s="63"/>
      <c r="M246" s="90"/>
    </row>
    <row r="247" spans="1:13" ht="22.5" customHeight="1">
      <c r="A247" s="76"/>
      <c r="B247" s="70"/>
      <c r="C247" s="69">
        <v>4210</v>
      </c>
      <c r="D247" s="66" t="s">
        <v>33</v>
      </c>
      <c r="E247" s="75">
        <v>14810.31</v>
      </c>
      <c r="F247" s="75">
        <v>14810.31</v>
      </c>
      <c r="G247" s="71">
        <v>0</v>
      </c>
      <c r="H247" s="75">
        <v>13291.05</v>
      </c>
      <c r="I247" s="75">
        <v>13291.05</v>
      </c>
      <c r="J247" s="71">
        <v>0</v>
      </c>
      <c r="K247" s="71">
        <f t="shared" si="28"/>
        <v>89.74187576087198</v>
      </c>
      <c r="L247" s="63"/>
      <c r="M247" s="90"/>
    </row>
    <row r="248" spans="1:13" ht="22.5" customHeight="1">
      <c r="A248" s="76"/>
      <c r="B248" s="70"/>
      <c r="C248" s="69">
        <v>4300</v>
      </c>
      <c r="D248" s="66" t="s">
        <v>34</v>
      </c>
      <c r="E248" s="75">
        <v>9000</v>
      </c>
      <c r="F248" s="75">
        <v>9000</v>
      </c>
      <c r="G248" s="71">
        <v>0</v>
      </c>
      <c r="H248" s="75">
        <v>7639.45</v>
      </c>
      <c r="I248" s="75">
        <v>7639.45</v>
      </c>
      <c r="J248" s="71">
        <v>0</v>
      </c>
      <c r="K248" s="71">
        <f t="shared" si="28"/>
        <v>84.88277777777778</v>
      </c>
      <c r="L248" s="63"/>
      <c r="M248" s="90"/>
    </row>
    <row r="249" spans="1:13" ht="22.5" customHeight="1">
      <c r="A249" s="76"/>
      <c r="B249" s="70"/>
      <c r="C249" s="69">
        <v>4350</v>
      </c>
      <c r="D249" s="66" t="s">
        <v>67</v>
      </c>
      <c r="E249" s="75">
        <v>320</v>
      </c>
      <c r="F249" s="75">
        <v>320</v>
      </c>
      <c r="G249" s="71">
        <v>0</v>
      </c>
      <c r="H249" s="75">
        <v>320</v>
      </c>
      <c r="I249" s="75">
        <v>320</v>
      </c>
      <c r="J249" s="71">
        <v>0</v>
      </c>
      <c r="K249" s="71">
        <f t="shared" si="28"/>
        <v>100</v>
      </c>
      <c r="L249" s="63"/>
      <c r="M249" s="90"/>
    </row>
    <row r="250" spans="1:13" ht="34.5" customHeight="1">
      <c r="A250" s="76"/>
      <c r="B250" s="70"/>
      <c r="C250" s="69">
        <v>4360</v>
      </c>
      <c r="D250" s="66" t="s">
        <v>155</v>
      </c>
      <c r="E250" s="75">
        <v>390</v>
      </c>
      <c r="F250" s="75">
        <v>390</v>
      </c>
      <c r="G250" s="71">
        <v>0</v>
      </c>
      <c r="H250" s="75">
        <v>309.12</v>
      </c>
      <c r="I250" s="75">
        <v>309.12</v>
      </c>
      <c r="J250" s="71">
        <v>0</v>
      </c>
      <c r="K250" s="71">
        <f t="shared" si="28"/>
        <v>79.26153846153846</v>
      </c>
      <c r="L250" s="63"/>
      <c r="M250" s="90"/>
    </row>
    <row r="251" spans="1:13" ht="36.75" customHeight="1">
      <c r="A251" s="76"/>
      <c r="B251" s="58"/>
      <c r="C251" s="69">
        <v>4370</v>
      </c>
      <c r="D251" s="66" t="s">
        <v>129</v>
      </c>
      <c r="E251" s="75">
        <v>1650</v>
      </c>
      <c r="F251" s="75">
        <v>1650</v>
      </c>
      <c r="G251" s="71">
        <v>0</v>
      </c>
      <c r="H251" s="75">
        <v>634.21</v>
      </c>
      <c r="I251" s="75">
        <v>634.21</v>
      </c>
      <c r="J251" s="71">
        <v>0</v>
      </c>
      <c r="K251" s="71">
        <f t="shared" si="28"/>
        <v>38.4369696969697</v>
      </c>
      <c r="L251" s="63"/>
      <c r="M251" s="90"/>
    </row>
    <row r="252" spans="1:13" ht="22.5" customHeight="1">
      <c r="A252" s="76"/>
      <c r="B252" s="58"/>
      <c r="C252" s="69">
        <v>4410</v>
      </c>
      <c r="D252" s="66" t="s">
        <v>70</v>
      </c>
      <c r="E252" s="75">
        <v>820</v>
      </c>
      <c r="F252" s="75">
        <v>820</v>
      </c>
      <c r="G252" s="71">
        <v>0</v>
      </c>
      <c r="H252" s="75">
        <v>461.7</v>
      </c>
      <c r="I252" s="75">
        <v>461.7</v>
      </c>
      <c r="J252" s="71">
        <v>0</v>
      </c>
      <c r="K252" s="71">
        <f t="shared" si="28"/>
        <v>56.30487804878048</v>
      </c>
      <c r="L252" s="63"/>
      <c r="M252" s="90"/>
    </row>
    <row r="253" spans="1:13" ht="22.5" customHeight="1">
      <c r="A253" s="76"/>
      <c r="B253" s="58"/>
      <c r="C253" s="69">
        <v>4440</v>
      </c>
      <c r="D253" s="66" t="s">
        <v>145</v>
      </c>
      <c r="E253" s="75">
        <v>4950</v>
      </c>
      <c r="F253" s="75">
        <v>4950</v>
      </c>
      <c r="G253" s="71">
        <v>0</v>
      </c>
      <c r="H253" s="75">
        <v>4950</v>
      </c>
      <c r="I253" s="75">
        <v>4950</v>
      </c>
      <c r="J253" s="71">
        <v>0</v>
      </c>
      <c r="K253" s="71">
        <f t="shared" si="28"/>
        <v>100</v>
      </c>
      <c r="L253" s="63"/>
      <c r="M253" s="90"/>
    </row>
    <row r="254" spans="1:13" ht="22.5" customHeight="1">
      <c r="A254" s="76"/>
      <c r="B254" s="58"/>
      <c r="C254" s="69">
        <v>4700</v>
      </c>
      <c r="D254" s="66" t="s">
        <v>72</v>
      </c>
      <c r="E254" s="75">
        <v>1660</v>
      </c>
      <c r="F254" s="75">
        <v>1660</v>
      </c>
      <c r="G254" s="71">
        <v>0</v>
      </c>
      <c r="H254" s="75">
        <v>769</v>
      </c>
      <c r="I254" s="75">
        <v>769</v>
      </c>
      <c r="J254" s="71">
        <v>0</v>
      </c>
      <c r="K254" s="71">
        <f t="shared" si="28"/>
        <v>46.325301204819276</v>
      </c>
      <c r="L254" s="63"/>
      <c r="M254" s="90"/>
    </row>
    <row r="255" spans="1:13" ht="24" customHeight="1">
      <c r="A255" s="69"/>
      <c r="B255" s="104">
        <v>85228</v>
      </c>
      <c r="C255" s="103"/>
      <c r="D255" s="107" t="s">
        <v>151</v>
      </c>
      <c r="E255" s="97">
        <f>E256</f>
        <v>5500</v>
      </c>
      <c r="F255" s="97">
        <f>F256</f>
        <v>5500</v>
      </c>
      <c r="G255" s="102">
        <v>0</v>
      </c>
      <c r="H255" s="102">
        <f>H256</f>
        <v>5500</v>
      </c>
      <c r="I255" s="102">
        <f>I256</f>
        <v>5500</v>
      </c>
      <c r="J255" s="102">
        <v>0</v>
      </c>
      <c r="K255" s="102">
        <f>H255/E255*100</f>
        <v>100</v>
      </c>
      <c r="L255" s="63"/>
      <c r="M255" s="90"/>
    </row>
    <row r="256" spans="1:13" ht="24" customHeight="1">
      <c r="A256" s="69"/>
      <c r="B256" s="69"/>
      <c r="C256" s="67" t="s">
        <v>31</v>
      </c>
      <c r="D256" s="66" t="s">
        <v>32</v>
      </c>
      <c r="E256" s="71">
        <v>5500</v>
      </c>
      <c r="F256" s="71">
        <v>5500</v>
      </c>
      <c r="G256" s="65">
        <v>0</v>
      </c>
      <c r="H256" s="65">
        <v>5500</v>
      </c>
      <c r="I256" s="65">
        <v>5500</v>
      </c>
      <c r="J256" s="65">
        <v>0</v>
      </c>
      <c r="K256" s="65">
        <f>H256/E256*100</f>
        <v>100</v>
      </c>
      <c r="L256" s="63"/>
      <c r="M256" s="90"/>
    </row>
    <row r="257" spans="1:13" ht="18" customHeight="1">
      <c r="A257" s="69"/>
      <c r="B257" s="104">
        <v>85295</v>
      </c>
      <c r="C257" s="94"/>
      <c r="D257" s="107" t="s">
        <v>11</v>
      </c>
      <c r="E257" s="97">
        <f aca="true" t="shared" si="30" ref="E257:J257">E258+E259</f>
        <v>125484</v>
      </c>
      <c r="F257" s="97">
        <f t="shared" si="30"/>
        <v>125484</v>
      </c>
      <c r="G257" s="97">
        <f t="shared" si="30"/>
        <v>0</v>
      </c>
      <c r="H257" s="97">
        <f t="shared" si="30"/>
        <v>124802.72</v>
      </c>
      <c r="I257" s="97">
        <f t="shared" si="30"/>
        <v>124802.72</v>
      </c>
      <c r="J257" s="97">
        <f t="shared" si="30"/>
        <v>0</v>
      </c>
      <c r="K257" s="102">
        <f t="shared" si="21"/>
        <v>99.45707819323579</v>
      </c>
      <c r="L257" s="63"/>
      <c r="M257" s="90"/>
    </row>
    <row r="258" spans="1:13" ht="18" customHeight="1">
      <c r="A258" s="69"/>
      <c r="B258" s="69"/>
      <c r="C258" s="67" t="s">
        <v>101</v>
      </c>
      <c r="D258" s="66" t="s">
        <v>102</v>
      </c>
      <c r="E258" s="71">
        <v>124500</v>
      </c>
      <c r="F258" s="71">
        <v>124500</v>
      </c>
      <c r="G258" s="65">
        <v>0</v>
      </c>
      <c r="H258" s="65">
        <v>123818.72</v>
      </c>
      <c r="I258" s="65">
        <v>123818.72</v>
      </c>
      <c r="J258" s="65">
        <v>0</v>
      </c>
      <c r="K258" s="65">
        <f t="shared" si="21"/>
        <v>99.45278714859438</v>
      </c>
      <c r="L258" s="63"/>
      <c r="M258" s="90"/>
    </row>
    <row r="259" spans="1:13" ht="18" customHeight="1">
      <c r="A259" s="69"/>
      <c r="B259" s="69"/>
      <c r="C259" s="69">
        <v>4210</v>
      </c>
      <c r="D259" s="66" t="s">
        <v>33</v>
      </c>
      <c r="E259" s="71">
        <v>984</v>
      </c>
      <c r="F259" s="71">
        <v>984</v>
      </c>
      <c r="G259" s="65">
        <v>0</v>
      </c>
      <c r="H259" s="65">
        <v>984</v>
      </c>
      <c r="I259" s="65">
        <v>984</v>
      </c>
      <c r="J259" s="65">
        <v>0</v>
      </c>
      <c r="K259" s="65">
        <f t="shared" si="21"/>
        <v>100</v>
      </c>
      <c r="L259" s="63"/>
      <c r="M259" s="90"/>
    </row>
    <row r="260" spans="1:13" ht="30" customHeight="1">
      <c r="A260" s="25">
        <v>853</v>
      </c>
      <c r="B260" s="25"/>
      <c r="C260" s="25"/>
      <c r="D260" s="39" t="s">
        <v>293</v>
      </c>
      <c r="E260" s="33">
        <f aca="true" t="shared" si="31" ref="E260:J260">E261</f>
        <v>90090</v>
      </c>
      <c r="F260" s="33">
        <f t="shared" si="31"/>
        <v>90090</v>
      </c>
      <c r="G260" s="33">
        <f t="shared" si="31"/>
        <v>0</v>
      </c>
      <c r="H260" s="33">
        <f t="shared" si="31"/>
        <v>90090</v>
      </c>
      <c r="I260" s="33">
        <f t="shared" si="31"/>
        <v>90090</v>
      </c>
      <c r="J260" s="33">
        <f t="shared" si="31"/>
        <v>0</v>
      </c>
      <c r="K260" s="34">
        <f>H260/E260*100</f>
        <v>100</v>
      </c>
      <c r="L260" s="63"/>
      <c r="M260" s="90"/>
    </row>
    <row r="261" spans="1:13" ht="24" customHeight="1">
      <c r="A261" s="70"/>
      <c r="B261" s="104">
        <v>85395</v>
      </c>
      <c r="C261" s="104"/>
      <c r="D261" s="107" t="s">
        <v>11</v>
      </c>
      <c r="E261" s="97">
        <f aca="true" t="shared" si="32" ref="E261:J261">E262+E263+E264+E265+E266+E267+E268+E269+E270+E271+E272+E273+E274</f>
        <v>90090</v>
      </c>
      <c r="F261" s="97">
        <f t="shared" si="32"/>
        <v>90090</v>
      </c>
      <c r="G261" s="97">
        <f t="shared" si="32"/>
        <v>0</v>
      </c>
      <c r="H261" s="97">
        <f t="shared" si="32"/>
        <v>90090</v>
      </c>
      <c r="I261" s="97">
        <f t="shared" si="32"/>
        <v>90090</v>
      </c>
      <c r="J261" s="97">
        <f t="shared" si="32"/>
        <v>0</v>
      </c>
      <c r="K261" s="102">
        <f>H261/E261*100</f>
        <v>100</v>
      </c>
      <c r="L261" s="63"/>
      <c r="M261" s="90"/>
    </row>
    <row r="262" spans="1:13" ht="26.25" customHeight="1">
      <c r="A262" s="69"/>
      <c r="B262" s="69"/>
      <c r="C262" s="67" t="s">
        <v>171</v>
      </c>
      <c r="D262" s="66" t="s">
        <v>102</v>
      </c>
      <c r="E262" s="71">
        <v>9540</v>
      </c>
      <c r="F262" s="71">
        <v>9540</v>
      </c>
      <c r="G262" s="65">
        <v>0</v>
      </c>
      <c r="H262" s="71">
        <v>9540</v>
      </c>
      <c r="I262" s="71">
        <v>9540</v>
      </c>
      <c r="J262" s="65">
        <v>0</v>
      </c>
      <c r="K262" s="65">
        <f aca="true" t="shared" si="33" ref="K262:K274">H262/E262*100</f>
        <v>100</v>
      </c>
      <c r="L262" s="63"/>
      <c r="M262" s="90"/>
    </row>
    <row r="263" spans="1:13" ht="26.25" customHeight="1">
      <c r="A263" s="69"/>
      <c r="B263" s="69"/>
      <c r="C263" s="67" t="s">
        <v>156</v>
      </c>
      <c r="D263" s="66" t="s">
        <v>50</v>
      </c>
      <c r="E263" s="71">
        <v>14170.26</v>
      </c>
      <c r="F263" s="71">
        <v>14170.26</v>
      </c>
      <c r="G263" s="65">
        <v>0</v>
      </c>
      <c r="H263" s="71">
        <v>14170.26</v>
      </c>
      <c r="I263" s="71">
        <v>14170.26</v>
      </c>
      <c r="J263" s="65">
        <v>0</v>
      </c>
      <c r="K263" s="65">
        <f t="shared" si="33"/>
        <v>100</v>
      </c>
      <c r="L263" s="63"/>
      <c r="M263" s="90"/>
    </row>
    <row r="264" spans="1:13" ht="26.25" customHeight="1">
      <c r="A264" s="69"/>
      <c r="B264" s="69"/>
      <c r="C264" s="67" t="s">
        <v>166</v>
      </c>
      <c r="D264" s="66" t="s">
        <v>50</v>
      </c>
      <c r="E264" s="71">
        <v>750.18</v>
      </c>
      <c r="F264" s="71">
        <v>750.18</v>
      </c>
      <c r="G264" s="65">
        <v>0</v>
      </c>
      <c r="H264" s="71">
        <v>750.18</v>
      </c>
      <c r="I264" s="71">
        <v>750.18</v>
      </c>
      <c r="J264" s="65">
        <v>0</v>
      </c>
      <c r="K264" s="65">
        <f t="shared" si="33"/>
        <v>100</v>
      </c>
      <c r="L264" s="63"/>
      <c r="M264" s="90"/>
    </row>
    <row r="265" spans="1:13" ht="26.25" customHeight="1">
      <c r="A265" s="69"/>
      <c r="B265" s="69"/>
      <c r="C265" s="67" t="s">
        <v>122</v>
      </c>
      <c r="D265" s="66" t="s">
        <v>55</v>
      </c>
      <c r="E265" s="71">
        <v>2577.53</v>
      </c>
      <c r="F265" s="71">
        <v>2577.53</v>
      </c>
      <c r="G265" s="65">
        <v>0</v>
      </c>
      <c r="H265" s="71">
        <v>2577.53</v>
      </c>
      <c r="I265" s="71">
        <v>2577.53</v>
      </c>
      <c r="J265" s="65">
        <v>0</v>
      </c>
      <c r="K265" s="65">
        <f t="shared" si="33"/>
        <v>100</v>
      </c>
      <c r="L265" s="63"/>
      <c r="M265" s="90"/>
    </row>
    <row r="266" spans="1:13" ht="26.25" customHeight="1">
      <c r="A266" s="69"/>
      <c r="B266" s="69"/>
      <c r="C266" s="67" t="s">
        <v>123</v>
      </c>
      <c r="D266" s="66" t="s">
        <v>55</v>
      </c>
      <c r="E266" s="71">
        <v>136.46</v>
      </c>
      <c r="F266" s="71">
        <v>136.46</v>
      </c>
      <c r="G266" s="65">
        <v>0</v>
      </c>
      <c r="H266" s="71">
        <v>136.46</v>
      </c>
      <c r="I266" s="71">
        <v>136.46</v>
      </c>
      <c r="J266" s="65">
        <v>0</v>
      </c>
      <c r="K266" s="65">
        <f t="shared" si="33"/>
        <v>100</v>
      </c>
      <c r="L266" s="63"/>
      <c r="M266" s="90"/>
    </row>
    <row r="267" spans="1:13" ht="26.25" customHeight="1">
      <c r="A267" s="69"/>
      <c r="B267" s="69"/>
      <c r="C267" s="67" t="s">
        <v>124</v>
      </c>
      <c r="D267" s="66" t="s">
        <v>30</v>
      </c>
      <c r="E267" s="71">
        <v>173.58</v>
      </c>
      <c r="F267" s="71">
        <v>173.58</v>
      </c>
      <c r="G267" s="65">
        <v>0</v>
      </c>
      <c r="H267" s="71">
        <v>173.58</v>
      </c>
      <c r="I267" s="71">
        <v>173.58</v>
      </c>
      <c r="J267" s="65">
        <v>0</v>
      </c>
      <c r="K267" s="65">
        <f t="shared" si="33"/>
        <v>100</v>
      </c>
      <c r="L267" s="63"/>
      <c r="M267" s="90"/>
    </row>
    <row r="268" spans="1:13" ht="26.25" customHeight="1">
      <c r="A268" s="69"/>
      <c r="B268" s="69"/>
      <c r="C268" s="67" t="s">
        <v>125</v>
      </c>
      <c r="D268" s="66" t="s">
        <v>30</v>
      </c>
      <c r="E268" s="71">
        <v>9.19</v>
      </c>
      <c r="F268" s="71">
        <v>9.19</v>
      </c>
      <c r="G268" s="65">
        <v>0</v>
      </c>
      <c r="H268" s="71">
        <v>9.19</v>
      </c>
      <c r="I268" s="71">
        <v>9.19</v>
      </c>
      <c r="J268" s="65">
        <v>0</v>
      </c>
      <c r="K268" s="65">
        <f t="shared" si="33"/>
        <v>100</v>
      </c>
      <c r="L268" s="63"/>
      <c r="M268" s="90"/>
    </row>
    <row r="269" spans="1:13" ht="26.25" customHeight="1">
      <c r="A269" s="69"/>
      <c r="B269" s="69"/>
      <c r="C269" s="67" t="s">
        <v>126</v>
      </c>
      <c r="D269" s="66" t="s">
        <v>32</v>
      </c>
      <c r="E269" s="71">
        <v>2849.16</v>
      </c>
      <c r="F269" s="71">
        <v>2849.16</v>
      </c>
      <c r="G269" s="65">
        <v>0</v>
      </c>
      <c r="H269" s="71">
        <v>2849.16</v>
      </c>
      <c r="I269" s="71">
        <v>2849.16</v>
      </c>
      <c r="J269" s="65">
        <v>0</v>
      </c>
      <c r="K269" s="65">
        <f t="shared" si="33"/>
        <v>100</v>
      </c>
      <c r="L269" s="63"/>
      <c r="M269" s="90"/>
    </row>
    <row r="270" spans="1:13" ht="26.25" customHeight="1">
      <c r="A270" s="69"/>
      <c r="B270" s="69"/>
      <c r="C270" s="67" t="s">
        <v>127</v>
      </c>
      <c r="D270" s="66" t="s">
        <v>32</v>
      </c>
      <c r="E270" s="71">
        <v>150.84</v>
      </c>
      <c r="F270" s="71">
        <v>150.84</v>
      </c>
      <c r="G270" s="65">
        <v>0</v>
      </c>
      <c r="H270" s="71">
        <v>150.84</v>
      </c>
      <c r="I270" s="71">
        <v>150.84</v>
      </c>
      <c r="J270" s="65">
        <v>0</v>
      </c>
      <c r="K270" s="65">
        <f t="shared" si="33"/>
        <v>100</v>
      </c>
      <c r="L270" s="63"/>
      <c r="M270" s="90"/>
    </row>
    <row r="271" spans="1:13" ht="26.25" customHeight="1">
      <c r="A271" s="69"/>
      <c r="B271" s="69"/>
      <c r="C271" s="67" t="s">
        <v>135</v>
      </c>
      <c r="D271" s="66" t="s">
        <v>33</v>
      </c>
      <c r="E271" s="71">
        <v>1631.1</v>
      </c>
      <c r="F271" s="71">
        <v>1631.1</v>
      </c>
      <c r="G271" s="65">
        <v>0</v>
      </c>
      <c r="H271" s="71">
        <v>1631.1</v>
      </c>
      <c r="I271" s="71">
        <v>1631.1</v>
      </c>
      <c r="J271" s="65">
        <v>0</v>
      </c>
      <c r="K271" s="65">
        <f t="shared" si="33"/>
        <v>100</v>
      </c>
      <c r="L271" s="63"/>
      <c r="M271" s="90"/>
    </row>
    <row r="272" spans="1:13" ht="26.25" customHeight="1">
      <c r="A272" s="69"/>
      <c r="B272" s="69"/>
      <c r="C272" s="67" t="s">
        <v>136</v>
      </c>
      <c r="D272" s="66" t="s">
        <v>33</v>
      </c>
      <c r="E272" s="71">
        <v>86.35</v>
      </c>
      <c r="F272" s="71">
        <v>86.35</v>
      </c>
      <c r="G272" s="65">
        <v>0</v>
      </c>
      <c r="H272" s="71">
        <v>86.35</v>
      </c>
      <c r="I272" s="71">
        <v>86.35</v>
      </c>
      <c r="J272" s="65">
        <v>0</v>
      </c>
      <c r="K272" s="65">
        <f t="shared" si="33"/>
        <v>100</v>
      </c>
      <c r="L272" s="63"/>
      <c r="M272" s="90"/>
    </row>
    <row r="273" spans="1:13" ht="26.25" customHeight="1">
      <c r="A273" s="69"/>
      <c r="B273" s="69"/>
      <c r="C273" s="67" t="s">
        <v>139</v>
      </c>
      <c r="D273" s="66" t="s">
        <v>34</v>
      </c>
      <c r="E273" s="71">
        <v>55098.37</v>
      </c>
      <c r="F273" s="71">
        <v>55098.37</v>
      </c>
      <c r="G273" s="65">
        <v>0</v>
      </c>
      <c r="H273" s="71">
        <v>55098.37</v>
      </c>
      <c r="I273" s="71">
        <v>55098.37</v>
      </c>
      <c r="J273" s="65">
        <v>0</v>
      </c>
      <c r="K273" s="65">
        <f t="shared" si="33"/>
        <v>100</v>
      </c>
      <c r="L273" s="63"/>
      <c r="M273" s="90"/>
    </row>
    <row r="274" spans="1:13" ht="26.25" customHeight="1">
      <c r="A274" s="69"/>
      <c r="B274" s="69"/>
      <c r="C274" s="67" t="s">
        <v>140</v>
      </c>
      <c r="D274" s="66" t="s">
        <v>34</v>
      </c>
      <c r="E274" s="71">
        <v>2916.98</v>
      </c>
      <c r="F274" s="71">
        <v>2916.98</v>
      </c>
      <c r="G274" s="65">
        <v>0</v>
      </c>
      <c r="H274" s="71">
        <v>2916.98</v>
      </c>
      <c r="I274" s="71">
        <v>2916.98</v>
      </c>
      <c r="J274" s="65">
        <v>0</v>
      </c>
      <c r="K274" s="65">
        <f t="shared" si="33"/>
        <v>100</v>
      </c>
      <c r="L274" s="63"/>
      <c r="M274" s="90"/>
    </row>
    <row r="275" spans="1:13" ht="18" customHeight="1">
      <c r="A275" s="25">
        <v>854</v>
      </c>
      <c r="B275" s="25"/>
      <c r="C275" s="36"/>
      <c r="D275" s="39" t="s">
        <v>14</v>
      </c>
      <c r="E275" s="33">
        <f>E276</f>
        <v>196312</v>
      </c>
      <c r="F275" s="33">
        <f>F276</f>
        <v>196312</v>
      </c>
      <c r="G275" s="34">
        <v>0</v>
      </c>
      <c r="H275" s="34">
        <f>H276</f>
        <v>196302.93</v>
      </c>
      <c r="I275" s="34">
        <f>I276</f>
        <v>196302.93</v>
      </c>
      <c r="J275" s="34">
        <v>0</v>
      </c>
      <c r="K275" s="34">
        <f t="shared" si="21"/>
        <v>99.99537980357798</v>
      </c>
      <c r="L275" s="63"/>
      <c r="M275" s="90"/>
    </row>
    <row r="276" spans="1:13" ht="22.5" customHeight="1">
      <c r="A276" s="69"/>
      <c r="B276" s="104">
        <v>85415</v>
      </c>
      <c r="C276" s="94"/>
      <c r="D276" s="107" t="s">
        <v>15</v>
      </c>
      <c r="E276" s="97">
        <f aca="true" t="shared" si="34" ref="E276:J276">E277+E278</f>
        <v>196312</v>
      </c>
      <c r="F276" s="97">
        <f t="shared" si="34"/>
        <v>196312</v>
      </c>
      <c r="G276" s="97">
        <f t="shared" si="34"/>
        <v>0</v>
      </c>
      <c r="H276" s="97">
        <f t="shared" si="34"/>
        <v>196302.93</v>
      </c>
      <c r="I276" s="97">
        <f t="shared" si="34"/>
        <v>196302.93</v>
      </c>
      <c r="J276" s="97">
        <f t="shared" si="34"/>
        <v>0</v>
      </c>
      <c r="K276" s="102">
        <f t="shared" si="21"/>
        <v>99.99537980357798</v>
      </c>
      <c r="L276" s="63"/>
      <c r="M276" s="90"/>
    </row>
    <row r="277" spans="1:13" ht="18" customHeight="1">
      <c r="A277" s="69"/>
      <c r="B277" s="72"/>
      <c r="C277" s="67" t="s">
        <v>104</v>
      </c>
      <c r="D277" s="66" t="s">
        <v>105</v>
      </c>
      <c r="E277" s="71">
        <v>174818</v>
      </c>
      <c r="F277" s="71">
        <v>174818</v>
      </c>
      <c r="G277" s="65">
        <v>0</v>
      </c>
      <c r="H277" s="65">
        <v>174809.63</v>
      </c>
      <c r="I277" s="65">
        <v>174809.63</v>
      </c>
      <c r="J277" s="65">
        <v>0</v>
      </c>
      <c r="K277" s="65">
        <f t="shared" si="21"/>
        <v>99.99521216350719</v>
      </c>
      <c r="L277" s="63"/>
      <c r="M277" s="90"/>
    </row>
    <row r="278" spans="1:13" ht="18" customHeight="1">
      <c r="A278" s="69"/>
      <c r="B278" s="72"/>
      <c r="C278" s="67" t="s">
        <v>291</v>
      </c>
      <c r="D278" s="66" t="s">
        <v>292</v>
      </c>
      <c r="E278" s="71">
        <v>21494</v>
      </c>
      <c r="F278" s="71">
        <v>21494</v>
      </c>
      <c r="G278" s="65">
        <v>0</v>
      </c>
      <c r="H278" s="65">
        <v>21493.3</v>
      </c>
      <c r="I278" s="65">
        <v>21493.3</v>
      </c>
      <c r="J278" s="65">
        <v>0</v>
      </c>
      <c r="K278" s="65">
        <f t="shared" si="21"/>
        <v>99.99674327719363</v>
      </c>
      <c r="L278" s="63"/>
      <c r="M278" s="90"/>
    </row>
    <row r="279" spans="1:13" ht="29.25" customHeight="1">
      <c r="A279" s="25">
        <v>900</v>
      </c>
      <c r="B279" s="25"/>
      <c r="C279" s="36"/>
      <c r="D279" s="39" t="s">
        <v>13</v>
      </c>
      <c r="E279" s="33">
        <f aca="true" t="shared" si="35" ref="E279:J279">E280+E286+E288+E291+E296+E299</f>
        <v>990317.15</v>
      </c>
      <c r="F279" s="33">
        <f t="shared" si="35"/>
        <v>863817.15</v>
      </c>
      <c r="G279" s="33">
        <f t="shared" si="35"/>
        <v>126500</v>
      </c>
      <c r="H279" s="33">
        <f t="shared" si="35"/>
        <v>716692.52</v>
      </c>
      <c r="I279" s="33">
        <f t="shared" si="35"/>
        <v>608462.87</v>
      </c>
      <c r="J279" s="33">
        <f t="shared" si="35"/>
        <v>108229.65</v>
      </c>
      <c r="K279" s="34">
        <f t="shared" si="21"/>
        <v>72.36999985307737</v>
      </c>
      <c r="L279" s="63"/>
      <c r="M279" s="90"/>
    </row>
    <row r="280" spans="1:13" ht="24" customHeight="1">
      <c r="A280" s="70"/>
      <c r="B280" s="99">
        <v>90002</v>
      </c>
      <c r="C280" s="113"/>
      <c r="D280" s="114" t="s">
        <v>161</v>
      </c>
      <c r="E280" s="97">
        <f aca="true" t="shared" si="36" ref="E280:J280">E285+E281+E282+E283+E284</f>
        <v>300000</v>
      </c>
      <c r="F280" s="97">
        <f t="shared" si="36"/>
        <v>300000</v>
      </c>
      <c r="G280" s="97">
        <f t="shared" si="36"/>
        <v>0</v>
      </c>
      <c r="H280" s="97">
        <f t="shared" si="36"/>
        <v>155887.9</v>
      </c>
      <c r="I280" s="97">
        <f t="shared" si="36"/>
        <v>155887.9</v>
      </c>
      <c r="J280" s="97">
        <f t="shared" si="36"/>
        <v>0</v>
      </c>
      <c r="K280" s="98">
        <f t="shared" si="21"/>
        <v>51.96263333333333</v>
      </c>
      <c r="L280" s="63"/>
      <c r="M280" s="90"/>
    </row>
    <row r="281" spans="1:13" s="93" customFormat="1" ht="24" customHeight="1">
      <c r="A281" s="69"/>
      <c r="B281" s="69"/>
      <c r="C281" s="67" t="s">
        <v>52</v>
      </c>
      <c r="D281" s="66" t="s">
        <v>50</v>
      </c>
      <c r="E281" s="78">
        <v>12000</v>
      </c>
      <c r="F281" s="78">
        <v>12000</v>
      </c>
      <c r="G281" s="78">
        <v>0</v>
      </c>
      <c r="H281" s="78">
        <v>12000</v>
      </c>
      <c r="I281" s="78">
        <v>12000</v>
      </c>
      <c r="J281" s="78">
        <v>0</v>
      </c>
      <c r="K281" s="65">
        <f t="shared" si="21"/>
        <v>100</v>
      </c>
      <c r="L281" s="92"/>
      <c r="M281" s="90"/>
    </row>
    <row r="282" spans="1:13" s="93" customFormat="1" ht="24" customHeight="1">
      <c r="A282" s="69"/>
      <c r="B282" s="69"/>
      <c r="C282" s="67" t="s">
        <v>89</v>
      </c>
      <c r="D282" s="66" t="s">
        <v>90</v>
      </c>
      <c r="E282" s="78">
        <v>8000</v>
      </c>
      <c r="F282" s="78">
        <v>8000</v>
      </c>
      <c r="G282" s="78">
        <v>0</v>
      </c>
      <c r="H282" s="78">
        <v>4466.8</v>
      </c>
      <c r="I282" s="78">
        <v>4466.8</v>
      </c>
      <c r="J282" s="78">
        <v>0</v>
      </c>
      <c r="K282" s="65">
        <f t="shared" si="21"/>
        <v>55.835</v>
      </c>
      <c r="L282" s="92"/>
      <c r="M282" s="90"/>
    </row>
    <row r="283" spans="1:13" s="93" customFormat="1" ht="24" customHeight="1">
      <c r="A283" s="69"/>
      <c r="B283" s="69"/>
      <c r="C283" s="67" t="s">
        <v>27</v>
      </c>
      <c r="D283" s="66" t="s">
        <v>55</v>
      </c>
      <c r="E283" s="78">
        <v>2000</v>
      </c>
      <c r="F283" s="78">
        <v>2000</v>
      </c>
      <c r="G283" s="78">
        <v>0</v>
      </c>
      <c r="H283" s="78">
        <v>2000</v>
      </c>
      <c r="I283" s="78">
        <v>2000</v>
      </c>
      <c r="J283" s="78">
        <v>0</v>
      </c>
      <c r="K283" s="65">
        <f t="shared" si="21"/>
        <v>100</v>
      </c>
      <c r="L283" s="92"/>
      <c r="M283" s="90"/>
    </row>
    <row r="284" spans="1:13" s="93" customFormat="1" ht="24" customHeight="1">
      <c r="A284" s="69"/>
      <c r="B284" s="69"/>
      <c r="C284" s="67" t="s">
        <v>29</v>
      </c>
      <c r="D284" s="66" t="s">
        <v>30</v>
      </c>
      <c r="E284" s="78">
        <v>300</v>
      </c>
      <c r="F284" s="78">
        <v>300</v>
      </c>
      <c r="G284" s="78">
        <v>0</v>
      </c>
      <c r="H284" s="78">
        <v>300</v>
      </c>
      <c r="I284" s="78">
        <v>300</v>
      </c>
      <c r="J284" s="78">
        <v>0</v>
      </c>
      <c r="K284" s="65">
        <f t="shared" si="21"/>
        <v>100</v>
      </c>
      <c r="L284" s="92"/>
      <c r="M284" s="90"/>
    </row>
    <row r="285" spans="1:13" ht="24" customHeight="1">
      <c r="A285" s="70"/>
      <c r="B285" s="70"/>
      <c r="C285" s="67" t="s">
        <v>44</v>
      </c>
      <c r="D285" s="66" t="s">
        <v>34</v>
      </c>
      <c r="E285" s="71">
        <v>277700</v>
      </c>
      <c r="F285" s="71">
        <v>277700</v>
      </c>
      <c r="G285" s="71">
        <v>0</v>
      </c>
      <c r="H285" s="65">
        <v>137121.1</v>
      </c>
      <c r="I285" s="65">
        <v>137121.1</v>
      </c>
      <c r="J285" s="65">
        <v>0</v>
      </c>
      <c r="K285" s="65">
        <f t="shared" si="21"/>
        <v>49.37742167806986</v>
      </c>
      <c r="L285" s="63"/>
      <c r="M285" s="90"/>
    </row>
    <row r="286" spans="1:13" ht="18" customHeight="1">
      <c r="A286" s="70"/>
      <c r="B286" s="104">
        <v>90003</v>
      </c>
      <c r="C286" s="94"/>
      <c r="D286" s="107" t="s">
        <v>106</v>
      </c>
      <c r="E286" s="97">
        <f aca="true" t="shared" si="37" ref="E286:J286">E287</f>
        <v>15000</v>
      </c>
      <c r="F286" s="97">
        <f t="shared" si="37"/>
        <v>15000</v>
      </c>
      <c r="G286" s="97">
        <f t="shared" si="37"/>
        <v>0</v>
      </c>
      <c r="H286" s="97">
        <f t="shared" si="37"/>
        <v>14760</v>
      </c>
      <c r="I286" s="97">
        <f t="shared" si="37"/>
        <v>14760</v>
      </c>
      <c r="J286" s="97">
        <f t="shared" si="37"/>
        <v>0</v>
      </c>
      <c r="K286" s="102">
        <f t="shared" si="21"/>
        <v>98.4</v>
      </c>
      <c r="L286" s="63"/>
      <c r="M286" s="90"/>
    </row>
    <row r="287" spans="1:13" ht="18" customHeight="1">
      <c r="A287" s="70"/>
      <c r="B287" s="72"/>
      <c r="C287" s="67" t="s">
        <v>44</v>
      </c>
      <c r="D287" s="66" t="s">
        <v>34</v>
      </c>
      <c r="E287" s="71">
        <v>15000</v>
      </c>
      <c r="F287" s="71">
        <v>15000</v>
      </c>
      <c r="G287" s="71">
        <v>0</v>
      </c>
      <c r="H287" s="65">
        <v>14760</v>
      </c>
      <c r="I287" s="65">
        <v>14760</v>
      </c>
      <c r="J287" s="65">
        <v>0</v>
      </c>
      <c r="K287" s="65">
        <f t="shared" si="21"/>
        <v>98.4</v>
      </c>
      <c r="L287" s="63"/>
      <c r="M287" s="90"/>
    </row>
    <row r="288" spans="1:13" ht="18" customHeight="1">
      <c r="A288" s="70"/>
      <c r="B288" s="104">
        <v>90004</v>
      </c>
      <c r="C288" s="94"/>
      <c r="D288" s="107" t="s">
        <v>107</v>
      </c>
      <c r="E288" s="97">
        <f aca="true" t="shared" si="38" ref="E288:J288">E289+E290</f>
        <v>37199</v>
      </c>
      <c r="F288" s="97">
        <f t="shared" si="38"/>
        <v>37199</v>
      </c>
      <c r="G288" s="97">
        <f t="shared" si="38"/>
        <v>0</v>
      </c>
      <c r="H288" s="97">
        <f t="shared" si="38"/>
        <v>35248.23</v>
      </c>
      <c r="I288" s="97">
        <f t="shared" si="38"/>
        <v>35248.23</v>
      </c>
      <c r="J288" s="97">
        <f t="shared" si="38"/>
        <v>0</v>
      </c>
      <c r="K288" s="102">
        <f t="shared" si="21"/>
        <v>94.7558536519799</v>
      </c>
      <c r="L288" s="63"/>
      <c r="M288" s="90"/>
    </row>
    <row r="289" spans="1:13" ht="18" customHeight="1">
      <c r="A289" s="70"/>
      <c r="B289" s="70"/>
      <c r="C289" s="67" t="s">
        <v>41</v>
      </c>
      <c r="D289" s="66" t="s">
        <v>33</v>
      </c>
      <c r="E289" s="71">
        <v>6000</v>
      </c>
      <c r="F289" s="71">
        <v>6000</v>
      </c>
      <c r="G289" s="65">
        <v>0</v>
      </c>
      <c r="H289" s="65">
        <v>5183.6</v>
      </c>
      <c r="I289" s="65">
        <v>5183.6</v>
      </c>
      <c r="J289" s="65">
        <v>0</v>
      </c>
      <c r="K289" s="65">
        <f t="shared" si="21"/>
        <v>86.39333333333335</v>
      </c>
      <c r="L289" s="63"/>
      <c r="M289" s="90"/>
    </row>
    <row r="290" spans="1:13" ht="18" customHeight="1">
      <c r="A290" s="70"/>
      <c r="B290" s="70"/>
      <c r="C290" s="67" t="s">
        <v>44</v>
      </c>
      <c r="D290" s="66" t="s">
        <v>34</v>
      </c>
      <c r="E290" s="71">
        <v>31199</v>
      </c>
      <c r="F290" s="71">
        <v>31199</v>
      </c>
      <c r="G290" s="65">
        <v>0</v>
      </c>
      <c r="H290" s="65">
        <v>30064.63</v>
      </c>
      <c r="I290" s="65">
        <v>30064.63</v>
      </c>
      <c r="J290" s="65">
        <v>0</v>
      </c>
      <c r="K290" s="65">
        <f t="shared" si="21"/>
        <v>96.36408218212122</v>
      </c>
      <c r="L290" s="63"/>
      <c r="M290" s="90"/>
    </row>
    <row r="291" spans="1:13" ht="18" customHeight="1">
      <c r="A291" s="70"/>
      <c r="B291" s="104">
        <v>90015</v>
      </c>
      <c r="C291" s="103"/>
      <c r="D291" s="107" t="s">
        <v>108</v>
      </c>
      <c r="E291" s="97">
        <f aca="true" t="shared" si="39" ref="E291:J291">E292+E293+E294+E295</f>
        <v>326577</v>
      </c>
      <c r="F291" s="97">
        <f t="shared" si="39"/>
        <v>318577</v>
      </c>
      <c r="G291" s="97">
        <f t="shared" si="39"/>
        <v>8000</v>
      </c>
      <c r="H291" s="97">
        <f t="shared" si="39"/>
        <v>240640.53000000003</v>
      </c>
      <c r="I291" s="97">
        <f t="shared" si="39"/>
        <v>235948.37000000002</v>
      </c>
      <c r="J291" s="97">
        <f t="shared" si="39"/>
        <v>4692.16</v>
      </c>
      <c r="K291" s="102">
        <f t="shared" si="21"/>
        <v>73.68569433854803</v>
      </c>
      <c r="L291" s="63"/>
      <c r="M291" s="90"/>
    </row>
    <row r="292" spans="1:13" ht="18" customHeight="1">
      <c r="A292" s="70"/>
      <c r="B292" s="72"/>
      <c r="C292" s="67" t="s">
        <v>62</v>
      </c>
      <c r="D292" s="66" t="s">
        <v>66</v>
      </c>
      <c r="E292" s="71">
        <v>191880</v>
      </c>
      <c r="F292" s="71">
        <v>191880</v>
      </c>
      <c r="G292" s="65">
        <v>0</v>
      </c>
      <c r="H292" s="65">
        <v>126498.63</v>
      </c>
      <c r="I292" s="65">
        <v>126498.63</v>
      </c>
      <c r="J292" s="65">
        <v>0</v>
      </c>
      <c r="K292" s="65">
        <f t="shared" si="21"/>
        <v>65.92590681676049</v>
      </c>
      <c r="L292" s="63"/>
      <c r="M292" s="90"/>
    </row>
    <row r="293" spans="1:13" ht="18" customHeight="1">
      <c r="A293" s="70"/>
      <c r="B293" s="70"/>
      <c r="C293" s="67" t="s">
        <v>42</v>
      </c>
      <c r="D293" s="66" t="s">
        <v>43</v>
      </c>
      <c r="E293" s="71">
        <v>104000</v>
      </c>
      <c r="F293" s="71">
        <v>104000</v>
      </c>
      <c r="G293" s="65">
        <v>0</v>
      </c>
      <c r="H293" s="65">
        <v>100818.96</v>
      </c>
      <c r="I293" s="65">
        <v>100818.96</v>
      </c>
      <c r="J293" s="65">
        <v>0</v>
      </c>
      <c r="K293" s="65">
        <f t="shared" si="21"/>
        <v>96.9413076923077</v>
      </c>
      <c r="L293" s="63"/>
      <c r="M293" s="90"/>
    </row>
    <row r="294" spans="1:13" ht="18" customHeight="1">
      <c r="A294" s="70"/>
      <c r="B294" s="70"/>
      <c r="C294" s="67" t="s">
        <v>44</v>
      </c>
      <c r="D294" s="66" t="s">
        <v>34</v>
      </c>
      <c r="E294" s="71">
        <v>22697</v>
      </c>
      <c r="F294" s="71">
        <v>22697</v>
      </c>
      <c r="G294" s="65">
        <v>0</v>
      </c>
      <c r="H294" s="65">
        <v>8630.78</v>
      </c>
      <c r="I294" s="65">
        <v>8630.78</v>
      </c>
      <c r="J294" s="65">
        <v>0</v>
      </c>
      <c r="K294" s="65">
        <f t="shared" si="21"/>
        <v>38.02608274221263</v>
      </c>
      <c r="L294" s="63"/>
      <c r="M294" s="90"/>
    </row>
    <row r="295" spans="1:13" ht="18" customHeight="1">
      <c r="A295" s="70"/>
      <c r="B295" s="70"/>
      <c r="C295" s="67" t="s">
        <v>45</v>
      </c>
      <c r="D295" s="66" t="s">
        <v>46</v>
      </c>
      <c r="E295" s="71">
        <v>8000</v>
      </c>
      <c r="F295" s="71">
        <v>0</v>
      </c>
      <c r="G295" s="65">
        <v>8000</v>
      </c>
      <c r="H295" s="65">
        <v>4692.16</v>
      </c>
      <c r="I295" s="65">
        <v>0</v>
      </c>
      <c r="J295" s="65">
        <v>4692.16</v>
      </c>
      <c r="K295" s="65">
        <f t="shared" si="21"/>
        <v>58.651999999999994</v>
      </c>
      <c r="L295" s="63"/>
      <c r="M295" s="90"/>
    </row>
    <row r="296" spans="1:13" ht="30" customHeight="1">
      <c r="A296" s="69"/>
      <c r="B296" s="104">
        <v>90019</v>
      </c>
      <c r="C296" s="94"/>
      <c r="D296" s="107" t="s">
        <v>16</v>
      </c>
      <c r="E296" s="97">
        <f>E297+E298</f>
        <v>12000</v>
      </c>
      <c r="F296" s="97">
        <f>F297+F298</f>
        <v>12000</v>
      </c>
      <c r="G296" s="102">
        <v>0</v>
      </c>
      <c r="H296" s="102">
        <f>H297+H298</f>
        <v>7017.58</v>
      </c>
      <c r="I296" s="102">
        <f>I297+I298</f>
        <v>7017.58</v>
      </c>
      <c r="J296" s="102">
        <v>0</v>
      </c>
      <c r="K296" s="102">
        <f t="shared" si="21"/>
        <v>58.47983333333333</v>
      </c>
      <c r="L296" s="63"/>
      <c r="M296" s="90"/>
    </row>
    <row r="297" spans="1:13" ht="18" customHeight="1">
      <c r="A297" s="69"/>
      <c r="B297" s="72"/>
      <c r="C297" s="67" t="s">
        <v>41</v>
      </c>
      <c r="D297" s="66" t="s">
        <v>33</v>
      </c>
      <c r="E297" s="71">
        <v>6000</v>
      </c>
      <c r="F297" s="71">
        <v>6000</v>
      </c>
      <c r="G297" s="65">
        <v>0</v>
      </c>
      <c r="H297" s="65">
        <v>1062.38</v>
      </c>
      <c r="I297" s="65">
        <v>1062.38</v>
      </c>
      <c r="J297" s="65">
        <v>0</v>
      </c>
      <c r="K297" s="65">
        <f t="shared" si="21"/>
        <v>17.706333333333333</v>
      </c>
      <c r="L297" s="63"/>
      <c r="M297" s="90"/>
    </row>
    <row r="298" spans="1:13" ht="18" customHeight="1">
      <c r="A298" s="69"/>
      <c r="B298" s="72"/>
      <c r="C298" s="67" t="s">
        <v>44</v>
      </c>
      <c r="D298" s="66" t="s">
        <v>34</v>
      </c>
      <c r="E298" s="71">
        <v>6000</v>
      </c>
      <c r="F298" s="71">
        <v>6000</v>
      </c>
      <c r="G298" s="65">
        <v>0</v>
      </c>
      <c r="H298" s="65">
        <v>5955.2</v>
      </c>
      <c r="I298" s="65">
        <v>5955.2</v>
      </c>
      <c r="J298" s="65">
        <v>0</v>
      </c>
      <c r="K298" s="65">
        <f t="shared" si="21"/>
        <v>99.25333333333333</v>
      </c>
      <c r="L298" s="63"/>
      <c r="M298" s="90"/>
    </row>
    <row r="299" spans="1:13" ht="18" customHeight="1">
      <c r="A299" s="69"/>
      <c r="B299" s="104">
        <v>90095</v>
      </c>
      <c r="C299" s="103"/>
      <c r="D299" s="107" t="s">
        <v>11</v>
      </c>
      <c r="E299" s="97">
        <f aca="true" t="shared" si="40" ref="E299:J299">E300+E302+E303+E301+E304+E305</f>
        <v>299541.15</v>
      </c>
      <c r="F299" s="97">
        <f t="shared" si="40"/>
        <v>181041.15</v>
      </c>
      <c r="G299" s="97">
        <f t="shared" si="40"/>
        <v>118500</v>
      </c>
      <c r="H299" s="97">
        <f t="shared" si="40"/>
        <v>263138.28</v>
      </c>
      <c r="I299" s="97">
        <f t="shared" si="40"/>
        <v>159600.79</v>
      </c>
      <c r="J299" s="97">
        <f t="shared" si="40"/>
        <v>103537.48999999999</v>
      </c>
      <c r="K299" s="102">
        <f t="shared" si="21"/>
        <v>87.84712217336417</v>
      </c>
      <c r="L299" s="63"/>
      <c r="M299" s="90"/>
    </row>
    <row r="300" spans="1:13" ht="23.25" customHeight="1">
      <c r="A300" s="69"/>
      <c r="B300" s="72"/>
      <c r="C300" s="67" t="s">
        <v>41</v>
      </c>
      <c r="D300" s="66" t="s">
        <v>33</v>
      </c>
      <c r="E300" s="71">
        <v>128031</v>
      </c>
      <c r="F300" s="71">
        <v>128031</v>
      </c>
      <c r="G300" s="65">
        <v>0</v>
      </c>
      <c r="H300" s="65">
        <v>112635.79</v>
      </c>
      <c r="I300" s="65">
        <v>112635.79</v>
      </c>
      <c r="J300" s="65">
        <v>0</v>
      </c>
      <c r="K300" s="65">
        <f t="shared" si="21"/>
        <v>87.97540439424826</v>
      </c>
      <c r="L300" s="63"/>
      <c r="M300" s="90"/>
    </row>
    <row r="301" spans="1:13" ht="24" customHeight="1">
      <c r="A301" s="69"/>
      <c r="B301" s="72"/>
      <c r="C301" s="67" t="s">
        <v>42</v>
      </c>
      <c r="D301" s="66" t="s">
        <v>43</v>
      </c>
      <c r="E301" s="71">
        <v>22000</v>
      </c>
      <c r="F301" s="71">
        <v>22000</v>
      </c>
      <c r="G301" s="65">
        <v>0</v>
      </c>
      <c r="H301" s="65">
        <v>18385.98</v>
      </c>
      <c r="I301" s="65">
        <v>18385.98</v>
      </c>
      <c r="J301" s="65">
        <v>0</v>
      </c>
      <c r="K301" s="65">
        <f t="shared" si="21"/>
        <v>83.57263636363636</v>
      </c>
      <c r="L301" s="63"/>
      <c r="M301" s="90"/>
    </row>
    <row r="302" spans="1:13" ht="24.75" customHeight="1">
      <c r="A302" s="69"/>
      <c r="B302" s="72"/>
      <c r="C302" s="67" t="s">
        <v>44</v>
      </c>
      <c r="D302" s="66" t="s">
        <v>34</v>
      </c>
      <c r="E302" s="71">
        <v>31010.15</v>
      </c>
      <c r="F302" s="71">
        <v>31010.15</v>
      </c>
      <c r="G302" s="65">
        <v>0</v>
      </c>
      <c r="H302" s="65">
        <v>28579.02</v>
      </c>
      <c r="I302" s="65">
        <v>28579.02</v>
      </c>
      <c r="J302" s="65">
        <v>0</v>
      </c>
      <c r="K302" s="65">
        <f t="shared" si="21"/>
        <v>92.16021205959983</v>
      </c>
      <c r="L302" s="63"/>
      <c r="M302" s="90"/>
    </row>
    <row r="303" spans="1:13" ht="22.5" customHeight="1">
      <c r="A303" s="69"/>
      <c r="B303" s="72"/>
      <c r="C303" s="67" t="s">
        <v>45</v>
      </c>
      <c r="D303" s="66" t="s">
        <v>46</v>
      </c>
      <c r="E303" s="71">
        <v>48500</v>
      </c>
      <c r="F303" s="71">
        <v>0</v>
      </c>
      <c r="G303" s="71">
        <v>48500</v>
      </c>
      <c r="H303" s="65">
        <v>33636.68</v>
      </c>
      <c r="I303" s="65">
        <v>0</v>
      </c>
      <c r="J303" s="65">
        <v>33636.68</v>
      </c>
      <c r="K303" s="65">
        <f t="shared" si="21"/>
        <v>69.3539793814433</v>
      </c>
      <c r="L303" s="63"/>
      <c r="M303" s="90"/>
    </row>
    <row r="304" spans="1:13" ht="24" customHeight="1">
      <c r="A304" s="69"/>
      <c r="B304" s="72"/>
      <c r="C304" s="67" t="s">
        <v>167</v>
      </c>
      <c r="D304" s="66" t="s">
        <v>46</v>
      </c>
      <c r="E304" s="71">
        <v>25000</v>
      </c>
      <c r="F304" s="71">
        <v>0</v>
      </c>
      <c r="G304" s="71">
        <v>25000</v>
      </c>
      <c r="H304" s="65">
        <v>25000</v>
      </c>
      <c r="I304" s="65">
        <v>0</v>
      </c>
      <c r="J304" s="65">
        <v>25000</v>
      </c>
      <c r="K304" s="65">
        <f t="shared" si="21"/>
        <v>100</v>
      </c>
      <c r="L304" s="63"/>
      <c r="M304" s="90"/>
    </row>
    <row r="305" spans="1:13" ht="24.75" customHeight="1">
      <c r="A305" s="69"/>
      <c r="B305" s="72"/>
      <c r="C305" s="67" t="s">
        <v>168</v>
      </c>
      <c r="D305" s="66" t="s">
        <v>46</v>
      </c>
      <c r="E305" s="71">
        <v>45000</v>
      </c>
      <c r="F305" s="71">
        <v>0</v>
      </c>
      <c r="G305" s="71">
        <v>45000</v>
      </c>
      <c r="H305" s="65">
        <v>44900.81</v>
      </c>
      <c r="I305" s="65">
        <v>0</v>
      </c>
      <c r="J305" s="65">
        <v>44900.81</v>
      </c>
      <c r="K305" s="65">
        <f t="shared" si="21"/>
        <v>99.77957777777777</v>
      </c>
      <c r="L305" s="63"/>
      <c r="M305" s="90"/>
    </row>
    <row r="306" spans="1:13" ht="27.75" customHeight="1">
      <c r="A306" s="25">
        <v>921</v>
      </c>
      <c r="B306" s="26"/>
      <c r="C306" s="36"/>
      <c r="D306" s="39" t="s">
        <v>17</v>
      </c>
      <c r="E306" s="33">
        <f aca="true" t="shared" si="41" ref="E306:J306">E307+E309</f>
        <v>381000</v>
      </c>
      <c r="F306" s="33">
        <f t="shared" si="41"/>
        <v>381000</v>
      </c>
      <c r="G306" s="33">
        <f t="shared" si="41"/>
        <v>0</v>
      </c>
      <c r="H306" s="33">
        <f t="shared" si="41"/>
        <v>381000</v>
      </c>
      <c r="I306" s="33">
        <f t="shared" si="41"/>
        <v>381000</v>
      </c>
      <c r="J306" s="33">
        <f t="shared" si="41"/>
        <v>0</v>
      </c>
      <c r="K306" s="34">
        <f t="shared" si="21"/>
        <v>100</v>
      </c>
      <c r="L306" s="63"/>
      <c r="M306" s="90"/>
    </row>
    <row r="307" spans="1:13" ht="21" customHeight="1">
      <c r="A307" s="69"/>
      <c r="B307" s="104">
        <v>92109</v>
      </c>
      <c r="C307" s="103"/>
      <c r="D307" s="107" t="s">
        <v>18</v>
      </c>
      <c r="E307" s="97">
        <f aca="true" t="shared" si="42" ref="E307:J307">E308</f>
        <v>293000</v>
      </c>
      <c r="F307" s="97">
        <f t="shared" si="42"/>
        <v>293000</v>
      </c>
      <c r="G307" s="97">
        <f t="shared" si="42"/>
        <v>0</v>
      </c>
      <c r="H307" s="97">
        <f t="shared" si="42"/>
        <v>293000</v>
      </c>
      <c r="I307" s="97">
        <f t="shared" si="42"/>
        <v>293000</v>
      </c>
      <c r="J307" s="97">
        <f t="shared" si="42"/>
        <v>0</v>
      </c>
      <c r="K307" s="102">
        <f t="shared" si="21"/>
        <v>100</v>
      </c>
      <c r="L307" s="63"/>
      <c r="M307" s="90"/>
    </row>
    <row r="308" spans="1:13" ht="24" customHeight="1">
      <c r="A308" s="69"/>
      <c r="B308" s="72"/>
      <c r="C308" s="67" t="s">
        <v>109</v>
      </c>
      <c r="D308" s="66" t="s">
        <v>110</v>
      </c>
      <c r="E308" s="71">
        <v>293000</v>
      </c>
      <c r="F308" s="71">
        <v>293000</v>
      </c>
      <c r="G308" s="65">
        <v>0</v>
      </c>
      <c r="H308" s="65">
        <v>293000</v>
      </c>
      <c r="I308" s="65">
        <v>293000</v>
      </c>
      <c r="J308" s="65">
        <v>0</v>
      </c>
      <c r="K308" s="65">
        <f t="shared" si="21"/>
        <v>100</v>
      </c>
      <c r="L308" s="63"/>
      <c r="M308" s="90"/>
    </row>
    <row r="309" spans="1:13" ht="26.25" customHeight="1">
      <c r="A309" s="69"/>
      <c r="B309" s="104">
        <v>92116</v>
      </c>
      <c r="C309" s="94"/>
      <c r="D309" s="107" t="s">
        <v>111</v>
      </c>
      <c r="E309" s="97">
        <f>E310</f>
        <v>88000</v>
      </c>
      <c r="F309" s="97">
        <f>F310</f>
        <v>88000</v>
      </c>
      <c r="G309" s="102">
        <v>0</v>
      </c>
      <c r="H309" s="102">
        <f>H310</f>
        <v>88000</v>
      </c>
      <c r="I309" s="102">
        <f>I310</f>
        <v>88000</v>
      </c>
      <c r="J309" s="102">
        <v>0</v>
      </c>
      <c r="K309" s="102">
        <f t="shared" si="21"/>
        <v>100</v>
      </c>
      <c r="L309" s="63"/>
      <c r="M309" s="90"/>
    </row>
    <row r="310" spans="1:13" ht="24" customHeight="1">
      <c r="A310" s="69"/>
      <c r="B310" s="72"/>
      <c r="C310" s="67" t="s">
        <v>109</v>
      </c>
      <c r="D310" s="66" t="s">
        <v>110</v>
      </c>
      <c r="E310" s="71">
        <v>88000</v>
      </c>
      <c r="F310" s="71">
        <v>88000</v>
      </c>
      <c r="G310" s="65">
        <v>0</v>
      </c>
      <c r="H310" s="65">
        <v>88000</v>
      </c>
      <c r="I310" s="65">
        <v>88000</v>
      </c>
      <c r="J310" s="65">
        <v>0</v>
      </c>
      <c r="K310" s="65">
        <f t="shared" si="21"/>
        <v>100</v>
      </c>
      <c r="L310" s="63"/>
      <c r="M310" s="90"/>
    </row>
    <row r="311" spans="1:13" ht="27" customHeight="1">
      <c r="A311" s="25">
        <v>926</v>
      </c>
      <c r="B311" s="26"/>
      <c r="C311" s="36"/>
      <c r="D311" s="39" t="s">
        <v>19</v>
      </c>
      <c r="E311" s="33">
        <f aca="true" t="shared" si="43" ref="E311:J311">E312</f>
        <v>50894</v>
      </c>
      <c r="F311" s="33">
        <f t="shared" si="43"/>
        <v>42542</v>
      </c>
      <c r="G311" s="33">
        <f t="shared" si="43"/>
        <v>8352</v>
      </c>
      <c r="H311" s="34">
        <f t="shared" si="43"/>
        <v>49510.5</v>
      </c>
      <c r="I311" s="34">
        <f t="shared" si="43"/>
        <v>41158.5</v>
      </c>
      <c r="J311" s="34">
        <f t="shared" si="43"/>
        <v>8352</v>
      </c>
      <c r="K311" s="34">
        <f t="shared" si="21"/>
        <v>97.28160490431092</v>
      </c>
      <c r="L311" s="63"/>
      <c r="M311" s="90"/>
    </row>
    <row r="312" spans="1:13" ht="21" customHeight="1">
      <c r="A312" s="69"/>
      <c r="B312" s="104">
        <v>92605</v>
      </c>
      <c r="C312" s="94"/>
      <c r="D312" s="107" t="s">
        <v>20</v>
      </c>
      <c r="E312" s="97">
        <f aca="true" t="shared" si="44" ref="E312:J312">E313+E315+E316+E314+E317+E318+E319+E320+E321+E322+E323</f>
        <v>50894</v>
      </c>
      <c r="F312" s="97">
        <f t="shared" si="44"/>
        <v>42542</v>
      </c>
      <c r="G312" s="97">
        <f t="shared" si="44"/>
        <v>8352</v>
      </c>
      <c r="H312" s="97">
        <f t="shared" si="44"/>
        <v>49510.5</v>
      </c>
      <c r="I312" s="97">
        <f t="shared" si="44"/>
        <v>41158.5</v>
      </c>
      <c r="J312" s="97">
        <f t="shared" si="44"/>
        <v>8352</v>
      </c>
      <c r="K312" s="102">
        <f t="shared" si="21"/>
        <v>97.28160490431092</v>
      </c>
      <c r="L312" s="63"/>
      <c r="M312" s="90"/>
    </row>
    <row r="313" spans="1:13" ht="21" customHeight="1">
      <c r="A313" s="69"/>
      <c r="B313" s="72"/>
      <c r="C313" s="67" t="s">
        <v>122</v>
      </c>
      <c r="D313" s="66" t="s">
        <v>55</v>
      </c>
      <c r="E313" s="71">
        <v>1021.28</v>
      </c>
      <c r="F313" s="71">
        <v>1021.28</v>
      </c>
      <c r="G313" s="78">
        <v>0</v>
      </c>
      <c r="H313" s="71">
        <v>1021.28</v>
      </c>
      <c r="I313" s="71">
        <v>1021.28</v>
      </c>
      <c r="J313" s="71">
        <v>0</v>
      </c>
      <c r="K313" s="65">
        <f t="shared" si="21"/>
        <v>100</v>
      </c>
      <c r="L313" s="63"/>
      <c r="M313" s="90"/>
    </row>
    <row r="314" spans="1:13" ht="21" customHeight="1">
      <c r="A314" s="69"/>
      <c r="B314" s="72"/>
      <c r="C314" s="67" t="s">
        <v>123</v>
      </c>
      <c r="D314" s="66" t="s">
        <v>55</v>
      </c>
      <c r="E314" s="71">
        <v>180.23</v>
      </c>
      <c r="F314" s="71">
        <v>180.23</v>
      </c>
      <c r="G314" s="78">
        <v>0</v>
      </c>
      <c r="H314" s="71">
        <v>180.23</v>
      </c>
      <c r="I314" s="71">
        <v>180.23</v>
      </c>
      <c r="J314" s="71">
        <v>0</v>
      </c>
      <c r="K314" s="65">
        <f t="shared" si="21"/>
        <v>100</v>
      </c>
      <c r="L314" s="63"/>
      <c r="M314" s="90"/>
    </row>
    <row r="315" spans="1:13" ht="21" customHeight="1">
      <c r="A315" s="69"/>
      <c r="B315" s="72"/>
      <c r="C315" s="67" t="s">
        <v>124</v>
      </c>
      <c r="D315" s="66" t="s">
        <v>30</v>
      </c>
      <c r="E315" s="71">
        <v>146.32</v>
      </c>
      <c r="F315" s="71">
        <v>146.32</v>
      </c>
      <c r="G315" s="78">
        <v>0</v>
      </c>
      <c r="H315" s="71">
        <v>146.32</v>
      </c>
      <c r="I315" s="71">
        <v>146.32</v>
      </c>
      <c r="J315" s="71">
        <v>0</v>
      </c>
      <c r="K315" s="65">
        <f t="shared" si="21"/>
        <v>100</v>
      </c>
      <c r="L315" s="63"/>
      <c r="M315" s="90"/>
    </row>
    <row r="316" spans="1:13" ht="21" customHeight="1">
      <c r="A316" s="69"/>
      <c r="B316" s="72"/>
      <c r="C316" s="67" t="s">
        <v>125</v>
      </c>
      <c r="D316" s="66" t="s">
        <v>30</v>
      </c>
      <c r="E316" s="71">
        <v>25.82</v>
      </c>
      <c r="F316" s="71">
        <v>25.82</v>
      </c>
      <c r="G316" s="78">
        <v>0</v>
      </c>
      <c r="H316" s="71">
        <v>25.82</v>
      </c>
      <c r="I316" s="71">
        <v>25.82</v>
      </c>
      <c r="J316" s="71">
        <v>0</v>
      </c>
      <c r="K316" s="65">
        <f t="shared" si="21"/>
        <v>100</v>
      </c>
      <c r="L316" s="63"/>
      <c r="M316" s="90"/>
    </row>
    <row r="317" spans="1:13" ht="21" customHeight="1">
      <c r="A317" s="69"/>
      <c r="B317" s="72"/>
      <c r="C317" s="67" t="s">
        <v>126</v>
      </c>
      <c r="D317" s="66" t="s">
        <v>32</v>
      </c>
      <c r="E317" s="71">
        <v>5972.4</v>
      </c>
      <c r="F317" s="71">
        <v>5972.4</v>
      </c>
      <c r="G317" s="78">
        <v>0</v>
      </c>
      <c r="H317" s="71">
        <v>5972.4</v>
      </c>
      <c r="I317" s="71">
        <v>5972.4</v>
      </c>
      <c r="J317" s="71">
        <v>0</v>
      </c>
      <c r="K317" s="65">
        <f t="shared" si="21"/>
        <v>100</v>
      </c>
      <c r="L317" s="63"/>
      <c r="M317" s="90"/>
    </row>
    <row r="318" spans="1:13" ht="21" customHeight="1">
      <c r="A318" s="69"/>
      <c r="B318" s="72"/>
      <c r="C318" s="67" t="s">
        <v>127</v>
      </c>
      <c r="D318" s="66" t="s">
        <v>32</v>
      </c>
      <c r="E318" s="71">
        <v>1053.95</v>
      </c>
      <c r="F318" s="71">
        <v>1053.95</v>
      </c>
      <c r="G318" s="78">
        <v>0</v>
      </c>
      <c r="H318" s="71">
        <v>1053.95</v>
      </c>
      <c r="I318" s="71">
        <v>1053.95</v>
      </c>
      <c r="J318" s="71">
        <v>0</v>
      </c>
      <c r="K318" s="65">
        <f t="shared" si="21"/>
        <v>100</v>
      </c>
      <c r="L318" s="63"/>
      <c r="M318" s="90"/>
    </row>
    <row r="319" spans="1:13" ht="21" customHeight="1">
      <c r="A319" s="69"/>
      <c r="B319" s="72"/>
      <c r="C319" s="79">
        <v>4210</v>
      </c>
      <c r="D319" s="66" t="s">
        <v>33</v>
      </c>
      <c r="E319" s="71">
        <v>24912</v>
      </c>
      <c r="F319" s="71">
        <v>24912</v>
      </c>
      <c r="G319" s="80">
        <v>0</v>
      </c>
      <c r="H319" s="65">
        <v>23801</v>
      </c>
      <c r="I319" s="65">
        <v>23801</v>
      </c>
      <c r="J319" s="65">
        <v>0</v>
      </c>
      <c r="K319" s="65">
        <f>H319/E319*100</f>
        <v>95.54030186255619</v>
      </c>
      <c r="L319" s="63"/>
      <c r="M319" s="90"/>
    </row>
    <row r="320" spans="1:13" ht="21" customHeight="1">
      <c r="A320" s="69"/>
      <c r="B320" s="72"/>
      <c r="C320" s="67" t="s">
        <v>137</v>
      </c>
      <c r="D320" s="66" t="s">
        <v>120</v>
      </c>
      <c r="E320" s="71">
        <v>2745.5</v>
      </c>
      <c r="F320" s="71">
        <v>2745.5</v>
      </c>
      <c r="G320" s="78">
        <v>0</v>
      </c>
      <c r="H320" s="71">
        <v>2745.5</v>
      </c>
      <c r="I320" s="71">
        <v>2745.5</v>
      </c>
      <c r="J320" s="71">
        <v>0</v>
      </c>
      <c r="K320" s="65">
        <f t="shared" si="21"/>
        <v>100</v>
      </c>
      <c r="L320" s="63"/>
      <c r="M320" s="90"/>
    </row>
    <row r="321" spans="1:13" ht="18" customHeight="1">
      <c r="A321" s="69"/>
      <c r="B321" s="72"/>
      <c r="C321" s="79">
        <v>4249</v>
      </c>
      <c r="D321" s="66" t="s">
        <v>120</v>
      </c>
      <c r="E321" s="71">
        <v>484.5</v>
      </c>
      <c r="F321" s="71">
        <v>484.5</v>
      </c>
      <c r="G321" s="65">
        <v>0</v>
      </c>
      <c r="H321" s="71">
        <v>484.5</v>
      </c>
      <c r="I321" s="71">
        <v>484.5</v>
      </c>
      <c r="J321" s="65">
        <v>0</v>
      </c>
      <c r="K321" s="65">
        <f t="shared" si="21"/>
        <v>100</v>
      </c>
      <c r="L321" s="63"/>
      <c r="M321" s="90"/>
    </row>
    <row r="322" spans="1:13" ht="18" customHeight="1">
      <c r="A322" s="69"/>
      <c r="B322" s="72"/>
      <c r="C322" s="79">
        <v>4300</v>
      </c>
      <c r="D322" s="66" t="s">
        <v>34</v>
      </c>
      <c r="E322" s="71">
        <v>6000</v>
      </c>
      <c r="F322" s="71">
        <v>6000</v>
      </c>
      <c r="G322" s="65">
        <v>0</v>
      </c>
      <c r="H322" s="65">
        <v>5727.5</v>
      </c>
      <c r="I322" s="65">
        <v>5727.5</v>
      </c>
      <c r="J322" s="65">
        <v>0</v>
      </c>
      <c r="K322" s="65">
        <f t="shared" si="21"/>
        <v>95.45833333333333</v>
      </c>
      <c r="L322" s="63"/>
      <c r="M322" s="90"/>
    </row>
    <row r="323" spans="1:13" ht="18" customHeight="1" thickBot="1">
      <c r="A323" s="69"/>
      <c r="B323" s="72"/>
      <c r="C323" s="79">
        <v>6050</v>
      </c>
      <c r="D323" s="66" t="s">
        <v>46</v>
      </c>
      <c r="E323" s="71">
        <v>8352</v>
      </c>
      <c r="F323" s="71">
        <v>0</v>
      </c>
      <c r="G323" s="65">
        <v>8352</v>
      </c>
      <c r="H323" s="65">
        <v>8352</v>
      </c>
      <c r="I323" s="65">
        <v>0</v>
      </c>
      <c r="J323" s="65">
        <v>8352</v>
      </c>
      <c r="K323" s="65">
        <f t="shared" si="21"/>
        <v>100</v>
      </c>
      <c r="L323" s="63"/>
      <c r="M323" s="90"/>
    </row>
    <row r="324" spans="1:13" ht="27" customHeight="1" thickBot="1">
      <c r="A324" s="135" t="s">
        <v>21</v>
      </c>
      <c r="B324" s="135"/>
      <c r="C324" s="135"/>
      <c r="D324" s="135"/>
      <c r="E324" s="52">
        <f aca="true" t="shared" si="45" ref="E324:J324">E5+E17+E20+E23+E29+E36+E90+E95+E115+E118+E206+E214+E260+E275+E279+E306+E311+E33</f>
        <v>15715519.23</v>
      </c>
      <c r="F324" s="52">
        <f t="shared" si="45"/>
        <v>13883762.610000001</v>
      </c>
      <c r="G324" s="52">
        <f t="shared" si="45"/>
        <v>1831756.62</v>
      </c>
      <c r="H324" s="52">
        <f>H5+H17+H20+H23+H29+H36+H90+H95+H115+H118+H206+H214+H260+H275+H279+H306+H311+H33</f>
        <v>14442933.549999997</v>
      </c>
      <c r="I324" s="52">
        <f t="shared" si="45"/>
        <v>13104012.979999999</v>
      </c>
      <c r="J324" s="52">
        <f t="shared" si="45"/>
        <v>1338920.57</v>
      </c>
      <c r="K324" s="53">
        <f>H324/E324*100</f>
        <v>91.90236312669381</v>
      </c>
      <c r="L324" s="63"/>
      <c r="M324" s="90"/>
    </row>
    <row r="325" spans="1:12" ht="18" customHeight="1">
      <c r="A325" s="81"/>
      <c r="B325" s="81"/>
      <c r="C325" s="81"/>
      <c r="D325" s="82"/>
      <c r="E325" s="83"/>
      <c r="F325" s="84"/>
      <c r="G325" s="84"/>
      <c r="H325" s="85"/>
      <c r="I325" s="84"/>
      <c r="J325" s="84"/>
      <c r="K325" s="84"/>
      <c r="L325" s="63"/>
    </row>
    <row r="326" spans="1:12" ht="18" customHeight="1">
      <c r="A326" s="81"/>
      <c r="B326" s="81"/>
      <c r="C326" s="81"/>
      <c r="D326" s="82"/>
      <c r="E326" s="83"/>
      <c r="F326" s="84"/>
      <c r="G326" s="84"/>
      <c r="H326" s="85"/>
      <c r="I326" s="84"/>
      <c r="J326" s="84"/>
      <c r="K326" s="84"/>
      <c r="L326" s="63"/>
    </row>
    <row r="327" spans="1:12" ht="18" customHeight="1">
      <c r="A327" s="81"/>
      <c r="B327" s="81"/>
      <c r="C327" s="81"/>
      <c r="D327" s="86"/>
      <c r="E327" s="83"/>
      <c r="F327" s="84"/>
      <c r="G327" s="84"/>
      <c r="H327" s="85"/>
      <c r="I327" s="84"/>
      <c r="J327" s="84"/>
      <c r="K327" s="84"/>
      <c r="L327" s="63"/>
    </row>
    <row r="328" spans="1:12" ht="18" customHeight="1">
      <c r="A328" s="81"/>
      <c r="B328" s="81"/>
      <c r="C328" s="81"/>
      <c r="D328" s="86"/>
      <c r="E328" s="83"/>
      <c r="F328" s="84"/>
      <c r="G328" s="84"/>
      <c r="H328" s="85"/>
      <c r="I328" s="84"/>
      <c r="J328" s="84"/>
      <c r="K328" s="84"/>
      <c r="L328" s="63"/>
    </row>
    <row r="329" spans="1:12" ht="18" customHeight="1">
      <c r="A329" s="81"/>
      <c r="B329" s="81"/>
      <c r="C329" s="81"/>
      <c r="D329" s="86"/>
      <c r="E329" s="83"/>
      <c r="F329" s="84"/>
      <c r="G329" s="84"/>
      <c r="H329" s="85"/>
      <c r="I329" s="84"/>
      <c r="J329" s="84"/>
      <c r="K329" s="84"/>
      <c r="L329" s="63"/>
    </row>
    <row r="330" spans="1:12" ht="18" customHeight="1">
      <c r="A330" s="81"/>
      <c r="B330" s="81"/>
      <c r="C330" s="81"/>
      <c r="D330" s="86"/>
      <c r="E330" s="83"/>
      <c r="F330" s="84"/>
      <c r="G330" s="84"/>
      <c r="H330" s="85"/>
      <c r="I330" s="84"/>
      <c r="J330" s="84"/>
      <c r="K330" s="84"/>
      <c r="L330" s="63"/>
    </row>
    <row r="331" spans="1:12" ht="18" customHeight="1">
      <c r="A331" s="86"/>
      <c r="B331" s="86"/>
      <c r="C331" s="86"/>
      <c r="D331" s="86"/>
      <c r="E331" s="83"/>
      <c r="F331" s="84"/>
      <c r="G331" s="84"/>
      <c r="H331" s="85"/>
      <c r="I331" s="84"/>
      <c r="J331" s="84"/>
      <c r="K331" s="84"/>
      <c r="L331" s="63"/>
    </row>
    <row r="332" spans="1:12" ht="18" customHeight="1">
      <c r="A332" s="86"/>
      <c r="B332" s="86"/>
      <c r="C332" s="86"/>
      <c r="D332" s="86"/>
      <c r="E332" s="83"/>
      <c r="F332" s="84"/>
      <c r="G332" s="84"/>
      <c r="H332" s="85"/>
      <c r="I332" s="84"/>
      <c r="J332" s="84"/>
      <c r="K332" s="84"/>
      <c r="L332" s="63"/>
    </row>
    <row r="333" spans="1:11" ht="18" customHeight="1">
      <c r="A333" s="86"/>
      <c r="B333" s="86"/>
      <c r="C333" s="86"/>
      <c r="D333" s="86"/>
      <c r="E333" s="83"/>
      <c r="F333" s="84"/>
      <c r="G333" s="84"/>
      <c r="H333" s="85"/>
      <c r="I333" s="84"/>
      <c r="J333" s="84"/>
      <c r="K333" s="84"/>
    </row>
    <row r="334" spans="1:11" ht="18" customHeight="1">
      <c r="A334" s="86"/>
      <c r="B334" s="86"/>
      <c r="C334" s="86"/>
      <c r="D334" s="86"/>
      <c r="E334" s="83"/>
      <c r="F334" s="84"/>
      <c r="G334" s="84"/>
      <c r="H334" s="85"/>
      <c r="I334" s="84"/>
      <c r="J334" s="84"/>
      <c r="K334" s="84"/>
    </row>
    <row r="335" spans="1:11" ht="18" customHeight="1">
      <c r="A335" s="86"/>
      <c r="B335" s="86"/>
      <c r="C335" s="86"/>
      <c r="D335" s="86"/>
      <c r="E335" s="83"/>
      <c r="F335" s="84"/>
      <c r="G335" s="84"/>
      <c r="H335" s="85"/>
      <c r="I335" s="84"/>
      <c r="J335" s="84"/>
      <c r="K335" s="84"/>
    </row>
    <row r="336" spans="1:11" ht="18" customHeight="1">
      <c r="A336" s="86"/>
      <c r="B336" s="86"/>
      <c r="C336" s="86"/>
      <c r="D336" s="86"/>
      <c r="E336" s="83"/>
      <c r="F336" s="84"/>
      <c r="G336" s="84"/>
      <c r="H336" s="85"/>
      <c r="I336" s="84"/>
      <c r="J336" s="84"/>
      <c r="K336" s="84"/>
    </row>
    <row r="337" spans="1:11" ht="18" customHeight="1">
      <c r="A337" s="86"/>
      <c r="B337" s="86"/>
      <c r="C337" s="86"/>
      <c r="D337" s="86"/>
      <c r="E337" s="83"/>
      <c r="F337" s="84"/>
      <c r="G337" s="84"/>
      <c r="H337" s="85"/>
      <c r="I337" s="84"/>
      <c r="J337" s="84"/>
      <c r="K337" s="84"/>
    </row>
    <row r="338" spans="1:11" ht="18" customHeight="1">
      <c r="A338" s="86"/>
      <c r="B338" s="86"/>
      <c r="C338" s="86"/>
      <c r="D338" s="86"/>
      <c r="E338" s="83"/>
      <c r="F338" s="84"/>
      <c r="G338" s="84"/>
      <c r="H338" s="85"/>
      <c r="I338" s="84"/>
      <c r="J338" s="84"/>
      <c r="K338" s="84"/>
    </row>
    <row r="339" spans="1:11" ht="18" customHeight="1">
      <c r="A339" s="86"/>
      <c r="B339" s="86"/>
      <c r="C339" s="86"/>
      <c r="D339" s="86"/>
      <c r="E339" s="83"/>
      <c r="F339" s="84"/>
      <c r="G339" s="84"/>
      <c r="H339" s="85"/>
      <c r="I339" s="84"/>
      <c r="J339" s="84"/>
      <c r="K339" s="84"/>
    </row>
    <row r="340" spans="1:11" ht="18" customHeight="1">
      <c r="A340" s="86"/>
      <c r="B340" s="86"/>
      <c r="C340" s="86"/>
      <c r="D340" s="86"/>
      <c r="E340" s="83"/>
      <c r="F340" s="84"/>
      <c r="G340" s="84"/>
      <c r="H340" s="85"/>
      <c r="I340" s="84"/>
      <c r="J340" s="84"/>
      <c r="K340" s="84"/>
    </row>
    <row r="341" spans="1:11" ht="18" customHeight="1">
      <c r="A341" s="86"/>
      <c r="B341" s="86"/>
      <c r="C341" s="86"/>
      <c r="D341" s="86"/>
      <c r="E341" s="83"/>
      <c r="F341" s="84"/>
      <c r="G341" s="84"/>
      <c r="H341" s="85"/>
      <c r="I341" s="84"/>
      <c r="J341" s="84"/>
      <c r="K341" s="84"/>
    </row>
    <row r="342" spans="1:11" ht="18" customHeight="1">
      <c r="A342" s="86"/>
      <c r="B342" s="86"/>
      <c r="C342" s="86"/>
      <c r="D342" s="86"/>
      <c r="E342" s="83"/>
      <c r="F342" s="84"/>
      <c r="G342" s="84"/>
      <c r="H342" s="85"/>
      <c r="I342" s="84"/>
      <c r="J342" s="84"/>
      <c r="K342" s="84"/>
    </row>
    <row r="343" spans="1:11" ht="18" customHeight="1">
      <c r="A343" s="86"/>
      <c r="B343" s="86"/>
      <c r="C343" s="86"/>
      <c r="D343" s="86"/>
      <c r="E343" s="83"/>
      <c r="F343" s="84"/>
      <c r="G343" s="84"/>
      <c r="H343" s="85"/>
      <c r="I343" s="84"/>
      <c r="J343" s="84"/>
      <c r="K343" s="84"/>
    </row>
    <row r="344" spans="1:11" ht="18" customHeight="1">
      <c r="A344" s="86"/>
      <c r="B344" s="86"/>
      <c r="C344" s="86"/>
      <c r="D344" s="86"/>
      <c r="E344" s="83"/>
      <c r="F344" s="84"/>
      <c r="G344" s="84"/>
      <c r="H344" s="84"/>
      <c r="I344" s="84"/>
      <c r="J344" s="84"/>
      <c r="K344" s="84"/>
    </row>
    <row r="345" spans="1:11" ht="18" customHeight="1">
      <c r="A345" s="86"/>
      <c r="B345" s="86"/>
      <c r="C345" s="86"/>
      <c r="D345" s="86"/>
      <c r="E345" s="83"/>
      <c r="F345" s="84"/>
      <c r="G345" s="84"/>
      <c r="H345" s="84"/>
      <c r="I345" s="84"/>
      <c r="J345" s="84"/>
      <c r="K345" s="84"/>
    </row>
    <row r="346" spans="1:11" ht="18" customHeight="1">
      <c r="A346" s="86"/>
      <c r="B346" s="86"/>
      <c r="C346" s="86"/>
      <c r="D346" s="86"/>
      <c r="E346" s="83"/>
      <c r="F346" s="84"/>
      <c r="G346" s="84"/>
      <c r="H346" s="84"/>
      <c r="I346" s="84"/>
      <c r="J346" s="84"/>
      <c r="K346" s="84"/>
    </row>
    <row r="347" spans="1:11" ht="18" customHeight="1">
      <c r="A347" s="86"/>
      <c r="B347" s="86"/>
      <c r="C347" s="86"/>
      <c r="D347" s="86"/>
      <c r="E347" s="83"/>
      <c r="F347" s="84"/>
      <c r="G347" s="84"/>
      <c r="H347" s="84"/>
      <c r="I347" s="84"/>
      <c r="J347" s="84"/>
      <c r="K347" s="84"/>
    </row>
    <row r="348" spans="1:11" ht="18" customHeight="1">
      <c r="A348" s="86"/>
      <c r="B348" s="86"/>
      <c r="C348" s="86"/>
      <c r="D348" s="86"/>
      <c r="E348" s="83"/>
      <c r="F348" s="84"/>
      <c r="G348" s="84"/>
      <c r="H348" s="84"/>
      <c r="I348" s="84"/>
      <c r="J348" s="84"/>
      <c r="K348" s="84"/>
    </row>
    <row r="349" spans="1:11" ht="18" customHeight="1">
      <c r="A349" s="86"/>
      <c r="B349" s="86"/>
      <c r="C349" s="86"/>
      <c r="D349" s="86"/>
      <c r="E349" s="83"/>
      <c r="F349" s="84"/>
      <c r="G349" s="84"/>
      <c r="H349" s="84"/>
      <c r="I349" s="84"/>
      <c r="J349" s="84"/>
      <c r="K349" s="84"/>
    </row>
    <row r="350" spans="1:11" ht="18" customHeight="1">
      <c r="A350" s="86"/>
      <c r="B350" s="86"/>
      <c r="C350" s="86"/>
      <c r="D350" s="86"/>
      <c r="E350" s="83"/>
      <c r="F350" s="84"/>
      <c r="G350" s="84"/>
      <c r="H350" s="84"/>
      <c r="I350" s="84"/>
      <c r="J350" s="84"/>
      <c r="K350" s="84"/>
    </row>
    <row r="351" spans="1:11" ht="18" customHeight="1">
      <c r="A351" s="86"/>
      <c r="B351" s="86"/>
      <c r="C351" s="86"/>
      <c r="D351" s="86"/>
      <c r="E351" s="83"/>
      <c r="F351" s="84"/>
      <c r="G351" s="84"/>
      <c r="H351" s="84"/>
      <c r="I351" s="84"/>
      <c r="J351" s="84"/>
      <c r="K351" s="84"/>
    </row>
    <row r="352" spans="1:11" ht="18" customHeight="1">
      <c r="A352" s="86"/>
      <c r="B352" s="86"/>
      <c r="C352" s="86"/>
      <c r="D352" s="86"/>
      <c r="E352" s="83"/>
      <c r="F352" s="84"/>
      <c r="G352" s="84"/>
      <c r="H352" s="84"/>
      <c r="I352" s="84"/>
      <c r="J352" s="84"/>
      <c r="K352" s="84"/>
    </row>
    <row r="353" spans="1:11" ht="18" customHeight="1">
      <c r="A353" s="86"/>
      <c r="B353" s="86"/>
      <c r="C353" s="86"/>
      <c r="D353" s="86"/>
      <c r="E353" s="83"/>
      <c r="F353" s="84"/>
      <c r="G353" s="84"/>
      <c r="H353" s="84"/>
      <c r="I353" s="84"/>
      <c r="J353" s="84"/>
      <c r="K353" s="84"/>
    </row>
    <row r="354" spans="1:11" ht="18" customHeight="1">
      <c r="A354" s="86"/>
      <c r="B354" s="86"/>
      <c r="C354" s="86"/>
      <c r="D354" s="86"/>
      <c r="E354" s="83"/>
      <c r="F354" s="84"/>
      <c r="G354" s="84"/>
      <c r="H354" s="84"/>
      <c r="I354" s="84"/>
      <c r="J354" s="84"/>
      <c r="K354" s="84"/>
    </row>
    <row r="355" spans="1:11" ht="18" customHeight="1">
      <c r="A355" s="86"/>
      <c r="B355" s="86"/>
      <c r="C355" s="86"/>
      <c r="D355" s="86"/>
      <c r="E355" s="83"/>
      <c r="F355" s="84"/>
      <c r="G355" s="84"/>
      <c r="H355" s="84"/>
      <c r="I355" s="84"/>
      <c r="J355" s="84"/>
      <c r="K355" s="84"/>
    </row>
    <row r="356" spans="1:11" ht="18" customHeight="1">
      <c r="A356" s="86"/>
      <c r="B356" s="86"/>
      <c r="C356" s="86"/>
      <c r="D356" s="86"/>
      <c r="E356" s="83"/>
      <c r="F356" s="84"/>
      <c r="G356" s="84"/>
      <c r="H356" s="84"/>
      <c r="I356" s="84"/>
      <c r="J356" s="84"/>
      <c r="K356" s="84"/>
    </row>
    <row r="357" spans="1:11" ht="18" customHeight="1">
      <c r="A357" s="86"/>
      <c r="B357" s="86"/>
      <c r="C357" s="86"/>
      <c r="D357" s="86"/>
      <c r="E357" s="83"/>
      <c r="F357" s="84"/>
      <c r="G357" s="84"/>
      <c r="H357" s="84"/>
      <c r="I357" s="84"/>
      <c r="J357" s="84"/>
      <c r="K357" s="84"/>
    </row>
    <row r="358" spans="1:11" ht="18" customHeight="1">
      <c r="A358" s="86"/>
      <c r="B358" s="86"/>
      <c r="C358" s="86"/>
      <c r="D358" s="86"/>
      <c r="E358" s="83"/>
      <c r="F358" s="84"/>
      <c r="G358" s="84"/>
      <c r="H358" s="84"/>
      <c r="I358" s="84"/>
      <c r="J358" s="84"/>
      <c r="K358" s="84"/>
    </row>
    <row r="359" spans="1:11" ht="18" customHeight="1">
      <c r="A359" s="86"/>
      <c r="B359" s="86"/>
      <c r="C359" s="86"/>
      <c r="D359" s="86"/>
      <c r="E359" s="83"/>
      <c r="F359" s="84"/>
      <c r="G359" s="84"/>
      <c r="H359" s="84"/>
      <c r="I359" s="84"/>
      <c r="J359" s="84"/>
      <c r="K359" s="84"/>
    </row>
    <row r="360" spans="1:11" ht="18" customHeight="1">
      <c r="A360" s="86"/>
      <c r="B360" s="86"/>
      <c r="C360" s="86"/>
      <c r="D360" s="86"/>
      <c r="E360" s="83"/>
      <c r="F360" s="84"/>
      <c r="G360" s="84"/>
      <c r="H360" s="84"/>
      <c r="I360" s="84"/>
      <c r="J360" s="84"/>
      <c r="K360" s="84"/>
    </row>
    <row r="361" spans="1:11" ht="18" customHeight="1">
      <c r="A361" s="86"/>
      <c r="B361" s="86"/>
      <c r="C361" s="86"/>
      <c r="D361" s="86"/>
      <c r="E361" s="83"/>
      <c r="F361" s="84"/>
      <c r="G361" s="84"/>
      <c r="H361" s="84"/>
      <c r="I361" s="84"/>
      <c r="J361" s="84"/>
      <c r="K361" s="84"/>
    </row>
    <row r="362" spans="1:11" ht="18" customHeight="1">
      <c r="A362" s="86"/>
      <c r="B362" s="86"/>
      <c r="C362" s="86"/>
      <c r="D362" s="86"/>
      <c r="E362" s="83"/>
      <c r="F362" s="84"/>
      <c r="G362" s="84"/>
      <c r="H362" s="84"/>
      <c r="I362" s="84"/>
      <c r="J362" s="84"/>
      <c r="K362" s="84"/>
    </row>
    <row r="363" spans="1:11" ht="18" customHeight="1">
      <c r="A363" s="86"/>
      <c r="B363" s="86"/>
      <c r="C363" s="86"/>
      <c r="D363" s="86"/>
      <c r="E363" s="83"/>
      <c r="F363" s="84"/>
      <c r="G363" s="84"/>
      <c r="H363" s="84"/>
      <c r="I363" s="84"/>
      <c r="J363" s="84"/>
      <c r="K363" s="84"/>
    </row>
    <row r="364" spans="1:11" ht="18" customHeight="1">
      <c r="A364" s="86"/>
      <c r="B364" s="86"/>
      <c r="C364" s="86"/>
      <c r="D364" s="86"/>
      <c r="E364" s="83"/>
      <c r="F364" s="84"/>
      <c r="G364" s="84"/>
      <c r="H364" s="84"/>
      <c r="I364" s="84"/>
      <c r="J364" s="84"/>
      <c r="K364" s="84"/>
    </row>
    <row r="365" spans="1:11" ht="18" customHeight="1">
      <c r="A365" s="86"/>
      <c r="B365" s="86"/>
      <c r="C365" s="86"/>
      <c r="D365" s="86"/>
      <c r="E365" s="83"/>
      <c r="F365" s="84"/>
      <c r="G365" s="84"/>
      <c r="H365" s="84"/>
      <c r="I365" s="84"/>
      <c r="J365" s="84"/>
      <c r="K365" s="84"/>
    </row>
    <row r="366" spans="1:11" ht="18" customHeight="1">
      <c r="A366" s="86"/>
      <c r="B366" s="86"/>
      <c r="C366" s="86"/>
      <c r="D366" s="86"/>
      <c r="E366" s="83"/>
      <c r="F366" s="84"/>
      <c r="G366" s="84"/>
      <c r="H366" s="84"/>
      <c r="I366" s="84"/>
      <c r="J366" s="84"/>
      <c r="K366" s="84"/>
    </row>
    <row r="367" spans="1:11" ht="18" customHeight="1">
      <c r="A367" s="86"/>
      <c r="B367" s="86"/>
      <c r="C367" s="86"/>
      <c r="D367" s="86"/>
      <c r="E367" s="83"/>
      <c r="F367" s="84"/>
      <c r="G367" s="84"/>
      <c r="H367" s="84"/>
      <c r="I367" s="84"/>
      <c r="J367" s="84"/>
      <c r="K367" s="84"/>
    </row>
    <row r="368" spans="1:11" ht="18" customHeight="1">
      <c r="A368" s="86"/>
      <c r="B368" s="86"/>
      <c r="C368" s="86"/>
      <c r="D368" s="86"/>
      <c r="E368" s="83"/>
      <c r="F368" s="87"/>
      <c r="G368" s="87"/>
      <c r="H368" s="87"/>
      <c r="I368" s="87"/>
      <c r="J368" s="87"/>
      <c r="K368" s="87"/>
    </row>
    <row r="369" spans="1:11" ht="18" customHeight="1">
      <c r="A369" s="86"/>
      <c r="B369" s="86"/>
      <c r="C369" s="86"/>
      <c r="D369" s="86"/>
      <c r="E369" s="83"/>
      <c r="F369" s="87"/>
      <c r="G369" s="87"/>
      <c r="H369" s="87"/>
      <c r="I369" s="87"/>
      <c r="J369" s="87"/>
      <c r="K369" s="87"/>
    </row>
    <row r="370" spans="1:11" ht="18" customHeight="1">
      <c r="A370" s="86"/>
      <c r="B370" s="86"/>
      <c r="C370" s="86"/>
      <c r="D370" s="86"/>
      <c r="E370" s="83"/>
      <c r="F370" s="87"/>
      <c r="G370" s="87"/>
      <c r="H370" s="87"/>
      <c r="I370" s="87"/>
      <c r="J370" s="87"/>
      <c r="K370" s="87"/>
    </row>
    <row r="371" spans="1:11" ht="18" customHeight="1">
      <c r="A371" s="86"/>
      <c r="B371" s="86"/>
      <c r="C371" s="86"/>
      <c r="D371" s="86"/>
      <c r="E371" s="83"/>
      <c r="F371" s="87"/>
      <c r="G371" s="87"/>
      <c r="H371" s="87"/>
      <c r="I371" s="87"/>
      <c r="J371" s="87"/>
      <c r="K371" s="87"/>
    </row>
    <row r="372" spans="1:11" ht="18" customHeight="1">
      <c r="A372" s="86"/>
      <c r="B372" s="86"/>
      <c r="C372" s="86"/>
      <c r="D372" s="86"/>
      <c r="E372" s="83"/>
      <c r="F372" s="87"/>
      <c r="G372" s="87"/>
      <c r="H372" s="87"/>
      <c r="I372" s="87"/>
      <c r="J372" s="87"/>
      <c r="K372" s="87"/>
    </row>
    <row r="373" spans="1:11" ht="18" customHeight="1">
      <c r="A373" s="86"/>
      <c r="B373" s="86"/>
      <c r="C373" s="86"/>
      <c r="D373" s="86"/>
      <c r="E373" s="83"/>
      <c r="F373" s="87"/>
      <c r="G373" s="87"/>
      <c r="H373" s="87"/>
      <c r="I373" s="87"/>
      <c r="J373" s="87"/>
      <c r="K373" s="87"/>
    </row>
    <row r="374" spans="1:11" ht="18" customHeight="1">
      <c r="A374" s="86"/>
      <c r="B374" s="86"/>
      <c r="C374" s="86"/>
      <c r="D374" s="86"/>
      <c r="E374" s="83"/>
      <c r="F374" s="87"/>
      <c r="G374" s="87"/>
      <c r="H374" s="87"/>
      <c r="I374" s="87"/>
      <c r="J374" s="87"/>
      <c r="K374" s="87"/>
    </row>
    <row r="375" spans="1:11" ht="18" customHeight="1">
      <c r="A375" s="86"/>
      <c r="B375" s="86"/>
      <c r="C375" s="86"/>
      <c r="D375" s="86"/>
      <c r="E375" s="83"/>
      <c r="F375" s="87"/>
      <c r="G375" s="87"/>
      <c r="H375" s="87"/>
      <c r="I375" s="87"/>
      <c r="J375" s="87"/>
      <c r="K375" s="87"/>
    </row>
    <row r="376" spans="1:11" ht="18" customHeight="1">
      <c r="A376" s="86"/>
      <c r="B376" s="86"/>
      <c r="C376" s="86"/>
      <c r="D376" s="86"/>
      <c r="E376" s="83"/>
      <c r="F376" s="87"/>
      <c r="G376" s="87"/>
      <c r="H376" s="87"/>
      <c r="I376" s="87"/>
      <c r="J376" s="87"/>
      <c r="K376" s="87"/>
    </row>
    <row r="377" spans="1:11" ht="18" customHeight="1">
      <c r="A377" s="86"/>
      <c r="B377" s="86"/>
      <c r="C377" s="86"/>
      <c r="D377" s="86"/>
      <c r="E377" s="83"/>
      <c r="F377" s="87"/>
      <c r="G377" s="87"/>
      <c r="H377" s="87"/>
      <c r="I377" s="87"/>
      <c r="J377" s="87"/>
      <c r="K377" s="87"/>
    </row>
    <row r="378" spans="1:11" ht="18" customHeight="1">
      <c r="A378" s="86"/>
      <c r="B378" s="86"/>
      <c r="C378" s="86"/>
      <c r="D378" s="86"/>
      <c r="E378" s="83"/>
      <c r="F378" s="87"/>
      <c r="G378" s="87"/>
      <c r="H378" s="87"/>
      <c r="I378" s="87"/>
      <c r="J378" s="87"/>
      <c r="K378" s="87"/>
    </row>
    <row r="379" spans="1:11" ht="18" customHeight="1">
      <c r="A379" s="86"/>
      <c r="B379" s="86"/>
      <c r="C379" s="86"/>
      <c r="D379" s="86"/>
      <c r="E379" s="83"/>
      <c r="F379" s="87"/>
      <c r="G379" s="87"/>
      <c r="H379" s="87"/>
      <c r="I379" s="87"/>
      <c r="J379" s="87"/>
      <c r="K379" s="87"/>
    </row>
    <row r="380" spans="1:11" ht="18" customHeight="1">
      <c r="A380" s="86"/>
      <c r="B380" s="86"/>
      <c r="C380" s="86"/>
      <c r="D380" s="86"/>
      <c r="E380" s="83"/>
      <c r="F380" s="87"/>
      <c r="G380" s="87"/>
      <c r="H380" s="87"/>
      <c r="I380" s="87"/>
      <c r="J380" s="87"/>
      <c r="K380" s="87"/>
    </row>
    <row r="381" spans="1:11" ht="18" customHeight="1">
      <c r="A381" s="86"/>
      <c r="B381" s="86"/>
      <c r="C381" s="86"/>
      <c r="D381" s="86"/>
      <c r="E381" s="83"/>
      <c r="F381" s="87"/>
      <c r="G381" s="87"/>
      <c r="H381" s="87"/>
      <c r="I381" s="87"/>
      <c r="J381" s="87"/>
      <c r="K381" s="87"/>
    </row>
    <row r="382" spans="1:11" ht="18" customHeight="1">
      <c r="A382" s="86"/>
      <c r="B382" s="86"/>
      <c r="C382" s="86"/>
      <c r="D382" s="86"/>
      <c r="E382" s="83"/>
      <c r="F382" s="87"/>
      <c r="G382" s="87"/>
      <c r="H382" s="87"/>
      <c r="I382" s="87"/>
      <c r="J382" s="87"/>
      <c r="K382" s="87"/>
    </row>
    <row r="383" spans="1:11" ht="18" customHeight="1">
      <c r="A383" s="86"/>
      <c r="B383" s="86"/>
      <c r="C383" s="86"/>
      <c r="D383" s="86"/>
      <c r="E383" s="83"/>
      <c r="F383" s="87"/>
      <c r="G383" s="87"/>
      <c r="H383" s="87"/>
      <c r="I383" s="87"/>
      <c r="J383" s="87"/>
      <c r="K383" s="87"/>
    </row>
    <row r="384" spans="1:11" ht="18" customHeight="1">
      <c r="A384" s="86"/>
      <c r="B384" s="86"/>
      <c r="C384" s="86"/>
      <c r="D384" s="86"/>
      <c r="E384" s="83"/>
      <c r="F384" s="87"/>
      <c r="G384" s="87"/>
      <c r="H384" s="87"/>
      <c r="I384" s="87"/>
      <c r="J384" s="87"/>
      <c r="K384" s="87"/>
    </row>
    <row r="385" spans="1:11" ht="18" customHeight="1">
      <c r="A385" s="86"/>
      <c r="B385" s="86"/>
      <c r="C385" s="86"/>
      <c r="D385" s="86"/>
      <c r="E385" s="83"/>
      <c r="F385" s="87"/>
      <c r="G385" s="87"/>
      <c r="H385" s="87"/>
      <c r="I385" s="87"/>
      <c r="J385" s="87"/>
      <c r="K385" s="87"/>
    </row>
    <row r="386" spans="5:11" ht="18" customHeight="1">
      <c r="E386" s="88"/>
      <c r="F386" s="89"/>
      <c r="G386" s="89"/>
      <c r="H386" s="89"/>
      <c r="I386" s="89"/>
      <c r="J386" s="89"/>
      <c r="K386" s="89"/>
    </row>
    <row r="387" spans="5:11" ht="18" customHeight="1">
      <c r="E387" s="88"/>
      <c r="F387" s="89"/>
      <c r="G387" s="89"/>
      <c r="H387" s="89"/>
      <c r="I387" s="89"/>
      <c r="J387" s="89"/>
      <c r="K387" s="89"/>
    </row>
    <row r="388" spans="5:11" ht="18" customHeight="1">
      <c r="E388" s="90"/>
      <c r="F388" s="91"/>
      <c r="G388" s="91"/>
      <c r="H388" s="91"/>
      <c r="I388" s="91"/>
      <c r="J388" s="91"/>
      <c r="K388" s="91"/>
    </row>
    <row r="389" spans="5:11" ht="18" customHeight="1">
      <c r="E389" s="90"/>
      <c r="F389" s="91"/>
      <c r="G389" s="91"/>
      <c r="H389" s="91"/>
      <c r="I389" s="91"/>
      <c r="J389" s="91"/>
      <c r="K389" s="91"/>
    </row>
    <row r="390" spans="5:11" ht="18" customHeight="1">
      <c r="E390" s="90"/>
      <c r="F390" s="91"/>
      <c r="G390" s="91"/>
      <c r="H390" s="91"/>
      <c r="I390" s="91"/>
      <c r="J390" s="91"/>
      <c r="K390" s="91"/>
    </row>
    <row r="391" spans="5:11" ht="18" customHeight="1">
      <c r="E391" s="90"/>
      <c r="F391" s="91"/>
      <c r="G391" s="91"/>
      <c r="H391" s="91"/>
      <c r="I391" s="91"/>
      <c r="J391" s="91"/>
      <c r="K391" s="91"/>
    </row>
    <row r="392" spans="5:11" ht="18" customHeight="1">
      <c r="E392" s="90"/>
      <c r="F392" s="91"/>
      <c r="G392" s="91"/>
      <c r="H392" s="91"/>
      <c r="I392" s="91"/>
      <c r="J392" s="91"/>
      <c r="K392" s="91"/>
    </row>
    <row r="393" spans="5:11" ht="18" customHeight="1">
      <c r="E393" s="90"/>
      <c r="F393" s="91"/>
      <c r="G393" s="91"/>
      <c r="H393" s="91"/>
      <c r="I393" s="91"/>
      <c r="J393" s="91"/>
      <c r="K393" s="91"/>
    </row>
    <row r="394" spans="5:11" ht="18" customHeight="1">
      <c r="E394" s="90"/>
      <c r="F394" s="91"/>
      <c r="G394" s="91"/>
      <c r="H394" s="91"/>
      <c r="I394" s="91"/>
      <c r="J394" s="91"/>
      <c r="K394" s="91"/>
    </row>
    <row r="395" spans="5:11" ht="18" customHeight="1">
      <c r="E395" s="90"/>
      <c r="F395" s="91"/>
      <c r="G395" s="91"/>
      <c r="H395" s="91"/>
      <c r="I395" s="91"/>
      <c r="J395" s="91"/>
      <c r="K395" s="91"/>
    </row>
    <row r="396" spans="5:11" ht="18" customHeight="1">
      <c r="E396" s="90"/>
      <c r="F396" s="91"/>
      <c r="G396" s="91"/>
      <c r="H396" s="91"/>
      <c r="I396" s="91"/>
      <c r="J396" s="91"/>
      <c r="K396" s="91"/>
    </row>
    <row r="397" spans="5:11" ht="18" customHeight="1">
      <c r="E397" s="90"/>
      <c r="F397" s="91"/>
      <c r="G397" s="91"/>
      <c r="H397" s="91"/>
      <c r="I397" s="91"/>
      <c r="J397" s="91"/>
      <c r="K397" s="91"/>
    </row>
    <row r="398" spans="5:11" ht="18" customHeight="1">
      <c r="E398" s="90"/>
      <c r="F398" s="91"/>
      <c r="G398" s="91"/>
      <c r="H398" s="91"/>
      <c r="I398" s="91"/>
      <c r="J398" s="91"/>
      <c r="K398" s="91"/>
    </row>
    <row r="399" spans="5:11" ht="18" customHeight="1">
      <c r="E399" s="90"/>
      <c r="F399" s="91"/>
      <c r="G399" s="91"/>
      <c r="H399" s="91"/>
      <c r="I399" s="91"/>
      <c r="J399" s="91"/>
      <c r="K399" s="91"/>
    </row>
    <row r="400" spans="5:11" ht="18" customHeight="1">
      <c r="E400" s="90"/>
      <c r="F400" s="91"/>
      <c r="G400" s="91"/>
      <c r="H400" s="91"/>
      <c r="I400" s="91"/>
      <c r="J400" s="91"/>
      <c r="K400" s="91"/>
    </row>
    <row r="401" spans="5:11" ht="18" customHeight="1">
      <c r="E401" s="90"/>
      <c r="F401" s="91"/>
      <c r="G401" s="91"/>
      <c r="H401" s="91"/>
      <c r="I401" s="91"/>
      <c r="J401" s="91"/>
      <c r="K401" s="91"/>
    </row>
    <row r="402" spans="5:11" ht="18" customHeight="1">
      <c r="E402" s="90"/>
      <c r="F402" s="91"/>
      <c r="G402" s="91"/>
      <c r="H402" s="91"/>
      <c r="I402" s="91"/>
      <c r="J402" s="91"/>
      <c r="K402" s="91"/>
    </row>
    <row r="403" spans="5:11" ht="18" customHeight="1">
      <c r="E403" s="90"/>
      <c r="F403" s="91"/>
      <c r="G403" s="91"/>
      <c r="H403" s="91"/>
      <c r="I403" s="91"/>
      <c r="J403" s="91"/>
      <c r="K403" s="91"/>
    </row>
    <row r="404" spans="5:11" ht="18" customHeight="1">
      <c r="E404" s="90"/>
      <c r="F404" s="91"/>
      <c r="G404" s="91"/>
      <c r="H404" s="91"/>
      <c r="I404" s="91"/>
      <c r="J404" s="91"/>
      <c r="K404" s="91"/>
    </row>
    <row r="405" spans="5:11" ht="18" customHeight="1">
      <c r="E405" s="90"/>
      <c r="F405" s="91"/>
      <c r="G405" s="91"/>
      <c r="H405" s="91"/>
      <c r="I405" s="91"/>
      <c r="J405" s="91"/>
      <c r="K405" s="91"/>
    </row>
    <row r="406" spans="5:11" ht="18" customHeight="1">
      <c r="E406" s="90"/>
      <c r="F406" s="91"/>
      <c r="G406" s="91"/>
      <c r="H406" s="91"/>
      <c r="I406" s="91"/>
      <c r="J406" s="91"/>
      <c r="K406" s="91"/>
    </row>
    <row r="407" spans="5:11" ht="18" customHeight="1">
      <c r="E407" s="90"/>
      <c r="F407" s="91"/>
      <c r="G407" s="91"/>
      <c r="H407" s="91"/>
      <c r="I407" s="91"/>
      <c r="J407" s="91"/>
      <c r="K407" s="91"/>
    </row>
    <row r="408" spans="5:11" ht="18" customHeight="1">
      <c r="E408" s="90"/>
      <c r="F408" s="91"/>
      <c r="G408" s="91"/>
      <c r="H408" s="91"/>
      <c r="I408" s="91"/>
      <c r="J408" s="91"/>
      <c r="K408" s="91"/>
    </row>
    <row r="409" spans="5:11" ht="18" customHeight="1">
      <c r="E409" s="90"/>
      <c r="F409" s="91"/>
      <c r="G409" s="91"/>
      <c r="H409" s="91"/>
      <c r="I409" s="91"/>
      <c r="J409" s="91"/>
      <c r="K409" s="91"/>
    </row>
    <row r="410" spans="5:11" ht="18" customHeight="1">
      <c r="E410" s="90"/>
      <c r="F410" s="91"/>
      <c r="G410" s="91"/>
      <c r="H410" s="91"/>
      <c r="I410" s="91"/>
      <c r="J410" s="91"/>
      <c r="K410" s="91"/>
    </row>
    <row r="411" spans="5:11" ht="18" customHeight="1">
      <c r="E411" s="90"/>
      <c r="F411" s="91"/>
      <c r="G411" s="91"/>
      <c r="H411" s="91"/>
      <c r="I411" s="91"/>
      <c r="J411" s="91"/>
      <c r="K411" s="91"/>
    </row>
    <row r="412" spans="5:11" ht="18" customHeight="1">
      <c r="E412" s="90"/>
      <c r="F412" s="91"/>
      <c r="G412" s="91"/>
      <c r="H412" s="91"/>
      <c r="I412" s="91"/>
      <c r="J412" s="91"/>
      <c r="K412" s="91"/>
    </row>
    <row r="413" spans="5:11" ht="18" customHeight="1">
      <c r="E413" s="90"/>
      <c r="F413" s="91"/>
      <c r="G413" s="91"/>
      <c r="H413" s="91"/>
      <c r="I413" s="91"/>
      <c r="J413" s="91"/>
      <c r="K413" s="91"/>
    </row>
    <row r="414" spans="5:11" ht="18" customHeight="1">
      <c r="E414" s="90"/>
      <c r="F414" s="91"/>
      <c r="G414" s="91"/>
      <c r="H414" s="91"/>
      <c r="I414" s="91"/>
      <c r="J414" s="91"/>
      <c r="K414" s="91"/>
    </row>
    <row r="415" spans="5:11" ht="18" customHeight="1">
      <c r="E415" s="90"/>
      <c r="F415" s="91"/>
      <c r="G415" s="91"/>
      <c r="H415" s="91"/>
      <c r="I415" s="91"/>
      <c r="J415" s="91"/>
      <c r="K415" s="91"/>
    </row>
    <row r="416" spans="5:11" ht="18" customHeight="1">
      <c r="E416" s="90"/>
      <c r="F416" s="91"/>
      <c r="G416" s="91"/>
      <c r="H416" s="91"/>
      <c r="I416" s="91"/>
      <c r="J416" s="91"/>
      <c r="K416" s="91"/>
    </row>
    <row r="417" spans="5:11" ht="18" customHeight="1">
      <c r="E417" s="90"/>
      <c r="F417" s="91"/>
      <c r="G417" s="91"/>
      <c r="H417" s="91"/>
      <c r="I417" s="91"/>
      <c r="J417" s="91"/>
      <c r="K417" s="91"/>
    </row>
    <row r="418" spans="5:11" ht="18" customHeight="1">
      <c r="E418" s="90"/>
      <c r="F418" s="91"/>
      <c r="G418" s="91"/>
      <c r="H418" s="91"/>
      <c r="I418" s="91"/>
      <c r="J418" s="91"/>
      <c r="K418" s="91"/>
    </row>
    <row r="419" spans="5:11" ht="18" customHeight="1">
      <c r="E419" s="90"/>
      <c r="F419" s="91"/>
      <c r="G419" s="91"/>
      <c r="H419" s="91"/>
      <c r="I419" s="91"/>
      <c r="J419" s="91"/>
      <c r="K419" s="91"/>
    </row>
    <row r="420" spans="5:11" ht="18" customHeight="1">
      <c r="E420" s="90"/>
      <c r="F420" s="91"/>
      <c r="G420" s="91"/>
      <c r="H420" s="91"/>
      <c r="I420" s="91"/>
      <c r="J420" s="91"/>
      <c r="K420" s="91"/>
    </row>
    <row r="421" spans="5:11" ht="18" customHeight="1">
      <c r="E421" s="90"/>
      <c r="F421" s="91"/>
      <c r="G421" s="91"/>
      <c r="H421" s="91"/>
      <c r="I421" s="91"/>
      <c r="J421" s="91"/>
      <c r="K421" s="91"/>
    </row>
    <row r="422" spans="5:11" ht="18" customHeight="1">
      <c r="E422" s="90"/>
      <c r="F422" s="91"/>
      <c r="G422" s="91"/>
      <c r="H422" s="91"/>
      <c r="I422" s="91"/>
      <c r="J422" s="91"/>
      <c r="K422" s="91"/>
    </row>
    <row r="423" spans="5:11" ht="18" customHeight="1">
      <c r="E423" s="90"/>
      <c r="F423" s="91"/>
      <c r="G423" s="91"/>
      <c r="H423" s="91"/>
      <c r="I423" s="91"/>
      <c r="J423" s="91"/>
      <c r="K423" s="91"/>
    </row>
    <row r="424" spans="5:11" ht="18" customHeight="1">
      <c r="E424" s="90"/>
      <c r="F424" s="91"/>
      <c r="G424" s="91"/>
      <c r="H424" s="91"/>
      <c r="I424" s="91"/>
      <c r="J424" s="91"/>
      <c r="K424" s="91"/>
    </row>
    <row r="425" spans="5:11" ht="18" customHeight="1">
      <c r="E425" s="90"/>
      <c r="F425" s="91"/>
      <c r="G425" s="91"/>
      <c r="H425" s="91"/>
      <c r="I425" s="91"/>
      <c r="J425" s="91"/>
      <c r="K425" s="91"/>
    </row>
    <row r="426" spans="5:11" ht="18" customHeight="1">
      <c r="E426" s="90"/>
      <c r="F426" s="91"/>
      <c r="G426" s="91"/>
      <c r="H426" s="91"/>
      <c r="I426" s="91"/>
      <c r="J426" s="91"/>
      <c r="K426" s="91"/>
    </row>
    <row r="427" spans="5:11" ht="18" customHeight="1">
      <c r="E427" s="90"/>
      <c r="F427" s="91"/>
      <c r="G427" s="91"/>
      <c r="H427" s="91"/>
      <c r="I427" s="91"/>
      <c r="J427" s="91"/>
      <c r="K427" s="91"/>
    </row>
    <row r="428" spans="5:11" ht="18" customHeight="1">
      <c r="E428" s="90"/>
      <c r="F428" s="91"/>
      <c r="G428" s="91"/>
      <c r="H428" s="91"/>
      <c r="I428" s="91"/>
      <c r="J428" s="91"/>
      <c r="K428" s="91"/>
    </row>
    <row r="429" spans="5:11" ht="18" customHeight="1">
      <c r="E429" s="90"/>
      <c r="F429" s="91"/>
      <c r="G429" s="91"/>
      <c r="H429" s="91"/>
      <c r="I429" s="91"/>
      <c r="J429" s="91"/>
      <c r="K429" s="91"/>
    </row>
    <row r="430" spans="5:11" ht="18" customHeight="1">
      <c r="E430" s="90"/>
      <c r="F430" s="91"/>
      <c r="G430" s="91"/>
      <c r="H430" s="91"/>
      <c r="I430" s="91"/>
      <c r="J430" s="91"/>
      <c r="K430" s="91"/>
    </row>
    <row r="431" spans="5:11" ht="18" customHeight="1">
      <c r="E431" s="90"/>
      <c r="F431" s="91"/>
      <c r="G431" s="91"/>
      <c r="H431" s="91"/>
      <c r="I431" s="91"/>
      <c r="J431" s="91"/>
      <c r="K431" s="91"/>
    </row>
    <row r="432" spans="5:11" ht="18" customHeight="1">
      <c r="E432" s="90"/>
      <c r="F432" s="91"/>
      <c r="G432" s="91"/>
      <c r="H432" s="91"/>
      <c r="I432" s="91"/>
      <c r="J432" s="91"/>
      <c r="K432" s="91"/>
    </row>
    <row r="433" spans="5:11" ht="18" customHeight="1">
      <c r="E433" s="90"/>
      <c r="F433" s="91"/>
      <c r="G433" s="91"/>
      <c r="H433" s="91"/>
      <c r="I433" s="91"/>
      <c r="J433" s="91"/>
      <c r="K433" s="91"/>
    </row>
    <row r="434" spans="5:11" ht="18" customHeight="1">
      <c r="E434" s="90"/>
      <c r="F434" s="91"/>
      <c r="G434" s="91"/>
      <c r="H434" s="91"/>
      <c r="I434" s="91"/>
      <c r="J434" s="91"/>
      <c r="K434" s="91"/>
    </row>
    <row r="435" spans="5:11" ht="18" customHeight="1">
      <c r="E435" s="90"/>
      <c r="F435" s="91"/>
      <c r="G435" s="91"/>
      <c r="H435" s="91"/>
      <c r="I435" s="91"/>
      <c r="J435" s="91"/>
      <c r="K435" s="91"/>
    </row>
    <row r="436" spans="5:11" ht="18" customHeight="1">
      <c r="E436" s="90"/>
      <c r="F436" s="91"/>
      <c r="G436" s="91"/>
      <c r="H436" s="91"/>
      <c r="I436" s="91"/>
      <c r="J436" s="91"/>
      <c r="K436" s="91"/>
    </row>
    <row r="437" spans="5:11" ht="18" customHeight="1">
      <c r="E437" s="90"/>
      <c r="F437" s="91"/>
      <c r="G437" s="91"/>
      <c r="H437" s="91"/>
      <c r="I437" s="91"/>
      <c r="J437" s="91"/>
      <c r="K437" s="91"/>
    </row>
    <row r="438" spans="5:11" ht="18" customHeight="1">
      <c r="E438" s="90"/>
      <c r="F438" s="91"/>
      <c r="G438" s="91"/>
      <c r="H438" s="91"/>
      <c r="I438" s="91"/>
      <c r="J438" s="91"/>
      <c r="K438" s="91"/>
    </row>
    <row r="439" spans="5:11" ht="18" customHeight="1">
      <c r="E439" s="90"/>
      <c r="F439" s="91"/>
      <c r="G439" s="91"/>
      <c r="H439" s="91"/>
      <c r="I439" s="91"/>
      <c r="J439" s="91"/>
      <c r="K439" s="91"/>
    </row>
    <row r="440" spans="5:11" ht="18" customHeight="1">
      <c r="E440" s="90"/>
      <c r="F440" s="91"/>
      <c r="G440" s="91"/>
      <c r="H440" s="91"/>
      <c r="I440" s="91"/>
      <c r="J440" s="91"/>
      <c r="K440" s="91"/>
    </row>
    <row r="441" spans="5:11" ht="18" customHeight="1">
      <c r="E441" s="90"/>
      <c r="F441" s="91"/>
      <c r="G441" s="91"/>
      <c r="H441" s="91"/>
      <c r="I441" s="91"/>
      <c r="J441" s="91"/>
      <c r="K441" s="91"/>
    </row>
    <row r="442" spans="5:11" ht="18" customHeight="1">
      <c r="E442" s="90"/>
      <c r="F442" s="91"/>
      <c r="G442" s="91"/>
      <c r="H442" s="91"/>
      <c r="I442" s="91"/>
      <c r="J442" s="91"/>
      <c r="K442" s="91"/>
    </row>
    <row r="443" spans="5:11" ht="18" customHeight="1">
      <c r="E443" s="90"/>
      <c r="F443" s="91"/>
      <c r="G443" s="91"/>
      <c r="H443" s="91"/>
      <c r="I443" s="91"/>
      <c r="J443" s="91"/>
      <c r="K443" s="91"/>
    </row>
    <row r="444" spans="5:11" ht="18" customHeight="1">
      <c r="E444" s="90"/>
      <c r="F444" s="91"/>
      <c r="G444" s="91"/>
      <c r="H444" s="91"/>
      <c r="I444" s="91"/>
      <c r="J444" s="91"/>
      <c r="K444" s="91"/>
    </row>
    <row r="445" spans="5:11" ht="18" customHeight="1">
      <c r="E445" s="90"/>
      <c r="F445" s="91"/>
      <c r="G445" s="91"/>
      <c r="H445" s="91"/>
      <c r="I445" s="91"/>
      <c r="J445" s="91"/>
      <c r="K445" s="91"/>
    </row>
    <row r="446" spans="5:11" ht="18" customHeight="1">
      <c r="E446" s="90"/>
      <c r="F446" s="91"/>
      <c r="G446" s="91"/>
      <c r="H446" s="91"/>
      <c r="I446" s="91"/>
      <c r="J446" s="91"/>
      <c r="K446" s="91"/>
    </row>
    <row r="447" spans="5:11" ht="18" customHeight="1">
      <c r="E447" s="90"/>
      <c r="F447" s="91"/>
      <c r="G447" s="91"/>
      <c r="H447" s="91"/>
      <c r="I447" s="91"/>
      <c r="J447" s="91"/>
      <c r="K447" s="91"/>
    </row>
    <row r="448" spans="5:11" ht="18" customHeight="1">
      <c r="E448" s="90"/>
      <c r="F448" s="91"/>
      <c r="G448" s="91"/>
      <c r="H448" s="91"/>
      <c r="I448" s="91"/>
      <c r="J448" s="91"/>
      <c r="K448" s="91"/>
    </row>
    <row r="449" spans="5:11" ht="18" customHeight="1">
      <c r="E449" s="90"/>
      <c r="F449" s="91"/>
      <c r="G449" s="91"/>
      <c r="H449" s="91"/>
      <c r="I449" s="91"/>
      <c r="J449" s="91"/>
      <c r="K449" s="91"/>
    </row>
    <row r="450" spans="5:11" ht="18" customHeight="1">
      <c r="E450" s="90"/>
      <c r="F450" s="91"/>
      <c r="G450" s="91"/>
      <c r="H450" s="91"/>
      <c r="I450" s="91"/>
      <c r="J450" s="91"/>
      <c r="K450" s="91"/>
    </row>
    <row r="451" spans="5:11" ht="18" customHeight="1">
      <c r="E451" s="90"/>
      <c r="F451" s="91"/>
      <c r="G451" s="91"/>
      <c r="H451" s="91"/>
      <c r="I451" s="91"/>
      <c r="J451" s="91"/>
      <c r="K451" s="91"/>
    </row>
    <row r="452" spans="5:11" ht="18" customHeight="1">
      <c r="E452" s="90"/>
      <c r="F452" s="91"/>
      <c r="G452" s="91"/>
      <c r="H452" s="91"/>
      <c r="I452" s="91"/>
      <c r="J452" s="91"/>
      <c r="K452" s="91"/>
    </row>
    <row r="453" spans="5:11" ht="18" customHeight="1">
      <c r="E453" s="90"/>
      <c r="F453" s="91"/>
      <c r="G453" s="91"/>
      <c r="H453" s="91"/>
      <c r="I453" s="91"/>
      <c r="J453" s="91"/>
      <c r="K453" s="91"/>
    </row>
    <row r="454" spans="5:11" ht="18" customHeight="1">
      <c r="E454" s="90"/>
      <c r="F454" s="91"/>
      <c r="G454" s="91"/>
      <c r="H454" s="91"/>
      <c r="I454" s="91"/>
      <c r="J454" s="91"/>
      <c r="K454" s="91"/>
    </row>
    <row r="455" spans="5:11" ht="18" customHeight="1">
      <c r="E455" s="90"/>
      <c r="F455" s="91"/>
      <c r="G455" s="91"/>
      <c r="H455" s="91"/>
      <c r="I455" s="91"/>
      <c r="J455" s="91"/>
      <c r="K455" s="91"/>
    </row>
    <row r="456" spans="5:11" ht="18" customHeight="1">
      <c r="E456" s="90"/>
      <c r="F456" s="91"/>
      <c r="G456" s="91"/>
      <c r="H456" s="91"/>
      <c r="I456" s="91"/>
      <c r="J456" s="91"/>
      <c r="K456" s="91"/>
    </row>
    <row r="457" spans="5:11" ht="18" customHeight="1">
      <c r="E457" s="90"/>
      <c r="F457" s="91"/>
      <c r="G457" s="91"/>
      <c r="H457" s="91"/>
      <c r="I457" s="91"/>
      <c r="J457" s="91"/>
      <c r="K457" s="91"/>
    </row>
    <row r="458" spans="5:11" ht="18" customHeight="1">
      <c r="E458" s="90"/>
      <c r="F458" s="91"/>
      <c r="G458" s="91"/>
      <c r="H458" s="91"/>
      <c r="I458" s="91"/>
      <c r="J458" s="91"/>
      <c r="K458" s="91"/>
    </row>
    <row r="459" spans="5:11" ht="18" customHeight="1">
      <c r="E459" s="90"/>
      <c r="F459" s="91"/>
      <c r="G459" s="91"/>
      <c r="H459" s="91"/>
      <c r="I459" s="91"/>
      <c r="J459" s="91"/>
      <c r="K459" s="91"/>
    </row>
    <row r="460" spans="5:11" ht="18" customHeight="1">
      <c r="E460" s="90"/>
      <c r="F460" s="91"/>
      <c r="G460" s="91"/>
      <c r="H460" s="91"/>
      <c r="I460" s="91"/>
      <c r="J460" s="91"/>
      <c r="K460" s="91"/>
    </row>
    <row r="461" spans="5:11" ht="18" customHeight="1">
      <c r="E461" s="90"/>
      <c r="F461" s="91"/>
      <c r="G461" s="91"/>
      <c r="H461" s="91"/>
      <c r="I461" s="91"/>
      <c r="J461" s="91"/>
      <c r="K461" s="91"/>
    </row>
    <row r="462" spans="5:11" ht="18" customHeight="1">
      <c r="E462" s="90"/>
      <c r="F462" s="91"/>
      <c r="G462" s="91"/>
      <c r="H462" s="91"/>
      <c r="I462" s="91"/>
      <c r="J462" s="91"/>
      <c r="K462" s="91"/>
    </row>
    <row r="463" spans="5:11" ht="18" customHeight="1">
      <c r="E463" s="90"/>
      <c r="F463" s="91"/>
      <c r="G463" s="91"/>
      <c r="H463" s="91"/>
      <c r="I463" s="91"/>
      <c r="J463" s="91"/>
      <c r="K463" s="91"/>
    </row>
    <row r="464" spans="5:11" ht="18" customHeight="1">
      <c r="E464" s="90"/>
      <c r="F464" s="91"/>
      <c r="G464" s="91"/>
      <c r="H464" s="91"/>
      <c r="I464" s="91"/>
      <c r="J464" s="91"/>
      <c r="K464" s="91"/>
    </row>
    <row r="465" spans="5:11" ht="18" customHeight="1">
      <c r="E465" s="90"/>
      <c r="F465" s="91"/>
      <c r="G465" s="91"/>
      <c r="H465" s="91"/>
      <c r="I465" s="91"/>
      <c r="J465" s="91"/>
      <c r="K465" s="91"/>
    </row>
    <row r="466" spans="5:11" ht="18" customHeight="1">
      <c r="E466" s="90"/>
      <c r="F466" s="91"/>
      <c r="G466" s="91"/>
      <c r="H466" s="91"/>
      <c r="I466" s="91"/>
      <c r="J466" s="91"/>
      <c r="K466" s="91"/>
    </row>
    <row r="467" spans="5:11" ht="18" customHeight="1">
      <c r="E467" s="90"/>
      <c r="F467" s="91"/>
      <c r="G467" s="91"/>
      <c r="H467" s="91"/>
      <c r="I467" s="91"/>
      <c r="J467" s="91"/>
      <c r="K467" s="91"/>
    </row>
    <row r="468" spans="5:11" ht="18" customHeight="1">
      <c r="E468" s="90"/>
      <c r="F468" s="91"/>
      <c r="G468" s="91"/>
      <c r="H468" s="91"/>
      <c r="I468" s="91"/>
      <c r="J468" s="91"/>
      <c r="K468" s="91"/>
    </row>
    <row r="469" spans="5:11" ht="18" customHeight="1">
      <c r="E469" s="90"/>
      <c r="F469" s="91"/>
      <c r="G469" s="91"/>
      <c r="H469" s="91"/>
      <c r="I469" s="91"/>
      <c r="J469" s="91"/>
      <c r="K469" s="91"/>
    </row>
    <row r="470" spans="5:11" ht="18" customHeight="1">
      <c r="E470" s="90"/>
      <c r="F470" s="91"/>
      <c r="G470" s="91"/>
      <c r="H470" s="91"/>
      <c r="I470" s="91"/>
      <c r="J470" s="91"/>
      <c r="K470" s="91"/>
    </row>
    <row r="471" spans="5:11" ht="18" customHeight="1">
      <c r="E471" s="90"/>
      <c r="F471" s="91"/>
      <c r="G471" s="91"/>
      <c r="H471" s="91"/>
      <c r="I471" s="91"/>
      <c r="J471" s="91"/>
      <c r="K471" s="91"/>
    </row>
    <row r="472" spans="5:11" ht="18" customHeight="1">
      <c r="E472" s="90"/>
      <c r="F472" s="91"/>
      <c r="G472" s="91"/>
      <c r="H472" s="91"/>
      <c r="I472" s="91"/>
      <c r="J472" s="91"/>
      <c r="K472" s="91"/>
    </row>
    <row r="473" spans="5:11" ht="18" customHeight="1">
      <c r="E473" s="90"/>
      <c r="F473" s="91"/>
      <c r="G473" s="91"/>
      <c r="H473" s="91"/>
      <c r="I473" s="91"/>
      <c r="J473" s="91"/>
      <c r="K473" s="91"/>
    </row>
    <row r="474" spans="5:11" ht="18" customHeight="1">
      <c r="E474" s="91"/>
      <c r="F474" s="91"/>
      <c r="G474" s="91"/>
      <c r="H474" s="91"/>
      <c r="I474" s="91"/>
      <c r="J474" s="91"/>
      <c r="K474" s="91"/>
    </row>
    <row r="475" spans="5:11" ht="18" customHeight="1">
      <c r="E475" s="91"/>
      <c r="F475" s="91"/>
      <c r="G475" s="91"/>
      <c r="H475" s="91"/>
      <c r="I475" s="91"/>
      <c r="J475" s="91"/>
      <c r="K475" s="91"/>
    </row>
    <row r="476" spans="5:11" ht="18" customHeight="1">
      <c r="E476" s="91"/>
      <c r="F476" s="91"/>
      <c r="G476" s="91"/>
      <c r="H476" s="91"/>
      <c r="I476" s="91"/>
      <c r="J476" s="91"/>
      <c r="K476" s="91"/>
    </row>
    <row r="477" spans="5:11" ht="18" customHeight="1">
      <c r="E477" s="91"/>
      <c r="F477" s="91"/>
      <c r="G477" s="91"/>
      <c r="H477" s="91"/>
      <c r="I477" s="91"/>
      <c r="J477" s="91"/>
      <c r="K477" s="91"/>
    </row>
    <row r="478" spans="5:11" ht="18" customHeight="1">
      <c r="E478" s="91"/>
      <c r="F478" s="91"/>
      <c r="G478" s="91"/>
      <c r="H478" s="91"/>
      <c r="I478" s="91"/>
      <c r="J478" s="91"/>
      <c r="K478" s="91"/>
    </row>
    <row r="479" spans="5:11" ht="18" customHeight="1">
      <c r="E479" s="91"/>
      <c r="F479" s="91"/>
      <c r="G479" s="91"/>
      <c r="H479" s="91"/>
      <c r="I479" s="91"/>
      <c r="J479" s="91"/>
      <c r="K479" s="91"/>
    </row>
    <row r="480" spans="5:11" ht="18" customHeight="1">
      <c r="E480" s="91"/>
      <c r="F480" s="91"/>
      <c r="G480" s="91"/>
      <c r="H480" s="91"/>
      <c r="I480" s="91"/>
      <c r="J480" s="91"/>
      <c r="K480" s="91"/>
    </row>
    <row r="481" spans="5:11" ht="18" customHeight="1">
      <c r="E481" s="91"/>
      <c r="F481" s="91"/>
      <c r="G481" s="91"/>
      <c r="H481" s="91"/>
      <c r="I481" s="91"/>
      <c r="J481" s="91"/>
      <c r="K481" s="91"/>
    </row>
  </sheetData>
  <sheetProtection/>
  <mergeCells count="12">
    <mergeCell ref="A324:D324"/>
    <mergeCell ref="K3:K4"/>
    <mergeCell ref="E3:E4"/>
    <mergeCell ref="F3:G3"/>
    <mergeCell ref="H3:H4"/>
    <mergeCell ref="I3:J3"/>
    <mergeCell ref="A3:A4"/>
    <mergeCell ref="B3:B4"/>
    <mergeCell ref="C3:C4"/>
    <mergeCell ref="D3:D4"/>
    <mergeCell ref="A2:K2"/>
    <mergeCell ref="H1:K1"/>
  </mergeCells>
  <printOptions/>
  <pageMargins left="0.25" right="0.25" top="0.75" bottom="0.75" header="0.3" footer="0.3"/>
  <pageSetup horizontalDpi="600" verticalDpi="600" orientation="landscape" paperSize="9" r:id="rId1"/>
  <ignoredErrors>
    <ignoredError sqref="A5 B10 B8 C11:C13 C9 A20 C38:C41 C43:C45 B99 C101:C107 C111 C113:C114 B96 C98 C83 C186 C208:C209 C258 C117 C287 C292:C294 C297:C298 C310 C80 C277 C78 C88:C89 C289 C31:C32 C180:C182 C300:C303 B91 C92:C94 C211:C212 C85 C122:C133 C136:C145 C26:C28 C53:C58 C74 C76 C308 C48:C51 C120" numberStoredAsText="1"/>
    <ignoredError sqref="G1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3.8515625" style="0" customWidth="1"/>
    <col min="2" max="2" width="5.57421875" style="0" customWidth="1"/>
    <col min="3" max="3" width="4.57421875" style="0" customWidth="1"/>
    <col min="4" max="4" width="38.8515625" style="0" customWidth="1"/>
    <col min="5" max="5" width="11.7109375" style="0" customWidth="1"/>
    <col min="6" max="6" width="11.28125" style="0" customWidth="1"/>
    <col min="7" max="7" width="10.7109375" style="0" customWidth="1"/>
    <col min="8" max="8" width="12.421875" style="0" customWidth="1"/>
    <col min="9" max="9" width="11.57421875" style="0" customWidth="1"/>
    <col min="10" max="10" width="11.140625" style="0" customWidth="1"/>
    <col min="11" max="11" width="7.00390625" style="0" customWidth="1"/>
  </cols>
  <sheetData>
    <row r="1" spans="1:11" ht="21.75" customHeight="1">
      <c r="A1" s="40"/>
      <c r="B1" s="40"/>
      <c r="C1" s="40"/>
      <c r="D1" s="40"/>
      <c r="E1" s="40"/>
      <c r="F1" s="40"/>
      <c r="G1" s="40"/>
      <c r="H1" s="139" t="s">
        <v>273</v>
      </c>
      <c r="I1" s="140"/>
      <c r="J1" s="140"/>
      <c r="K1" s="140"/>
    </row>
    <row r="2" spans="1:11" ht="36.75" customHeight="1">
      <c r="A2" s="141" t="s">
        <v>272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2.5" customHeight="1">
      <c r="A3" s="130" t="s">
        <v>0</v>
      </c>
      <c r="B3" s="130" t="s">
        <v>1</v>
      </c>
      <c r="C3" s="142" t="s">
        <v>2</v>
      </c>
      <c r="D3" s="131" t="s">
        <v>237</v>
      </c>
      <c r="E3" s="136" t="s">
        <v>274</v>
      </c>
      <c r="F3" s="131" t="s">
        <v>8</v>
      </c>
      <c r="G3" s="131"/>
      <c r="H3" s="136" t="s">
        <v>178</v>
      </c>
      <c r="I3" s="131" t="s">
        <v>8</v>
      </c>
      <c r="J3" s="131"/>
      <c r="K3" s="137" t="s">
        <v>5</v>
      </c>
    </row>
    <row r="4" spans="1:11" ht="39.75" customHeight="1">
      <c r="A4" s="130"/>
      <c r="B4" s="130"/>
      <c r="C4" s="142"/>
      <c r="D4" s="131"/>
      <c r="E4" s="136"/>
      <c r="F4" s="54" t="s">
        <v>3</v>
      </c>
      <c r="G4" s="54" t="s">
        <v>4</v>
      </c>
      <c r="H4" s="136"/>
      <c r="I4" s="54" t="s">
        <v>3</v>
      </c>
      <c r="J4" s="54" t="s">
        <v>4</v>
      </c>
      <c r="K4" s="138"/>
    </row>
    <row r="5" spans="1:12" ht="30.75" customHeight="1">
      <c r="A5" s="36" t="s">
        <v>6</v>
      </c>
      <c r="B5" s="37"/>
      <c r="C5" s="37"/>
      <c r="D5" s="32" t="s">
        <v>7</v>
      </c>
      <c r="E5" s="33">
        <f aca="true" t="shared" si="0" ref="E5:J5">E8+E10+E6</f>
        <v>870140.1599999999</v>
      </c>
      <c r="F5" s="33">
        <f t="shared" si="0"/>
        <v>313439.16</v>
      </c>
      <c r="G5" s="33">
        <f>G6+G8+G10</f>
        <v>556701</v>
      </c>
      <c r="H5" s="33">
        <f>H8+H10+H6</f>
        <v>832941.3</v>
      </c>
      <c r="I5" s="33">
        <f t="shared" si="0"/>
        <v>316240.3</v>
      </c>
      <c r="J5" s="33">
        <f t="shared" si="0"/>
        <v>516701</v>
      </c>
      <c r="K5" s="34">
        <f>$H5/$E5*100</f>
        <v>95.72495768957498</v>
      </c>
      <c r="L5" s="3"/>
    </row>
    <row r="6" spans="1:12" s="51" customFormat="1" ht="30.75" customHeight="1">
      <c r="A6" s="22"/>
      <c r="B6" s="115" t="s">
        <v>282</v>
      </c>
      <c r="C6" s="115"/>
      <c r="D6" s="116" t="s">
        <v>283</v>
      </c>
      <c r="E6" s="117">
        <f>E7</f>
        <v>489101</v>
      </c>
      <c r="F6" s="117">
        <f>F7</f>
        <v>0</v>
      </c>
      <c r="G6" s="117">
        <f>G7</f>
        <v>489101</v>
      </c>
      <c r="H6" s="117">
        <v>489101</v>
      </c>
      <c r="I6" s="117">
        <f>I7</f>
        <v>0</v>
      </c>
      <c r="J6" s="117">
        <f>J7</f>
        <v>489101</v>
      </c>
      <c r="K6" s="118">
        <f>$H6/$E6*100</f>
        <v>100</v>
      </c>
      <c r="L6" s="24"/>
    </row>
    <row r="7" spans="1:12" ht="57.75" customHeight="1">
      <c r="A7" s="13"/>
      <c r="B7" s="41"/>
      <c r="C7" s="17">
        <v>6207</v>
      </c>
      <c r="D7" s="23" t="s">
        <v>249</v>
      </c>
      <c r="E7" s="20">
        <v>489101</v>
      </c>
      <c r="F7" s="20">
        <v>0</v>
      </c>
      <c r="G7" s="20">
        <v>489101</v>
      </c>
      <c r="H7" s="20">
        <v>489101</v>
      </c>
      <c r="I7" s="20">
        <v>0</v>
      </c>
      <c r="J7" s="20">
        <v>489101</v>
      </c>
      <c r="K7" s="21">
        <f>$H7/$E7*100</f>
        <v>100</v>
      </c>
      <c r="L7" s="3"/>
    </row>
    <row r="8" spans="1:12" s="48" customFormat="1" ht="30.75" customHeight="1">
      <c r="A8" s="22"/>
      <c r="B8" s="115" t="s">
        <v>162</v>
      </c>
      <c r="C8" s="119"/>
      <c r="D8" s="116" t="s">
        <v>181</v>
      </c>
      <c r="E8" s="117">
        <f aca="true" t="shared" si="1" ref="E8:J8">E9</f>
        <v>27600</v>
      </c>
      <c r="F8" s="117">
        <f t="shared" si="1"/>
        <v>0</v>
      </c>
      <c r="G8" s="117">
        <f t="shared" si="1"/>
        <v>27600</v>
      </c>
      <c r="H8" s="117">
        <f t="shared" si="1"/>
        <v>27600</v>
      </c>
      <c r="I8" s="117">
        <f t="shared" si="1"/>
        <v>0</v>
      </c>
      <c r="J8" s="117">
        <f t="shared" si="1"/>
        <v>27600</v>
      </c>
      <c r="K8" s="118">
        <f aca="true" t="shared" si="2" ref="K8:K77">$H8/$E8*100</f>
        <v>100</v>
      </c>
      <c r="L8" s="24"/>
    </row>
    <row r="9" spans="1:12" ht="48.75" customHeight="1">
      <c r="A9" s="13"/>
      <c r="B9" s="41"/>
      <c r="C9" s="17">
        <v>6630</v>
      </c>
      <c r="D9" s="23" t="s">
        <v>238</v>
      </c>
      <c r="E9" s="20">
        <v>27600</v>
      </c>
      <c r="F9" s="20">
        <v>0</v>
      </c>
      <c r="G9" s="20">
        <v>27600</v>
      </c>
      <c r="H9" s="21">
        <v>27600</v>
      </c>
      <c r="I9" s="21">
        <v>0</v>
      </c>
      <c r="J9" s="21">
        <v>27600</v>
      </c>
      <c r="K9" s="21">
        <f t="shared" si="2"/>
        <v>100</v>
      </c>
      <c r="L9" s="3"/>
    </row>
    <row r="10" spans="1:12" ht="30" customHeight="1">
      <c r="A10" s="15"/>
      <c r="B10" s="120" t="s">
        <v>239</v>
      </c>
      <c r="C10" s="121"/>
      <c r="D10" s="116" t="s">
        <v>240</v>
      </c>
      <c r="E10" s="118">
        <f aca="true" t="shared" si="3" ref="E10:J10">E12+E13</f>
        <v>353439.16</v>
      </c>
      <c r="F10" s="118">
        <f t="shared" si="3"/>
        <v>313439.16</v>
      </c>
      <c r="G10" s="118">
        <f t="shared" si="3"/>
        <v>40000</v>
      </c>
      <c r="H10" s="118">
        <f>H12+H13+H11</f>
        <v>316240.3</v>
      </c>
      <c r="I10" s="118">
        <f>I12+I13+I11</f>
        <v>316240.3</v>
      </c>
      <c r="J10" s="118">
        <f t="shared" si="3"/>
        <v>0</v>
      </c>
      <c r="K10" s="118">
        <f t="shared" si="2"/>
        <v>89.47517303968242</v>
      </c>
      <c r="L10" s="3"/>
    </row>
    <row r="11" spans="1:12" s="45" customFormat="1" ht="30" customHeight="1">
      <c r="A11" s="15"/>
      <c r="B11" s="17"/>
      <c r="C11" s="17" t="s">
        <v>284</v>
      </c>
      <c r="D11" s="23" t="s">
        <v>244</v>
      </c>
      <c r="E11" s="21">
        <v>0</v>
      </c>
      <c r="F11" s="21">
        <v>0</v>
      </c>
      <c r="G11" s="21">
        <v>0</v>
      </c>
      <c r="H11" s="21">
        <v>2801.14</v>
      </c>
      <c r="I11" s="21">
        <v>2801.14</v>
      </c>
      <c r="J11" s="21">
        <v>0</v>
      </c>
      <c r="K11" s="21"/>
      <c r="L11" s="44"/>
    </row>
    <row r="12" spans="1:12" ht="29.25" customHeight="1">
      <c r="A12" s="15"/>
      <c r="B12" s="19"/>
      <c r="C12" s="15" t="s">
        <v>183</v>
      </c>
      <c r="D12" s="23" t="s">
        <v>241</v>
      </c>
      <c r="E12" s="20">
        <v>40000</v>
      </c>
      <c r="F12" s="20">
        <v>0</v>
      </c>
      <c r="G12" s="20">
        <v>40000</v>
      </c>
      <c r="H12" s="21">
        <v>0</v>
      </c>
      <c r="I12" s="21">
        <v>0</v>
      </c>
      <c r="J12" s="21">
        <v>0</v>
      </c>
      <c r="K12" s="21">
        <f t="shared" si="2"/>
        <v>0</v>
      </c>
      <c r="L12" s="3"/>
    </row>
    <row r="13" spans="1:12" ht="51.75" customHeight="1">
      <c r="A13" s="15"/>
      <c r="B13" s="19"/>
      <c r="C13" s="15">
        <v>2010</v>
      </c>
      <c r="D13" s="23" t="s">
        <v>238</v>
      </c>
      <c r="E13" s="20">
        <v>313439.16</v>
      </c>
      <c r="F13" s="20">
        <v>313439.16</v>
      </c>
      <c r="G13" s="20">
        <v>0</v>
      </c>
      <c r="H13" s="20">
        <v>313439.16</v>
      </c>
      <c r="I13" s="20">
        <v>313439.16</v>
      </c>
      <c r="J13" s="18">
        <v>0</v>
      </c>
      <c r="K13" s="21">
        <f t="shared" si="2"/>
        <v>100</v>
      </c>
      <c r="L13" s="3"/>
    </row>
    <row r="14" spans="1:12" ht="35.25" customHeight="1">
      <c r="A14" s="36" t="s">
        <v>172</v>
      </c>
      <c r="B14" s="25"/>
      <c r="C14" s="36"/>
      <c r="D14" s="32" t="s">
        <v>173</v>
      </c>
      <c r="E14" s="30">
        <f>F15</f>
        <v>2000</v>
      </c>
      <c r="F14" s="30">
        <v>2000</v>
      </c>
      <c r="G14" s="30">
        <v>0</v>
      </c>
      <c r="H14" s="30">
        <f>I15</f>
        <v>2015.34</v>
      </c>
      <c r="I14" s="30">
        <f>I15</f>
        <v>2015.34</v>
      </c>
      <c r="J14" s="30">
        <v>0</v>
      </c>
      <c r="K14" s="30">
        <f>K15</f>
        <v>100.76700000000001</v>
      </c>
      <c r="L14" s="3"/>
    </row>
    <row r="15" spans="1:12" ht="28.5" customHeight="1">
      <c r="A15" s="15"/>
      <c r="B15" s="122" t="s">
        <v>242</v>
      </c>
      <c r="C15" s="123"/>
      <c r="D15" s="124" t="s">
        <v>243</v>
      </c>
      <c r="E15" s="117">
        <f>E16</f>
        <v>2000</v>
      </c>
      <c r="F15" s="117">
        <f>F16</f>
        <v>2000</v>
      </c>
      <c r="G15" s="117">
        <f>G16</f>
        <v>0</v>
      </c>
      <c r="H15" s="117">
        <f>H16</f>
        <v>2015.34</v>
      </c>
      <c r="I15" s="117">
        <f>I16</f>
        <v>2015.34</v>
      </c>
      <c r="J15" s="117">
        <f>J16</f>
        <v>0</v>
      </c>
      <c r="K15" s="118">
        <f t="shared" si="2"/>
        <v>100.76700000000001</v>
      </c>
      <c r="L15" s="3"/>
    </row>
    <row r="16" spans="1:12" ht="39" customHeight="1">
      <c r="A16" s="15"/>
      <c r="B16" s="19"/>
      <c r="C16" s="15" t="s">
        <v>182</v>
      </c>
      <c r="D16" s="23" t="s">
        <v>244</v>
      </c>
      <c r="E16" s="20">
        <v>2000</v>
      </c>
      <c r="F16" s="20">
        <v>2000</v>
      </c>
      <c r="G16" s="20">
        <v>0</v>
      </c>
      <c r="H16" s="21">
        <v>2015.34</v>
      </c>
      <c r="I16" s="21">
        <v>2015.34</v>
      </c>
      <c r="J16" s="21">
        <v>0</v>
      </c>
      <c r="K16" s="21">
        <f t="shared" si="2"/>
        <v>100.76700000000001</v>
      </c>
      <c r="L16" s="3"/>
    </row>
    <row r="17" spans="1:12" ht="33" customHeight="1">
      <c r="A17" s="25">
        <v>700</v>
      </c>
      <c r="B17" s="25"/>
      <c r="C17" s="29"/>
      <c r="D17" s="32" t="s">
        <v>47</v>
      </c>
      <c r="E17" s="33">
        <f aca="true" t="shared" si="4" ref="E17:J17">E18</f>
        <v>45500</v>
      </c>
      <c r="F17" s="33">
        <f t="shared" si="4"/>
        <v>45500</v>
      </c>
      <c r="G17" s="33">
        <f t="shared" si="4"/>
        <v>0</v>
      </c>
      <c r="H17" s="34">
        <f t="shared" si="4"/>
        <v>62771.369999999995</v>
      </c>
      <c r="I17" s="34">
        <f t="shared" si="4"/>
        <v>45350.799999999996</v>
      </c>
      <c r="J17" s="34">
        <f t="shared" si="4"/>
        <v>17420.57</v>
      </c>
      <c r="K17" s="34">
        <f t="shared" si="2"/>
        <v>137.95905494505493</v>
      </c>
      <c r="L17" s="3"/>
    </row>
    <row r="18" spans="1:12" ht="25.5" customHeight="1">
      <c r="A18" s="19"/>
      <c r="B18" s="120">
        <v>70005</v>
      </c>
      <c r="C18" s="121"/>
      <c r="D18" s="116" t="s">
        <v>48</v>
      </c>
      <c r="E18" s="117">
        <f>E19+E20+E22+E23</f>
        <v>45500</v>
      </c>
      <c r="F18" s="117">
        <f>F19+F20+F22+F23</f>
        <v>45500</v>
      </c>
      <c r="G18" s="117">
        <f>G19+G20+G22+G23</f>
        <v>0</v>
      </c>
      <c r="H18" s="117">
        <f>H19+H20+H22+H23+H21</f>
        <v>62771.369999999995</v>
      </c>
      <c r="I18" s="117">
        <f>I19+I20+I22+I23+I21</f>
        <v>45350.799999999996</v>
      </c>
      <c r="J18" s="117">
        <f>J19+J20+J22+J23+J21</f>
        <v>17420.57</v>
      </c>
      <c r="K18" s="118">
        <f t="shared" si="2"/>
        <v>137.95905494505493</v>
      </c>
      <c r="L18" s="3"/>
    </row>
    <row r="19" spans="1:12" ht="29.25" customHeight="1">
      <c r="A19" s="19"/>
      <c r="B19" s="19"/>
      <c r="C19" s="15" t="s">
        <v>186</v>
      </c>
      <c r="D19" s="23" t="s">
        <v>245</v>
      </c>
      <c r="E19" s="20">
        <v>5000</v>
      </c>
      <c r="F19" s="20">
        <v>5000</v>
      </c>
      <c r="G19" s="20">
        <v>0</v>
      </c>
      <c r="H19" s="21">
        <v>4731.48</v>
      </c>
      <c r="I19" s="21">
        <v>4731.48</v>
      </c>
      <c r="J19" s="21">
        <v>0</v>
      </c>
      <c r="K19" s="21">
        <f t="shared" si="2"/>
        <v>94.6296</v>
      </c>
      <c r="L19" s="3"/>
    </row>
    <row r="20" spans="1:12" ht="24" customHeight="1">
      <c r="A20" s="19"/>
      <c r="B20" s="19"/>
      <c r="C20" s="15" t="s">
        <v>182</v>
      </c>
      <c r="D20" s="23" t="s">
        <v>244</v>
      </c>
      <c r="E20" s="20">
        <v>40000</v>
      </c>
      <c r="F20" s="20">
        <v>40000</v>
      </c>
      <c r="G20" s="20">
        <v>0</v>
      </c>
      <c r="H20" s="21">
        <v>39803.19</v>
      </c>
      <c r="I20" s="21">
        <v>39803.19</v>
      </c>
      <c r="J20" s="21">
        <v>0</v>
      </c>
      <c r="K20" s="21">
        <f t="shared" si="2"/>
        <v>99.507975</v>
      </c>
      <c r="L20" s="3"/>
    </row>
    <row r="21" spans="1:12" ht="24" customHeight="1">
      <c r="A21" s="19"/>
      <c r="B21" s="19"/>
      <c r="C21" s="15" t="s">
        <v>285</v>
      </c>
      <c r="D21" s="23" t="s">
        <v>294</v>
      </c>
      <c r="E21" s="20">
        <v>0</v>
      </c>
      <c r="F21" s="20">
        <v>0</v>
      </c>
      <c r="G21" s="20">
        <v>0</v>
      </c>
      <c r="H21" s="21">
        <v>17150</v>
      </c>
      <c r="I21" s="21">
        <v>0</v>
      </c>
      <c r="J21" s="21">
        <v>17150</v>
      </c>
      <c r="K21" s="21">
        <v>0</v>
      </c>
      <c r="L21" s="3"/>
    </row>
    <row r="22" spans="1:12" ht="24" customHeight="1">
      <c r="A22" s="19"/>
      <c r="B22" s="19"/>
      <c r="C22" s="15" t="s">
        <v>183</v>
      </c>
      <c r="D22" s="23" t="s">
        <v>246</v>
      </c>
      <c r="E22" s="20">
        <v>0</v>
      </c>
      <c r="F22" s="20">
        <v>0</v>
      </c>
      <c r="G22" s="20">
        <v>0</v>
      </c>
      <c r="H22" s="21">
        <v>270.57</v>
      </c>
      <c r="I22" s="21">
        <v>0</v>
      </c>
      <c r="J22" s="21">
        <v>270.57</v>
      </c>
      <c r="K22" s="21">
        <v>0</v>
      </c>
      <c r="L22" s="3"/>
    </row>
    <row r="23" spans="1:12" ht="25.5" customHeight="1">
      <c r="A23" s="19"/>
      <c r="B23" s="19"/>
      <c r="C23" s="15" t="s">
        <v>187</v>
      </c>
      <c r="D23" s="23" t="s">
        <v>188</v>
      </c>
      <c r="E23" s="20">
        <v>500</v>
      </c>
      <c r="F23" s="20">
        <v>500</v>
      </c>
      <c r="G23" s="20">
        <v>0</v>
      </c>
      <c r="H23" s="21">
        <v>816.13</v>
      </c>
      <c r="I23" s="21">
        <v>816.13</v>
      </c>
      <c r="J23" s="21">
        <v>0</v>
      </c>
      <c r="K23" s="21">
        <f t="shared" si="2"/>
        <v>163.226</v>
      </c>
      <c r="L23" s="3"/>
    </row>
    <row r="24" spans="1:12" ht="18" customHeight="1">
      <c r="A24" s="25">
        <v>750</v>
      </c>
      <c r="B24" s="25"/>
      <c r="C24" s="27"/>
      <c r="D24" s="32" t="s">
        <v>49</v>
      </c>
      <c r="E24" s="33">
        <f aca="true" t="shared" si="5" ref="E24:J24">E25+E28+E31</f>
        <v>249498</v>
      </c>
      <c r="F24" s="33">
        <f t="shared" si="5"/>
        <v>249498</v>
      </c>
      <c r="G24" s="33">
        <f t="shared" si="5"/>
        <v>0</v>
      </c>
      <c r="H24" s="34">
        <f t="shared" si="5"/>
        <v>249159.1</v>
      </c>
      <c r="I24" s="34">
        <f t="shared" si="5"/>
        <v>248991.1</v>
      </c>
      <c r="J24" s="34">
        <f t="shared" si="5"/>
        <v>168</v>
      </c>
      <c r="K24" s="34">
        <f t="shared" si="2"/>
        <v>99.86416724783366</v>
      </c>
      <c r="L24" s="3"/>
    </row>
    <row r="25" spans="1:12" ht="25.5" customHeight="1">
      <c r="A25" s="19"/>
      <c r="B25" s="120">
        <v>75011</v>
      </c>
      <c r="C25" s="125"/>
      <c r="D25" s="116" t="s">
        <v>51</v>
      </c>
      <c r="E25" s="117">
        <f>E26+E27</f>
        <v>32916</v>
      </c>
      <c r="F25" s="117">
        <f>F26+F27</f>
        <v>32916</v>
      </c>
      <c r="G25" s="117">
        <v>0</v>
      </c>
      <c r="H25" s="118">
        <f>H26+H27</f>
        <v>32909.1</v>
      </c>
      <c r="I25" s="118">
        <f>I26+I27</f>
        <v>32909.1</v>
      </c>
      <c r="J25" s="118">
        <f>J26+J27</f>
        <v>0</v>
      </c>
      <c r="K25" s="118">
        <f t="shared" si="2"/>
        <v>99.97903755012759</v>
      </c>
      <c r="L25" s="3"/>
    </row>
    <row r="26" spans="1:12" ht="45" customHeight="1">
      <c r="A26" s="19"/>
      <c r="B26" s="19"/>
      <c r="C26" s="15" t="s">
        <v>247</v>
      </c>
      <c r="D26" s="23" t="s">
        <v>238</v>
      </c>
      <c r="E26" s="20">
        <v>32906</v>
      </c>
      <c r="F26" s="20">
        <v>32906</v>
      </c>
      <c r="G26" s="20">
        <v>0</v>
      </c>
      <c r="H26" s="21">
        <v>32906</v>
      </c>
      <c r="I26" s="21">
        <v>32906</v>
      </c>
      <c r="J26" s="21">
        <v>0</v>
      </c>
      <c r="K26" s="21">
        <f>$H26/$E26*100</f>
        <v>100</v>
      </c>
      <c r="L26" s="3"/>
    </row>
    <row r="27" spans="1:12" ht="36" customHeight="1">
      <c r="A27" s="19"/>
      <c r="B27" s="19"/>
      <c r="C27" s="15" t="s">
        <v>189</v>
      </c>
      <c r="D27" s="23" t="s">
        <v>248</v>
      </c>
      <c r="E27" s="20">
        <v>10</v>
      </c>
      <c r="F27" s="20">
        <v>10</v>
      </c>
      <c r="G27" s="20">
        <v>0</v>
      </c>
      <c r="H27" s="21">
        <v>3.1</v>
      </c>
      <c r="I27" s="21">
        <v>3.1</v>
      </c>
      <c r="J27" s="21">
        <v>0</v>
      </c>
      <c r="K27" s="21">
        <f t="shared" si="2"/>
        <v>31</v>
      </c>
      <c r="L27" s="3"/>
    </row>
    <row r="28" spans="1:12" ht="22.5" customHeight="1">
      <c r="A28" s="19"/>
      <c r="B28" s="120">
        <v>75023</v>
      </c>
      <c r="C28" s="125"/>
      <c r="D28" s="116" t="s">
        <v>58</v>
      </c>
      <c r="E28" s="117">
        <f aca="true" t="shared" si="6" ref="E28:J28">E29+E30</f>
        <v>500</v>
      </c>
      <c r="F28" s="117">
        <f t="shared" si="6"/>
        <v>500</v>
      </c>
      <c r="G28" s="117">
        <f t="shared" si="6"/>
        <v>0</v>
      </c>
      <c r="H28" s="117">
        <f t="shared" si="6"/>
        <v>168</v>
      </c>
      <c r="I28" s="117">
        <f t="shared" si="6"/>
        <v>0</v>
      </c>
      <c r="J28" s="117">
        <f t="shared" si="6"/>
        <v>168</v>
      </c>
      <c r="K28" s="118">
        <f t="shared" si="2"/>
        <v>33.6</v>
      </c>
      <c r="L28" s="3"/>
    </row>
    <row r="29" spans="1:12" ht="36" customHeight="1">
      <c r="A29" s="19"/>
      <c r="B29" s="17"/>
      <c r="C29" s="15" t="s">
        <v>190</v>
      </c>
      <c r="D29" s="23" t="s">
        <v>191</v>
      </c>
      <c r="E29" s="20">
        <v>500</v>
      </c>
      <c r="F29" s="20">
        <v>500</v>
      </c>
      <c r="G29" s="20">
        <v>0</v>
      </c>
      <c r="H29" s="21">
        <v>0</v>
      </c>
      <c r="I29" s="21">
        <v>0</v>
      </c>
      <c r="J29" s="21">
        <v>0</v>
      </c>
      <c r="K29" s="21">
        <f t="shared" si="2"/>
        <v>0</v>
      </c>
      <c r="L29" s="3"/>
    </row>
    <row r="30" spans="1:12" ht="36" customHeight="1">
      <c r="A30" s="19"/>
      <c r="B30" s="17"/>
      <c r="C30" s="15" t="s">
        <v>286</v>
      </c>
      <c r="D30" s="23" t="s">
        <v>295</v>
      </c>
      <c r="E30" s="20">
        <v>0</v>
      </c>
      <c r="F30" s="20">
        <v>0</v>
      </c>
      <c r="G30" s="20">
        <v>0</v>
      </c>
      <c r="H30" s="21">
        <v>168</v>
      </c>
      <c r="I30" s="21">
        <v>0</v>
      </c>
      <c r="J30" s="21">
        <v>168</v>
      </c>
      <c r="K30" s="21">
        <v>0</v>
      </c>
      <c r="L30" s="3"/>
    </row>
    <row r="31" spans="1:12" ht="18" customHeight="1">
      <c r="A31" s="17"/>
      <c r="B31" s="120">
        <v>75095</v>
      </c>
      <c r="C31" s="121"/>
      <c r="D31" s="116" t="s">
        <v>11</v>
      </c>
      <c r="E31" s="117">
        <f>E32</f>
        <v>216082</v>
      </c>
      <c r="F31" s="117">
        <f>F32</f>
        <v>216082</v>
      </c>
      <c r="G31" s="117">
        <v>0</v>
      </c>
      <c r="H31" s="118">
        <f>H32</f>
        <v>216082</v>
      </c>
      <c r="I31" s="118">
        <f>I32</f>
        <v>216082</v>
      </c>
      <c r="J31" s="118">
        <v>0</v>
      </c>
      <c r="K31" s="118">
        <f t="shared" si="2"/>
        <v>100</v>
      </c>
      <c r="L31" s="3"/>
    </row>
    <row r="32" spans="1:12" ht="61.5" customHeight="1">
      <c r="A32" s="17"/>
      <c r="B32" s="17"/>
      <c r="C32" s="17">
        <v>2007</v>
      </c>
      <c r="D32" s="23" t="s">
        <v>249</v>
      </c>
      <c r="E32" s="20">
        <v>216082</v>
      </c>
      <c r="F32" s="20">
        <v>216082</v>
      </c>
      <c r="G32" s="20">
        <v>0</v>
      </c>
      <c r="H32" s="21">
        <v>216082</v>
      </c>
      <c r="I32" s="21">
        <v>216082</v>
      </c>
      <c r="J32" s="21">
        <v>0</v>
      </c>
      <c r="K32" s="21">
        <f t="shared" si="2"/>
        <v>100</v>
      </c>
      <c r="L32" s="3"/>
    </row>
    <row r="33" spans="1:12" ht="39.75" customHeight="1">
      <c r="A33" s="25">
        <v>751</v>
      </c>
      <c r="B33" s="29"/>
      <c r="C33" s="29"/>
      <c r="D33" s="32" t="s">
        <v>113</v>
      </c>
      <c r="E33" s="33">
        <f aca="true" t="shared" si="7" ref="E33:K34">E34</f>
        <v>828</v>
      </c>
      <c r="F33" s="33">
        <f t="shared" si="7"/>
        <v>828</v>
      </c>
      <c r="G33" s="33">
        <f t="shared" si="7"/>
        <v>0</v>
      </c>
      <c r="H33" s="33">
        <f t="shared" si="7"/>
        <v>828</v>
      </c>
      <c r="I33" s="33">
        <f t="shared" si="7"/>
        <v>828</v>
      </c>
      <c r="J33" s="33">
        <f t="shared" si="7"/>
        <v>0</v>
      </c>
      <c r="K33" s="33">
        <f t="shared" si="7"/>
        <v>100</v>
      </c>
      <c r="L33" s="3"/>
    </row>
    <row r="34" spans="1:12" ht="36" customHeight="1">
      <c r="A34" s="17"/>
      <c r="B34" s="120">
        <v>75101</v>
      </c>
      <c r="C34" s="121"/>
      <c r="D34" s="116" t="s">
        <v>114</v>
      </c>
      <c r="E34" s="117">
        <f t="shared" si="7"/>
        <v>828</v>
      </c>
      <c r="F34" s="117">
        <f t="shared" si="7"/>
        <v>828</v>
      </c>
      <c r="G34" s="117">
        <f t="shared" si="7"/>
        <v>0</v>
      </c>
      <c r="H34" s="117">
        <f t="shared" si="7"/>
        <v>828</v>
      </c>
      <c r="I34" s="117">
        <f t="shared" si="7"/>
        <v>828</v>
      </c>
      <c r="J34" s="117">
        <f t="shared" si="7"/>
        <v>0</v>
      </c>
      <c r="K34" s="118">
        <f t="shared" si="2"/>
        <v>100</v>
      </c>
      <c r="L34" s="3"/>
    </row>
    <row r="35" spans="1:12" ht="48" customHeight="1">
      <c r="A35" s="17"/>
      <c r="B35" s="17"/>
      <c r="C35" s="17">
        <v>2010</v>
      </c>
      <c r="D35" s="23" t="s">
        <v>238</v>
      </c>
      <c r="E35" s="20">
        <v>828</v>
      </c>
      <c r="F35" s="20">
        <v>828</v>
      </c>
      <c r="G35" s="20">
        <v>0</v>
      </c>
      <c r="H35" s="21">
        <v>828</v>
      </c>
      <c r="I35" s="21">
        <v>828</v>
      </c>
      <c r="J35" s="21">
        <v>0</v>
      </c>
      <c r="K35" s="18">
        <f t="shared" si="2"/>
        <v>100</v>
      </c>
      <c r="L35" s="3"/>
    </row>
    <row r="36" spans="1:12" ht="48.75" customHeight="1">
      <c r="A36" s="25">
        <v>756</v>
      </c>
      <c r="B36" s="29"/>
      <c r="C36" s="29"/>
      <c r="D36" s="32" t="s">
        <v>250</v>
      </c>
      <c r="E36" s="33">
        <f>E37+E40+E46+E57+E62</f>
        <v>2556524</v>
      </c>
      <c r="F36" s="33">
        <f>F37+F40+F46+F57+F62</f>
        <v>2556524</v>
      </c>
      <c r="G36" s="33">
        <v>0</v>
      </c>
      <c r="H36" s="34">
        <f>H37+H40+H46+H57+H62</f>
        <v>2522122.49</v>
      </c>
      <c r="I36" s="34">
        <f>I37+I40+I46+I57+I62</f>
        <v>2522122.49</v>
      </c>
      <c r="J36" s="34">
        <v>0</v>
      </c>
      <c r="K36" s="34">
        <f t="shared" si="2"/>
        <v>98.65436389409996</v>
      </c>
      <c r="L36" s="3"/>
    </row>
    <row r="37" spans="1:12" ht="30" customHeight="1">
      <c r="A37" s="17"/>
      <c r="B37" s="120">
        <v>75601</v>
      </c>
      <c r="C37" s="121"/>
      <c r="D37" s="116" t="s">
        <v>193</v>
      </c>
      <c r="E37" s="117">
        <f aca="true" t="shared" si="8" ref="E37:J37">E38+E39</f>
        <v>2100</v>
      </c>
      <c r="F37" s="117">
        <f t="shared" si="8"/>
        <v>2100</v>
      </c>
      <c r="G37" s="117">
        <f t="shared" si="8"/>
        <v>0</v>
      </c>
      <c r="H37" s="117">
        <f t="shared" si="8"/>
        <v>1269.72</v>
      </c>
      <c r="I37" s="117">
        <f t="shared" si="8"/>
        <v>1269.72</v>
      </c>
      <c r="J37" s="117">
        <f t="shared" si="8"/>
        <v>0</v>
      </c>
      <c r="K37" s="126">
        <f t="shared" si="2"/>
        <v>60.46285714285714</v>
      </c>
      <c r="L37" s="3"/>
    </row>
    <row r="38" spans="1:12" ht="44.25" customHeight="1">
      <c r="A38" s="17"/>
      <c r="B38" s="15"/>
      <c r="C38" s="15" t="s">
        <v>194</v>
      </c>
      <c r="D38" s="23" t="s">
        <v>195</v>
      </c>
      <c r="E38" s="20">
        <v>2000</v>
      </c>
      <c r="F38" s="20">
        <v>2000</v>
      </c>
      <c r="G38" s="20">
        <v>0</v>
      </c>
      <c r="H38" s="21">
        <v>1269.72</v>
      </c>
      <c r="I38" s="21">
        <v>1269.72</v>
      </c>
      <c r="J38" s="21">
        <v>0</v>
      </c>
      <c r="K38" s="14">
        <f t="shared" si="2"/>
        <v>63.486</v>
      </c>
      <c r="L38" s="3"/>
    </row>
    <row r="39" spans="1:12" ht="44.25" customHeight="1">
      <c r="A39" s="17"/>
      <c r="B39" s="15"/>
      <c r="C39" s="15" t="s">
        <v>205</v>
      </c>
      <c r="D39" s="23" t="s">
        <v>206</v>
      </c>
      <c r="E39" s="20">
        <v>100</v>
      </c>
      <c r="F39" s="20">
        <v>100</v>
      </c>
      <c r="G39" s="20">
        <v>0</v>
      </c>
      <c r="H39" s="21">
        <v>0</v>
      </c>
      <c r="I39" s="21">
        <v>0</v>
      </c>
      <c r="J39" s="21">
        <v>0</v>
      </c>
      <c r="K39" s="14">
        <v>0</v>
      </c>
      <c r="L39" s="3"/>
    </row>
    <row r="40" spans="1:12" ht="47.25" customHeight="1">
      <c r="A40" s="17"/>
      <c r="B40" s="127" t="s">
        <v>196</v>
      </c>
      <c r="C40" s="125"/>
      <c r="D40" s="116" t="s">
        <v>251</v>
      </c>
      <c r="E40" s="117">
        <f>E41+E42+E43+E44+E45</f>
        <v>283000</v>
      </c>
      <c r="F40" s="117">
        <f>F41+F42+F43+F44+F45</f>
        <v>283000</v>
      </c>
      <c r="G40" s="117">
        <v>0</v>
      </c>
      <c r="H40" s="118">
        <f>H41+H42+H43+H44+H45</f>
        <v>313578.6</v>
      </c>
      <c r="I40" s="118">
        <f>I41+I42+I43+I44+I45</f>
        <v>313578.6</v>
      </c>
      <c r="J40" s="118">
        <v>0</v>
      </c>
      <c r="K40" s="118">
        <f t="shared" si="2"/>
        <v>110.8051590106007</v>
      </c>
      <c r="L40" s="3"/>
    </row>
    <row r="41" spans="1:12" ht="22.5" customHeight="1">
      <c r="A41" s="17"/>
      <c r="B41" s="15"/>
      <c r="C41" s="15" t="s">
        <v>197</v>
      </c>
      <c r="D41" s="23" t="s">
        <v>198</v>
      </c>
      <c r="E41" s="20">
        <v>210000</v>
      </c>
      <c r="F41" s="20">
        <v>210000</v>
      </c>
      <c r="G41" s="20">
        <v>0</v>
      </c>
      <c r="H41" s="21">
        <v>236534</v>
      </c>
      <c r="I41" s="21">
        <v>236534</v>
      </c>
      <c r="J41" s="21">
        <v>0</v>
      </c>
      <c r="K41" s="21">
        <f t="shared" si="2"/>
        <v>112.6352380952381</v>
      </c>
      <c r="L41" s="3"/>
    </row>
    <row r="42" spans="1:12" ht="22.5" customHeight="1">
      <c r="A42" s="17"/>
      <c r="B42" s="15"/>
      <c r="C42" s="15" t="s">
        <v>199</v>
      </c>
      <c r="D42" s="23" t="s">
        <v>200</v>
      </c>
      <c r="E42" s="20">
        <v>5500</v>
      </c>
      <c r="F42" s="20">
        <v>5500</v>
      </c>
      <c r="G42" s="20">
        <v>0</v>
      </c>
      <c r="H42" s="21">
        <v>7502</v>
      </c>
      <c r="I42" s="21">
        <v>7502</v>
      </c>
      <c r="J42" s="21">
        <v>0</v>
      </c>
      <c r="K42" s="21">
        <f t="shared" si="2"/>
        <v>136.4</v>
      </c>
      <c r="L42" s="3"/>
    </row>
    <row r="43" spans="1:12" ht="24" customHeight="1">
      <c r="A43" s="17"/>
      <c r="B43" s="15"/>
      <c r="C43" s="15" t="s">
        <v>252</v>
      </c>
      <c r="D43" s="23" t="s">
        <v>202</v>
      </c>
      <c r="E43" s="20">
        <v>66000</v>
      </c>
      <c r="F43" s="20">
        <v>66000</v>
      </c>
      <c r="G43" s="20">
        <v>0</v>
      </c>
      <c r="H43" s="21">
        <v>67798</v>
      </c>
      <c r="I43" s="21">
        <v>67798</v>
      </c>
      <c r="J43" s="21">
        <v>0</v>
      </c>
      <c r="K43" s="21">
        <f t="shared" si="2"/>
        <v>102.72424242424243</v>
      </c>
      <c r="L43" s="3"/>
    </row>
    <row r="44" spans="1:12" ht="36" customHeight="1">
      <c r="A44" s="17"/>
      <c r="B44" s="15"/>
      <c r="C44" s="15" t="s">
        <v>203</v>
      </c>
      <c r="D44" s="23" t="s">
        <v>204</v>
      </c>
      <c r="E44" s="20">
        <v>1400</v>
      </c>
      <c r="F44" s="20">
        <v>1400</v>
      </c>
      <c r="G44" s="20">
        <v>0</v>
      </c>
      <c r="H44" s="21">
        <v>1416</v>
      </c>
      <c r="I44" s="21">
        <v>1416</v>
      </c>
      <c r="J44" s="21">
        <v>0</v>
      </c>
      <c r="K44" s="21">
        <f t="shared" si="2"/>
        <v>101.14285714285714</v>
      </c>
      <c r="L44" s="3"/>
    </row>
    <row r="45" spans="1:12" ht="24.75" customHeight="1">
      <c r="A45" s="17"/>
      <c r="B45" s="15"/>
      <c r="C45" s="15" t="s">
        <v>205</v>
      </c>
      <c r="D45" s="23" t="s">
        <v>206</v>
      </c>
      <c r="E45" s="20">
        <v>100</v>
      </c>
      <c r="F45" s="20">
        <v>100</v>
      </c>
      <c r="G45" s="20">
        <v>0</v>
      </c>
      <c r="H45" s="21">
        <v>328.6</v>
      </c>
      <c r="I45" s="21">
        <v>328.6</v>
      </c>
      <c r="J45" s="21">
        <v>0</v>
      </c>
      <c r="K45" s="21">
        <f t="shared" si="2"/>
        <v>328.6</v>
      </c>
      <c r="L45" s="3"/>
    </row>
    <row r="46" spans="1:12" ht="50.25" customHeight="1">
      <c r="A46" s="17"/>
      <c r="B46" s="127" t="s">
        <v>207</v>
      </c>
      <c r="C46" s="125"/>
      <c r="D46" s="116" t="s">
        <v>253</v>
      </c>
      <c r="E46" s="117">
        <f aca="true" t="shared" si="9" ref="E46:J46">E47+E48+E49+E50+E51+E52+E53+E54+E55+E56</f>
        <v>1055200</v>
      </c>
      <c r="F46" s="117">
        <f t="shared" si="9"/>
        <v>1055200</v>
      </c>
      <c r="G46" s="117">
        <f t="shared" si="9"/>
        <v>0</v>
      </c>
      <c r="H46" s="117">
        <f t="shared" si="9"/>
        <v>1028393.53</v>
      </c>
      <c r="I46" s="117">
        <f t="shared" si="9"/>
        <v>1028393.53</v>
      </c>
      <c r="J46" s="117">
        <f t="shared" si="9"/>
        <v>0</v>
      </c>
      <c r="K46" s="118">
        <f t="shared" si="2"/>
        <v>97.45958396512509</v>
      </c>
      <c r="L46" s="3"/>
    </row>
    <row r="47" spans="1:12" ht="18" customHeight="1">
      <c r="A47" s="17"/>
      <c r="B47" s="15"/>
      <c r="C47" s="15" t="s">
        <v>197</v>
      </c>
      <c r="D47" s="23" t="s">
        <v>198</v>
      </c>
      <c r="E47" s="20">
        <v>360000</v>
      </c>
      <c r="F47" s="20">
        <v>360000</v>
      </c>
      <c r="G47" s="20">
        <v>0</v>
      </c>
      <c r="H47" s="21">
        <v>414561.46</v>
      </c>
      <c r="I47" s="21">
        <v>414561.46</v>
      </c>
      <c r="J47" s="21">
        <v>0</v>
      </c>
      <c r="K47" s="21">
        <f t="shared" si="2"/>
        <v>115.15596111111113</v>
      </c>
      <c r="L47" s="3"/>
    </row>
    <row r="48" spans="1:12" ht="18" customHeight="1">
      <c r="A48" s="17"/>
      <c r="B48" s="15"/>
      <c r="C48" s="15" t="s">
        <v>199</v>
      </c>
      <c r="D48" s="23" t="s">
        <v>200</v>
      </c>
      <c r="E48" s="20">
        <v>260000</v>
      </c>
      <c r="F48" s="20">
        <v>260000</v>
      </c>
      <c r="G48" s="20">
        <v>0</v>
      </c>
      <c r="H48" s="21">
        <v>274095.7</v>
      </c>
      <c r="I48" s="21">
        <v>274095.7</v>
      </c>
      <c r="J48" s="21">
        <v>0</v>
      </c>
      <c r="K48" s="21">
        <f t="shared" si="2"/>
        <v>105.42142307692308</v>
      </c>
      <c r="L48" s="3"/>
    </row>
    <row r="49" spans="1:12" ht="18" customHeight="1">
      <c r="A49" s="17"/>
      <c r="B49" s="15"/>
      <c r="C49" s="15" t="s">
        <v>201</v>
      </c>
      <c r="D49" s="23" t="s">
        <v>202</v>
      </c>
      <c r="E49" s="20">
        <v>26000</v>
      </c>
      <c r="F49" s="20">
        <v>26000</v>
      </c>
      <c r="G49" s="20">
        <v>0</v>
      </c>
      <c r="H49" s="20">
        <v>28368.1</v>
      </c>
      <c r="I49" s="21">
        <v>28368.1</v>
      </c>
      <c r="J49" s="21">
        <v>0</v>
      </c>
      <c r="K49" s="21">
        <f t="shared" si="2"/>
        <v>109.10807692307691</v>
      </c>
      <c r="L49" s="3"/>
    </row>
    <row r="50" spans="1:12" ht="28.5" customHeight="1">
      <c r="A50" s="17"/>
      <c r="B50" s="15"/>
      <c r="C50" s="15" t="s">
        <v>203</v>
      </c>
      <c r="D50" s="23" t="s">
        <v>204</v>
      </c>
      <c r="E50" s="20">
        <v>95000</v>
      </c>
      <c r="F50" s="20">
        <v>95000</v>
      </c>
      <c r="G50" s="20">
        <v>0</v>
      </c>
      <c r="H50" s="21">
        <v>94600.6</v>
      </c>
      <c r="I50" s="21">
        <v>94600.6</v>
      </c>
      <c r="J50" s="21">
        <v>0</v>
      </c>
      <c r="K50" s="21">
        <f t="shared" si="2"/>
        <v>99.57957894736843</v>
      </c>
      <c r="L50" s="3"/>
    </row>
    <row r="51" spans="1:12" ht="18" customHeight="1">
      <c r="A51" s="17"/>
      <c r="B51" s="17"/>
      <c r="C51" s="15" t="s">
        <v>208</v>
      </c>
      <c r="D51" s="23" t="s">
        <v>209</v>
      </c>
      <c r="E51" s="20">
        <v>10000</v>
      </c>
      <c r="F51" s="20">
        <v>10000</v>
      </c>
      <c r="G51" s="20">
        <v>0</v>
      </c>
      <c r="H51" s="21">
        <v>12606</v>
      </c>
      <c r="I51" s="21">
        <v>12606</v>
      </c>
      <c r="J51" s="21">
        <v>0</v>
      </c>
      <c r="K51" s="21">
        <f t="shared" si="2"/>
        <v>126.05999999999999</v>
      </c>
      <c r="L51" s="3"/>
    </row>
    <row r="52" spans="1:12" ht="18" customHeight="1">
      <c r="A52" s="17"/>
      <c r="B52" s="17"/>
      <c r="C52" s="15" t="s">
        <v>210</v>
      </c>
      <c r="D52" s="23" t="s">
        <v>211</v>
      </c>
      <c r="E52" s="20">
        <v>200</v>
      </c>
      <c r="F52" s="20">
        <v>200</v>
      </c>
      <c r="G52" s="20">
        <v>0</v>
      </c>
      <c r="H52" s="21">
        <v>830</v>
      </c>
      <c r="I52" s="21">
        <v>830</v>
      </c>
      <c r="J52" s="21">
        <v>0</v>
      </c>
      <c r="K52" s="21">
        <f t="shared" si="2"/>
        <v>415.00000000000006</v>
      </c>
      <c r="L52" s="3"/>
    </row>
    <row r="53" spans="1:12" ht="36" customHeight="1">
      <c r="A53" s="17"/>
      <c r="B53" s="17"/>
      <c r="C53" s="15" t="s">
        <v>219</v>
      </c>
      <c r="D53" s="23" t="s">
        <v>254</v>
      </c>
      <c r="E53" s="20">
        <v>250000</v>
      </c>
      <c r="F53" s="20">
        <v>250000</v>
      </c>
      <c r="G53" s="20">
        <v>0</v>
      </c>
      <c r="H53" s="21">
        <v>131051.3</v>
      </c>
      <c r="I53" s="21">
        <v>131051.3</v>
      </c>
      <c r="J53" s="21">
        <v>0</v>
      </c>
      <c r="K53" s="21">
        <f t="shared" si="2"/>
        <v>52.42052</v>
      </c>
      <c r="L53" s="3"/>
    </row>
    <row r="54" spans="1:12" ht="18" customHeight="1">
      <c r="A54" s="17"/>
      <c r="B54" s="17"/>
      <c r="C54" s="15" t="s">
        <v>212</v>
      </c>
      <c r="D54" s="23" t="s">
        <v>213</v>
      </c>
      <c r="E54" s="20">
        <v>50000</v>
      </c>
      <c r="F54" s="20">
        <v>50000</v>
      </c>
      <c r="G54" s="20">
        <v>0</v>
      </c>
      <c r="H54" s="21">
        <v>65516.66</v>
      </c>
      <c r="I54" s="21">
        <v>65516.66</v>
      </c>
      <c r="J54" s="21">
        <v>0</v>
      </c>
      <c r="K54" s="21">
        <f t="shared" si="2"/>
        <v>131.03332</v>
      </c>
      <c r="L54" s="3"/>
    </row>
    <row r="55" spans="1:12" ht="26.25" customHeight="1">
      <c r="A55" s="17"/>
      <c r="B55" s="17"/>
      <c r="C55" s="15" t="s">
        <v>205</v>
      </c>
      <c r="D55" s="23" t="s">
        <v>206</v>
      </c>
      <c r="E55" s="20">
        <v>4000</v>
      </c>
      <c r="F55" s="20">
        <v>4000</v>
      </c>
      <c r="G55" s="20">
        <v>0</v>
      </c>
      <c r="H55" s="21">
        <v>6552.51</v>
      </c>
      <c r="I55" s="21">
        <v>6552.51</v>
      </c>
      <c r="J55" s="21">
        <v>0</v>
      </c>
      <c r="K55" s="21">
        <f t="shared" si="2"/>
        <v>163.81275</v>
      </c>
      <c r="L55" s="3"/>
    </row>
    <row r="56" spans="1:12" ht="26.25" customHeight="1">
      <c r="A56" s="17"/>
      <c r="B56" s="17"/>
      <c r="C56" s="15" t="s">
        <v>187</v>
      </c>
      <c r="D56" s="23" t="s">
        <v>188</v>
      </c>
      <c r="E56" s="20">
        <v>0</v>
      </c>
      <c r="F56" s="20">
        <v>0</v>
      </c>
      <c r="G56" s="20">
        <v>0</v>
      </c>
      <c r="H56" s="21">
        <v>211.2</v>
      </c>
      <c r="I56" s="21">
        <v>211.2</v>
      </c>
      <c r="J56" s="21">
        <v>0</v>
      </c>
      <c r="K56" s="21">
        <v>0</v>
      </c>
      <c r="L56" s="3"/>
    </row>
    <row r="57" spans="1:12" ht="18" customHeight="1">
      <c r="A57" s="17"/>
      <c r="B57" s="120">
        <v>75618</v>
      </c>
      <c r="C57" s="125"/>
      <c r="D57" s="116" t="s">
        <v>215</v>
      </c>
      <c r="E57" s="117">
        <f aca="true" t="shared" si="10" ref="E57:J57">E58+E59+E60+E61</f>
        <v>70000</v>
      </c>
      <c r="F57" s="117">
        <f t="shared" si="10"/>
        <v>70000</v>
      </c>
      <c r="G57" s="117">
        <f t="shared" si="10"/>
        <v>0</v>
      </c>
      <c r="H57" s="117">
        <f t="shared" si="10"/>
        <v>70754.24</v>
      </c>
      <c r="I57" s="117">
        <f t="shared" si="10"/>
        <v>70754.24</v>
      </c>
      <c r="J57" s="117">
        <f t="shared" si="10"/>
        <v>0</v>
      </c>
      <c r="K57" s="118">
        <f t="shared" si="2"/>
        <v>101.07748571428571</v>
      </c>
      <c r="L57" s="3"/>
    </row>
    <row r="58" spans="1:12" ht="18" customHeight="1">
      <c r="A58" s="17"/>
      <c r="B58" s="17"/>
      <c r="C58" s="15" t="s">
        <v>214</v>
      </c>
      <c r="D58" s="23" t="s">
        <v>215</v>
      </c>
      <c r="E58" s="20">
        <v>12000</v>
      </c>
      <c r="F58" s="20">
        <v>12000</v>
      </c>
      <c r="G58" s="20">
        <v>0</v>
      </c>
      <c r="H58" s="21">
        <v>14362</v>
      </c>
      <c r="I58" s="21">
        <v>14362</v>
      </c>
      <c r="J58" s="21">
        <v>0</v>
      </c>
      <c r="K58" s="21">
        <f t="shared" si="2"/>
        <v>119.68333333333334</v>
      </c>
      <c r="L58" s="3"/>
    </row>
    <row r="59" spans="1:12" ht="18" customHeight="1">
      <c r="A59" s="17"/>
      <c r="B59" s="17"/>
      <c r="C59" s="15" t="s">
        <v>216</v>
      </c>
      <c r="D59" s="23" t="s">
        <v>217</v>
      </c>
      <c r="E59" s="20">
        <v>3000</v>
      </c>
      <c r="F59" s="20">
        <v>3000</v>
      </c>
      <c r="G59" s="20">
        <v>0</v>
      </c>
      <c r="H59" s="21">
        <v>1803.2</v>
      </c>
      <c r="I59" s="21">
        <v>1803.2</v>
      </c>
      <c r="J59" s="21">
        <v>0</v>
      </c>
      <c r="K59" s="21">
        <f t="shared" si="2"/>
        <v>60.10666666666666</v>
      </c>
      <c r="L59" s="3"/>
    </row>
    <row r="60" spans="1:12" ht="24" customHeight="1">
      <c r="A60" s="17"/>
      <c r="B60" s="17"/>
      <c r="C60" s="15" t="s">
        <v>218</v>
      </c>
      <c r="D60" s="23" t="s">
        <v>255</v>
      </c>
      <c r="E60" s="20">
        <v>55000</v>
      </c>
      <c r="F60" s="20">
        <v>55000</v>
      </c>
      <c r="G60" s="20">
        <v>0</v>
      </c>
      <c r="H60" s="21">
        <v>54585.8</v>
      </c>
      <c r="I60" s="21">
        <v>54585.8</v>
      </c>
      <c r="J60" s="21">
        <v>0</v>
      </c>
      <c r="K60" s="21">
        <f t="shared" si="2"/>
        <v>99.2469090909091</v>
      </c>
      <c r="L60" s="3"/>
    </row>
    <row r="61" spans="1:12" ht="37.5" customHeight="1">
      <c r="A61" s="17"/>
      <c r="B61" s="17"/>
      <c r="C61" s="15" t="s">
        <v>219</v>
      </c>
      <c r="D61" s="23" t="s">
        <v>254</v>
      </c>
      <c r="E61" s="20">
        <v>0</v>
      </c>
      <c r="F61" s="20">
        <v>0</v>
      </c>
      <c r="G61" s="20">
        <v>0</v>
      </c>
      <c r="H61" s="21">
        <v>3.24</v>
      </c>
      <c r="I61" s="21">
        <v>3.24</v>
      </c>
      <c r="J61" s="21">
        <v>0</v>
      </c>
      <c r="K61" s="21">
        <v>0</v>
      </c>
      <c r="L61" s="3"/>
    </row>
    <row r="62" spans="1:12" ht="25.5" customHeight="1">
      <c r="A62" s="17"/>
      <c r="B62" s="120">
        <v>75621</v>
      </c>
      <c r="C62" s="125"/>
      <c r="D62" s="116" t="s">
        <v>256</v>
      </c>
      <c r="E62" s="117">
        <f>E63+E64</f>
        <v>1146224</v>
      </c>
      <c r="F62" s="117">
        <f>F63+F64</f>
        <v>1146224</v>
      </c>
      <c r="G62" s="117">
        <v>0</v>
      </c>
      <c r="H62" s="118">
        <f>H63+H64</f>
        <v>1108126.4</v>
      </c>
      <c r="I62" s="118">
        <f>I63+I64</f>
        <v>1108126.4</v>
      </c>
      <c r="J62" s="118">
        <v>0</v>
      </c>
      <c r="K62" s="118">
        <f t="shared" si="2"/>
        <v>96.67625176230823</v>
      </c>
      <c r="L62" s="3"/>
    </row>
    <row r="63" spans="1:12" ht="18" customHeight="1">
      <c r="A63" s="17"/>
      <c r="B63" s="17"/>
      <c r="C63" s="15" t="s">
        <v>220</v>
      </c>
      <c r="D63" s="23" t="s">
        <v>221</v>
      </c>
      <c r="E63" s="20">
        <v>1144224</v>
      </c>
      <c r="F63" s="20">
        <v>1144224</v>
      </c>
      <c r="G63" s="20">
        <v>0</v>
      </c>
      <c r="H63" s="21">
        <v>1102501</v>
      </c>
      <c r="I63" s="21">
        <v>1102501</v>
      </c>
      <c r="J63" s="21">
        <v>0</v>
      </c>
      <c r="K63" s="21">
        <f t="shared" si="2"/>
        <v>96.3535985960791</v>
      </c>
      <c r="L63" s="3"/>
    </row>
    <row r="64" spans="1:12" ht="22.5" customHeight="1">
      <c r="A64" s="17"/>
      <c r="B64" s="17"/>
      <c r="C64" s="15" t="s">
        <v>222</v>
      </c>
      <c r="D64" s="23" t="s">
        <v>223</v>
      </c>
      <c r="E64" s="20">
        <v>2000</v>
      </c>
      <c r="F64" s="20">
        <v>2000</v>
      </c>
      <c r="G64" s="20">
        <v>0</v>
      </c>
      <c r="H64" s="21">
        <v>5625.4</v>
      </c>
      <c r="I64" s="21">
        <v>5625.4</v>
      </c>
      <c r="J64" s="21">
        <v>0</v>
      </c>
      <c r="K64" s="21">
        <f t="shared" si="2"/>
        <v>281.27</v>
      </c>
      <c r="L64" s="3"/>
    </row>
    <row r="65" spans="1:12" ht="22.5" customHeight="1">
      <c r="A65" s="25">
        <v>758</v>
      </c>
      <c r="B65" s="25"/>
      <c r="C65" s="36"/>
      <c r="D65" s="32" t="s">
        <v>257</v>
      </c>
      <c r="E65" s="33">
        <f>E66+E68+E70+E74</f>
        <v>8086039.68</v>
      </c>
      <c r="F65" s="33">
        <f>F66+F68+F70+F74</f>
        <v>8086039.68</v>
      </c>
      <c r="G65" s="33">
        <v>0</v>
      </c>
      <c r="H65" s="34">
        <f>H66+H68++H70+H74</f>
        <v>8092292.27</v>
      </c>
      <c r="I65" s="34">
        <f>I66+I68++I70+I74</f>
        <v>8092292.27</v>
      </c>
      <c r="J65" s="34">
        <v>0</v>
      </c>
      <c r="K65" s="34">
        <f t="shared" si="2"/>
        <v>100.07732573976189</v>
      </c>
      <c r="L65" s="3"/>
    </row>
    <row r="66" spans="1:12" ht="22.5" customHeight="1">
      <c r="A66" s="17"/>
      <c r="B66" s="120">
        <v>75801</v>
      </c>
      <c r="C66" s="127"/>
      <c r="D66" s="116" t="s">
        <v>258</v>
      </c>
      <c r="E66" s="117">
        <f>E67</f>
        <v>4154845</v>
      </c>
      <c r="F66" s="117">
        <f>F67</f>
        <v>4154845</v>
      </c>
      <c r="G66" s="117">
        <v>0</v>
      </c>
      <c r="H66" s="118">
        <f>H67</f>
        <v>4154845</v>
      </c>
      <c r="I66" s="118">
        <f>I67</f>
        <v>4154845</v>
      </c>
      <c r="J66" s="118">
        <v>0</v>
      </c>
      <c r="K66" s="118">
        <f t="shared" si="2"/>
        <v>100</v>
      </c>
      <c r="L66" s="3"/>
    </row>
    <row r="67" spans="1:12" ht="18" customHeight="1">
      <c r="A67" s="17"/>
      <c r="B67" s="17"/>
      <c r="C67" s="15" t="s">
        <v>224</v>
      </c>
      <c r="D67" s="23" t="s">
        <v>259</v>
      </c>
      <c r="E67" s="20">
        <v>4154845</v>
      </c>
      <c r="F67" s="20">
        <v>4154845</v>
      </c>
      <c r="G67" s="20">
        <v>0</v>
      </c>
      <c r="H67" s="20">
        <v>4154845</v>
      </c>
      <c r="I67" s="20">
        <v>4154845</v>
      </c>
      <c r="J67" s="21">
        <v>0</v>
      </c>
      <c r="K67" s="21">
        <f t="shared" si="2"/>
        <v>100</v>
      </c>
      <c r="L67" s="3"/>
    </row>
    <row r="68" spans="1:12" ht="25.5" customHeight="1">
      <c r="A68" s="17"/>
      <c r="B68" s="120">
        <v>75807</v>
      </c>
      <c r="C68" s="127"/>
      <c r="D68" s="116" t="s">
        <v>226</v>
      </c>
      <c r="E68" s="117">
        <f>E69</f>
        <v>3643751</v>
      </c>
      <c r="F68" s="117">
        <f>F69</f>
        <v>3643751</v>
      </c>
      <c r="G68" s="117">
        <v>0</v>
      </c>
      <c r="H68" s="118">
        <f>H69</f>
        <v>3643751</v>
      </c>
      <c r="I68" s="118">
        <f>I69</f>
        <v>3643751</v>
      </c>
      <c r="J68" s="118">
        <v>0</v>
      </c>
      <c r="K68" s="118">
        <f t="shared" si="2"/>
        <v>100</v>
      </c>
      <c r="L68" s="3"/>
    </row>
    <row r="69" spans="1:12" ht="18" customHeight="1">
      <c r="A69" s="17"/>
      <c r="B69" s="17"/>
      <c r="C69" s="15" t="s">
        <v>224</v>
      </c>
      <c r="D69" s="23" t="s">
        <v>259</v>
      </c>
      <c r="E69" s="20">
        <v>3643751</v>
      </c>
      <c r="F69" s="20">
        <v>3643751</v>
      </c>
      <c r="G69" s="20">
        <v>0</v>
      </c>
      <c r="H69" s="20">
        <v>3643751</v>
      </c>
      <c r="I69" s="20">
        <v>3643751</v>
      </c>
      <c r="J69" s="21">
        <v>0</v>
      </c>
      <c r="K69" s="21">
        <f t="shared" si="2"/>
        <v>100</v>
      </c>
      <c r="L69" s="3"/>
    </row>
    <row r="70" spans="1:12" ht="18" customHeight="1">
      <c r="A70" s="17"/>
      <c r="B70" s="120">
        <v>75814</v>
      </c>
      <c r="C70" s="125"/>
      <c r="D70" s="116" t="s">
        <v>260</v>
      </c>
      <c r="E70" s="117">
        <f aca="true" t="shared" si="11" ref="E70:J70">E71+E72+E73</f>
        <v>73480.68</v>
      </c>
      <c r="F70" s="117">
        <f t="shared" si="11"/>
        <v>73480.68</v>
      </c>
      <c r="G70" s="117">
        <f t="shared" si="11"/>
        <v>0</v>
      </c>
      <c r="H70" s="117">
        <f t="shared" si="11"/>
        <v>79733.27</v>
      </c>
      <c r="I70" s="117">
        <f t="shared" si="11"/>
        <v>79733.27</v>
      </c>
      <c r="J70" s="117">
        <f t="shared" si="11"/>
        <v>0</v>
      </c>
      <c r="K70" s="118">
        <f t="shared" si="2"/>
        <v>108.50916186404373</v>
      </c>
      <c r="L70" s="3"/>
    </row>
    <row r="71" spans="1:12" ht="18" customHeight="1">
      <c r="A71" s="17"/>
      <c r="B71" s="17"/>
      <c r="C71" s="15" t="s">
        <v>227</v>
      </c>
      <c r="D71" s="23" t="s">
        <v>261</v>
      </c>
      <c r="E71" s="20">
        <v>2000</v>
      </c>
      <c r="F71" s="20">
        <v>2000</v>
      </c>
      <c r="G71" s="20">
        <v>0</v>
      </c>
      <c r="H71" s="21">
        <v>3570</v>
      </c>
      <c r="I71" s="21">
        <v>3570</v>
      </c>
      <c r="J71" s="21">
        <v>0</v>
      </c>
      <c r="K71" s="21">
        <f t="shared" si="2"/>
        <v>178.5</v>
      </c>
      <c r="L71" s="3"/>
    </row>
    <row r="72" spans="1:12" ht="20.25" customHeight="1">
      <c r="A72" s="17"/>
      <c r="B72" s="17"/>
      <c r="C72" s="15" t="s">
        <v>187</v>
      </c>
      <c r="D72" s="23" t="s">
        <v>188</v>
      </c>
      <c r="E72" s="20">
        <v>20000</v>
      </c>
      <c r="F72" s="20">
        <v>20000</v>
      </c>
      <c r="G72" s="20">
        <v>0</v>
      </c>
      <c r="H72" s="21">
        <v>24682.59</v>
      </c>
      <c r="I72" s="21">
        <v>24682.59</v>
      </c>
      <c r="J72" s="21">
        <v>0</v>
      </c>
      <c r="K72" s="21">
        <f t="shared" si="2"/>
        <v>123.41295000000001</v>
      </c>
      <c r="L72" s="3"/>
    </row>
    <row r="73" spans="1:12" ht="20.25" customHeight="1">
      <c r="A73" s="17"/>
      <c r="B73" s="17"/>
      <c r="C73" s="15" t="s">
        <v>228</v>
      </c>
      <c r="D73" s="23" t="s">
        <v>267</v>
      </c>
      <c r="E73" s="20">
        <v>51480.68</v>
      </c>
      <c r="F73" s="20">
        <v>51480.68</v>
      </c>
      <c r="G73" s="20">
        <v>0</v>
      </c>
      <c r="H73" s="21">
        <v>51480.68</v>
      </c>
      <c r="I73" s="21">
        <v>51480.68</v>
      </c>
      <c r="J73" s="21">
        <v>0</v>
      </c>
      <c r="K73" s="21">
        <f t="shared" si="2"/>
        <v>100</v>
      </c>
      <c r="L73" s="3"/>
    </row>
    <row r="74" spans="1:12" ht="21" customHeight="1">
      <c r="A74" s="17"/>
      <c r="B74" s="120">
        <v>75831</v>
      </c>
      <c r="C74" s="127"/>
      <c r="D74" s="116" t="s">
        <v>229</v>
      </c>
      <c r="E74" s="117">
        <f>E75</f>
        <v>213963</v>
      </c>
      <c r="F74" s="117">
        <f>F75</f>
        <v>213963</v>
      </c>
      <c r="G74" s="117">
        <v>0</v>
      </c>
      <c r="H74" s="118">
        <f>H75</f>
        <v>213963</v>
      </c>
      <c r="I74" s="118">
        <f>I75</f>
        <v>213963</v>
      </c>
      <c r="J74" s="118">
        <v>0</v>
      </c>
      <c r="K74" s="118">
        <f t="shared" si="2"/>
        <v>100</v>
      </c>
      <c r="L74" s="3"/>
    </row>
    <row r="75" spans="1:12" ht="18" customHeight="1">
      <c r="A75" s="17"/>
      <c r="B75" s="17"/>
      <c r="C75" s="15" t="s">
        <v>224</v>
      </c>
      <c r="D75" s="23" t="s">
        <v>225</v>
      </c>
      <c r="E75" s="20">
        <v>213963</v>
      </c>
      <c r="F75" s="20">
        <v>213963</v>
      </c>
      <c r="G75" s="20">
        <v>0</v>
      </c>
      <c r="H75" s="20">
        <v>213963</v>
      </c>
      <c r="I75" s="20">
        <v>213963</v>
      </c>
      <c r="J75" s="21">
        <v>0</v>
      </c>
      <c r="K75" s="21">
        <f t="shared" si="2"/>
        <v>100</v>
      </c>
      <c r="L75" s="3"/>
    </row>
    <row r="76" spans="1:12" ht="21" customHeight="1">
      <c r="A76" s="25">
        <v>801</v>
      </c>
      <c r="B76" s="25"/>
      <c r="C76" s="36"/>
      <c r="D76" s="32" t="s">
        <v>262</v>
      </c>
      <c r="E76" s="33">
        <f aca="true" t="shared" si="12" ref="E76:J76">E77+E83+E87+E90+E92+E81</f>
        <v>537189.2</v>
      </c>
      <c r="F76" s="33">
        <f t="shared" si="12"/>
        <v>451239.2</v>
      </c>
      <c r="G76" s="33">
        <f t="shared" si="12"/>
        <v>85950</v>
      </c>
      <c r="H76" s="33">
        <f t="shared" si="12"/>
        <v>497463.54000000004</v>
      </c>
      <c r="I76" s="33">
        <f t="shared" si="12"/>
        <v>412688.7</v>
      </c>
      <c r="J76" s="33">
        <f t="shared" si="12"/>
        <v>84774.84</v>
      </c>
      <c r="K76" s="34">
        <f t="shared" si="2"/>
        <v>92.60490344928752</v>
      </c>
      <c r="L76" s="3"/>
    </row>
    <row r="77" spans="1:12" ht="21" customHeight="1">
      <c r="A77" s="19"/>
      <c r="B77" s="120">
        <v>80101</v>
      </c>
      <c r="C77" s="125"/>
      <c r="D77" s="116" t="s">
        <v>263</v>
      </c>
      <c r="E77" s="117">
        <f aca="true" t="shared" si="13" ref="E77:J77">E78+E80+E79</f>
        <v>67650</v>
      </c>
      <c r="F77" s="117">
        <f t="shared" si="13"/>
        <v>3800</v>
      </c>
      <c r="G77" s="117">
        <f t="shared" si="13"/>
        <v>63850</v>
      </c>
      <c r="H77" s="117">
        <f t="shared" si="13"/>
        <v>64525.689999999995</v>
      </c>
      <c r="I77" s="117">
        <f t="shared" si="13"/>
        <v>1850.85</v>
      </c>
      <c r="J77" s="117">
        <f t="shared" si="13"/>
        <v>62674.84</v>
      </c>
      <c r="K77" s="118">
        <f t="shared" si="2"/>
        <v>95.38165558019216</v>
      </c>
      <c r="L77" s="3"/>
    </row>
    <row r="78" spans="1:12" ht="34.5" customHeight="1">
      <c r="A78" s="19"/>
      <c r="B78" s="17"/>
      <c r="C78" s="15" t="s">
        <v>182</v>
      </c>
      <c r="D78" s="23" t="s">
        <v>244</v>
      </c>
      <c r="E78" s="20">
        <v>3800</v>
      </c>
      <c r="F78" s="20">
        <v>3800</v>
      </c>
      <c r="G78" s="20">
        <v>0</v>
      </c>
      <c r="H78" s="21">
        <v>1742.82</v>
      </c>
      <c r="I78" s="21">
        <v>1742.82</v>
      </c>
      <c r="J78" s="21">
        <v>0</v>
      </c>
      <c r="K78" s="21">
        <f aca="true" t="shared" si="14" ref="K78:K135">$H78/$E78*100</f>
        <v>45.863684210526316</v>
      </c>
      <c r="L78" s="3"/>
    </row>
    <row r="79" spans="1:12" ht="34.5" customHeight="1">
      <c r="A79" s="19"/>
      <c r="B79" s="17"/>
      <c r="C79" s="15" t="s">
        <v>187</v>
      </c>
      <c r="D79" s="23" t="s">
        <v>188</v>
      </c>
      <c r="E79" s="20">
        <v>0</v>
      </c>
      <c r="F79" s="20">
        <v>0</v>
      </c>
      <c r="G79" s="20">
        <v>0</v>
      </c>
      <c r="H79" s="21">
        <v>108.03</v>
      </c>
      <c r="I79" s="21">
        <v>108.03</v>
      </c>
      <c r="J79" s="21">
        <v>0</v>
      </c>
      <c r="K79" s="21">
        <v>0</v>
      </c>
      <c r="L79" s="3"/>
    </row>
    <row r="80" spans="1:12" ht="48.75" customHeight="1">
      <c r="A80" s="19"/>
      <c r="B80" s="17"/>
      <c r="C80" s="15" t="s">
        <v>230</v>
      </c>
      <c r="D80" s="23" t="s">
        <v>238</v>
      </c>
      <c r="E80" s="20">
        <v>63850</v>
      </c>
      <c r="F80" s="20">
        <v>0</v>
      </c>
      <c r="G80" s="20">
        <v>63850</v>
      </c>
      <c r="H80" s="21">
        <v>62674.84</v>
      </c>
      <c r="I80" s="21">
        <v>0</v>
      </c>
      <c r="J80" s="21">
        <v>62674.84</v>
      </c>
      <c r="K80" s="21">
        <f t="shared" si="14"/>
        <v>98.15949882537195</v>
      </c>
      <c r="L80" s="3"/>
    </row>
    <row r="81" spans="1:12" s="48" customFormat="1" ht="27.75" customHeight="1">
      <c r="A81" s="16"/>
      <c r="B81" s="120">
        <v>80103</v>
      </c>
      <c r="C81" s="127"/>
      <c r="D81" s="116" t="s">
        <v>121</v>
      </c>
      <c r="E81" s="117">
        <f aca="true" t="shared" si="15" ref="E81:J81">E82</f>
        <v>36846</v>
      </c>
      <c r="F81" s="117">
        <f t="shared" si="15"/>
        <v>36846</v>
      </c>
      <c r="G81" s="117">
        <f t="shared" si="15"/>
        <v>0</v>
      </c>
      <c r="H81" s="117">
        <f t="shared" si="15"/>
        <v>36846</v>
      </c>
      <c r="I81" s="117">
        <f t="shared" si="15"/>
        <v>36846</v>
      </c>
      <c r="J81" s="117">
        <f t="shared" si="15"/>
        <v>0</v>
      </c>
      <c r="K81" s="128">
        <f t="shared" si="14"/>
        <v>100</v>
      </c>
      <c r="L81" s="24"/>
    </row>
    <row r="82" spans="1:12" ht="48.75" customHeight="1">
      <c r="A82" s="19"/>
      <c r="B82" s="17"/>
      <c r="C82" s="15" t="s">
        <v>228</v>
      </c>
      <c r="D82" s="23" t="s">
        <v>267</v>
      </c>
      <c r="E82" s="20">
        <v>36846</v>
      </c>
      <c r="F82" s="20">
        <v>36846</v>
      </c>
      <c r="G82" s="20">
        <v>0</v>
      </c>
      <c r="H82" s="21">
        <v>36846</v>
      </c>
      <c r="I82" s="21">
        <v>36846</v>
      </c>
      <c r="J82" s="21">
        <v>0</v>
      </c>
      <c r="K82" s="21">
        <f t="shared" si="14"/>
        <v>100</v>
      </c>
      <c r="L82" s="3"/>
    </row>
    <row r="83" spans="1:12" ht="26.25" customHeight="1">
      <c r="A83" s="19"/>
      <c r="B83" s="120">
        <v>80104</v>
      </c>
      <c r="C83" s="121"/>
      <c r="D83" s="116" t="s">
        <v>231</v>
      </c>
      <c r="E83" s="117">
        <f aca="true" t="shared" si="16" ref="E83:J83">E84+E85+E86</f>
        <v>284474.2</v>
      </c>
      <c r="F83" s="117">
        <f t="shared" si="16"/>
        <v>262374.2</v>
      </c>
      <c r="G83" s="117">
        <f t="shared" si="16"/>
        <v>22100</v>
      </c>
      <c r="H83" s="118">
        <f>H84+H85+H86</f>
        <v>256049.2</v>
      </c>
      <c r="I83" s="118">
        <f t="shared" si="16"/>
        <v>233949.2</v>
      </c>
      <c r="J83" s="118">
        <f t="shared" si="16"/>
        <v>22100</v>
      </c>
      <c r="K83" s="118">
        <f t="shared" si="14"/>
        <v>90.00788120680188</v>
      </c>
      <c r="L83" s="3"/>
    </row>
    <row r="84" spans="1:12" ht="65.25" customHeight="1">
      <c r="A84" s="19"/>
      <c r="B84" s="19"/>
      <c r="C84" s="15" t="s">
        <v>192</v>
      </c>
      <c r="D84" s="23" t="s">
        <v>249</v>
      </c>
      <c r="E84" s="20">
        <v>217037.81</v>
      </c>
      <c r="F84" s="20">
        <v>217037.81</v>
      </c>
      <c r="G84" s="20">
        <v>0</v>
      </c>
      <c r="H84" s="21">
        <v>198225.37</v>
      </c>
      <c r="I84" s="21">
        <v>198225.37</v>
      </c>
      <c r="J84" s="21">
        <v>0</v>
      </c>
      <c r="K84" s="21">
        <f t="shared" si="14"/>
        <v>91.33218308828309</v>
      </c>
      <c r="L84" s="3"/>
    </row>
    <row r="85" spans="1:12" ht="59.25" customHeight="1">
      <c r="A85" s="19"/>
      <c r="B85" s="19"/>
      <c r="C85" s="15" t="s">
        <v>232</v>
      </c>
      <c r="D85" s="23" t="s">
        <v>249</v>
      </c>
      <c r="E85" s="20">
        <v>45336.39</v>
      </c>
      <c r="F85" s="20">
        <v>45336.39</v>
      </c>
      <c r="G85" s="20">
        <v>0</v>
      </c>
      <c r="H85" s="21">
        <v>35723.83</v>
      </c>
      <c r="I85" s="21">
        <v>35723.83</v>
      </c>
      <c r="J85" s="21">
        <v>0</v>
      </c>
      <c r="K85" s="21">
        <f t="shared" si="14"/>
        <v>78.79725315579826</v>
      </c>
      <c r="L85" s="3"/>
    </row>
    <row r="86" spans="1:12" ht="60" customHeight="1">
      <c r="A86" s="19"/>
      <c r="B86" s="19"/>
      <c r="C86" s="15" t="s">
        <v>185</v>
      </c>
      <c r="D86" s="23" t="s">
        <v>249</v>
      </c>
      <c r="E86" s="20">
        <v>22100</v>
      </c>
      <c r="F86" s="20">
        <v>0</v>
      </c>
      <c r="G86" s="20">
        <v>22100</v>
      </c>
      <c r="H86" s="21">
        <v>22100</v>
      </c>
      <c r="I86" s="21">
        <v>0</v>
      </c>
      <c r="J86" s="21">
        <v>22100</v>
      </c>
      <c r="K86" s="21">
        <f t="shared" si="14"/>
        <v>100</v>
      </c>
      <c r="L86" s="3"/>
    </row>
    <row r="87" spans="1:12" ht="21.75" customHeight="1">
      <c r="A87" s="17"/>
      <c r="B87" s="120">
        <v>80110</v>
      </c>
      <c r="C87" s="127"/>
      <c r="D87" s="116" t="s">
        <v>10</v>
      </c>
      <c r="E87" s="117">
        <f aca="true" t="shared" si="17" ref="E87:J87">E88+E89</f>
        <v>2259</v>
      </c>
      <c r="F87" s="117">
        <f t="shared" si="17"/>
        <v>2259</v>
      </c>
      <c r="G87" s="117">
        <f t="shared" si="17"/>
        <v>0</v>
      </c>
      <c r="H87" s="117">
        <f t="shared" si="17"/>
        <v>2294.25</v>
      </c>
      <c r="I87" s="117">
        <f t="shared" si="17"/>
        <v>2294.25</v>
      </c>
      <c r="J87" s="117">
        <f t="shared" si="17"/>
        <v>0</v>
      </c>
      <c r="K87" s="118">
        <f t="shared" si="14"/>
        <v>101.56042496679947</v>
      </c>
      <c r="L87" s="3"/>
    </row>
    <row r="88" spans="1:12" ht="40.5" customHeight="1">
      <c r="A88" s="17"/>
      <c r="B88" s="17"/>
      <c r="C88" s="15" t="s">
        <v>182</v>
      </c>
      <c r="D88" s="23" t="s">
        <v>244</v>
      </c>
      <c r="E88" s="20">
        <v>2259</v>
      </c>
      <c r="F88" s="20">
        <v>2259</v>
      </c>
      <c r="G88" s="20">
        <v>0</v>
      </c>
      <c r="H88" s="21">
        <v>2260.91</v>
      </c>
      <c r="I88" s="20">
        <v>2260.91</v>
      </c>
      <c r="J88" s="20">
        <v>0</v>
      </c>
      <c r="K88" s="18">
        <f t="shared" si="14"/>
        <v>100.0845506861443</v>
      </c>
      <c r="L88" s="3"/>
    </row>
    <row r="89" spans="1:12" ht="40.5" customHeight="1">
      <c r="A89" s="17"/>
      <c r="B89" s="17"/>
      <c r="C89" s="15" t="s">
        <v>187</v>
      </c>
      <c r="D89" s="23" t="s">
        <v>188</v>
      </c>
      <c r="E89" s="20">
        <v>0</v>
      </c>
      <c r="F89" s="20">
        <v>0</v>
      </c>
      <c r="G89" s="20">
        <v>0</v>
      </c>
      <c r="H89" s="21">
        <v>33.34</v>
      </c>
      <c r="I89" s="20">
        <v>33.34</v>
      </c>
      <c r="J89" s="20">
        <v>0</v>
      </c>
      <c r="K89" s="18">
        <v>0</v>
      </c>
      <c r="L89" s="3"/>
    </row>
    <row r="90" spans="1:12" ht="24" customHeight="1">
      <c r="A90" s="17"/>
      <c r="B90" s="120">
        <v>80148</v>
      </c>
      <c r="C90" s="127"/>
      <c r="D90" s="116" t="s">
        <v>264</v>
      </c>
      <c r="E90" s="117">
        <f>E91</f>
        <v>41080</v>
      </c>
      <c r="F90" s="117">
        <f>F91</f>
        <v>41080</v>
      </c>
      <c r="G90" s="117">
        <v>0</v>
      </c>
      <c r="H90" s="118">
        <f>H91</f>
        <v>33228.4</v>
      </c>
      <c r="I90" s="117">
        <f>I91</f>
        <v>33228.4</v>
      </c>
      <c r="J90" s="117">
        <v>0</v>
      </c>
      <c r="K90" s="118">
        <f t="shared" si="14"/>
        <v>80.88704965920157</v>
      </c>
      <c r="L90" s="3"/>
    </row>
    <row r="91" spans="1:12" ht="30" customHeight="1">
      <c r="A91" s="17"/>
      <c r="B91" s="17"/>
      <c r="C91" s="15" t="s">
        <v>233</v>
      </c>
      <c r="D91" s="23" t="s">
        <v>234</v>
      </c>
      <c r="E91" s="20">
        <v>41080</v>
      </c>
      <c r="F91" s="20">
        <v>41080</v>
      </c>
      <c r="G91" s="20">
        <v>0</v>
      </c>
      <c r="H91" s="21">
        <v>33228.4</v>
      </c>
      <c r="I91" s="20">
        <v>33228.4</v>
      </c>
      <c r="J91" s="20">
        <v>0</v>
      </c>
      <c r="K91" s="21">
        <f t="shared" si="14"/>
        <v>80.88704965920157</v>
      </c>
      <c r="L91" s="3"/>
    </row>
    <row r="92" spans="1:12" ht="27" customHeight="1">
      <c r="A92" s="17"/>
      <c r="B92" s="120">
        <v>80195</v>
      </c>
      <c r="C92" s="120"/>
      <c r="D92" s="116" t="s">
        <v>11</v>
      </c>
      <c r="E92" s="117">
        <f aca="true" t="shared" si="18" ref="E92:J92">E93+E94</f>
        <v>104880</v>
      </c>
      <c r="F92" s="117">
        <f t="shared" si="18"/>
        <v>104880</v>
      </c>
      <c r="G92" s="117">
        <f t="shared" si="18"/>
        <v>0</v>
      </c>
      <c r="H92" s="117">
        <f t="shared" si="18"/>
        <v>104520</v>
      </c>
      <c r="I92" s="117">
        <f t="shared" si="18"/>
        <v>104520</v>
      </c>
      <c r="J92" s="117">
        <f t="shared" si="18"/>
        <v>0</v>
      </c>
      <c r="K92" s="118">
        <f t="shared" si="14"/>
        <v>99.65675057208237</v>
      </c>
      <c r="L92" s="3"/>
    </row>
    <row r="93" spans="1:12" ht="63" customHeight="1">
      <c r="A93" s="17"/>
      <c r="B93" s="17"/>
      <c r="C93" s="15" t="s">
        <v>192</v>
      </c>
      <c r="D93" s="23" t="s">
        <v>249</v>
      </c>
      <c r="E93" s="20">
        <v>89148</v>
      </c>
      <c r="F93" s="20">
        <v>89148</v>
      </c>
      <c r="G93" s="20">
        <v>0</v>
      </c>
      <c r="H93" s="21">
        <v>88788</v>
      </c>
      <c r="I93" s="20">
        <v>88788</v>
      </c>
      <c r="J93" s="20">
        <v>0</v>
      </c>
      <c r="K93" s="21">
        <f t="shared" si="14"/>
        <v>99.59617714362633</v>
      </c>
      <c r="L93" s="3"/>
    </row>
    <row r="94" spans="1:12" ht="64.5" customHeight="1">
      <c r="A94" s="17"/>
      <c r="B94" s="17"/>
      <c r="C94" s="15" t="s">
        <v>232</v>
      </c>
      <c r="D94" s="23" t="s">
        <v>249</v>
      </c>
      <c r="E94" s="20">
        <v>15732</v>
      </c>
      <c r="F94" s="20">
        <v>15732</v>
      </c>
      <c r="G94" s="20">
        <v>0</v>
      </c>
      <c r="H94" s="21">
        <v>15732</v>
      </c>
      <c r="I94" s="20">
        <v>15732</v>
      </c>
      <c r="J94" s="20">
        <v>0</v>
      </c>
      <c r="K94" s="21">
        <f t="shared" si="14"/>
        <v>100</v>
      </c>
      <c r="L94" s="3"/>
    </row>
    <row r="95" spans="1:12" ht="30.75" customHeight="1">
      <c r="A95" s="25">
        <v>852</v>
      </c>
      <c r="B95" s="25"/>
      <c r="C95" s="36"/>
      <c r="D95" s="32" t="s">
        <v>12</v>
      </c>
      <c r="E95" s="33">
        <f>E96+E100+E103+E105+E107+E109+E112</f>
        <v>2296842</v>
      </c>
      <c r="F95" s="33">
        <f>F96+F100+F103+F105+F107+F109+F112</f>
        <v>2296842</v>
      </c>
      <c r="G95" s="33">
        <v>0</v>
      </c>
      <c r="H95" s="34">
        <f>H96+H100+H103+H105+H107+H109+H112</f>
        <v>2298135.47</v>
      </c>
      <c r="I95" s="33">
        <f>I96+I100+I103+I105+I107+I109+I112</f>
        <v>2298135.47</v>
      </c>
      <c r="J95" s="33">
        <v>0</v>
      </c>
      <c r="K95" s="34">
        <f t="shared" si="14"/>
        <v>100.05631514923535</v>
      </c>
      <c r="L95" s="3"/>
    </row>
    <row r="96" spans="1:12" ht="41.25" customHeight="1">
      <c r="A96" s="17"/>
      <c r="B96" s="120">
        <v>85212</v>
      </c>
      <c r="C96" s="127"/>
      <c r="D96" s="116" t="s">
        <v>265</v>
      </c>
      <c r="E96" s="117">
        <f aca="true" t="shared" si="19" ref="E96:J96">E97+E98+E99</f>
        <v>1948200</v>
      </c>
      <c r="F96" s="117">
        <f t="shared" si="19"/>
        <v>1948200</v>
      </c>
      <c r="G96" s="117">
        <f t="shared" si="19"/>
        <v>0</v>
      </c>
      <c r="H96" s="117">
        <f t="shared" si="19"/>
        <v>1950758.71</v>
      </c>
      <c r="I96" s="117">
        <f t="shared" si="19"/>
        <v>1950758.71</v>
      </c>
      <c r="J96" s="117">
        <f t="shared" si="19"/>
        <v>0</v>
      </c>
      <c r="K96" s="118">
        <f t="shared" si="14"/>
        <v>100.13133713171132</v>
      </c>
      <c r="L96" s="3"/>
    </row>
    <row r="97" spans="1:12" ht="41.25" customHeight="1">
      <c r="A97" s="17"/>
      <c r="B97" s="42"/>
      <c r="C97" s="43" t="s">
        <v>187</v>
      </c>
      <c r="D97" s="23" t="s">
        <v>188</v>
      </c>
      <c r="E97" s="20">
        <v>0</v>
      </c>
      <c r="F97" s="20">
        <v>0</v>
      </c>
      <c r="G97" s="20">
        <v>0</v>
      </c>
      <c r="H97" s="21">
        <v>49.42</v>
      </c>
      <c r="I97" s="20">
        <v>49.42</v>
      </c>
      <c r="J97" s="20">
        <v>0</v>
      </c>
      <c r="K97" s="21">
        <v>0</v>
      </c>
      <c r="L97" s="3"/>
    </row>
    <row r="98" spans="1:12" ht="58.5" customHeight="1">
      <c r="A98" s="17"/>
      <c r="B98" s="17"/>
      <c r="C98" s="15" t="s">
        <v>184</v>
      </c>
      <c r="D98" s="23" t="s">
        <v>238</v>
      </c>
      <c r="E98" s="20">
        <v>1944200</v>
      </c>
      <c r="F98" s="20">
        <v>1944200</v>
      </c>
      <c r="G98" s="20">
        <v>0</v>
      </c>
      <c r="H98" s="21">
        <v>1942525.68</v>
      </c>
      <c r="I98" s="20">
        <v>1942525.68</v>
      </c>
      <c r="J98" s="20">
        <v>0</v>
      </c>
      <c r="K98" s="21">
        <f t="shared" si="14"/>
        <v>99.91388128793334</v>
      </c>
      <c r="L98" s="3"/>
    </row>
    <row r="99" spans="1:12" ht="48" customHeight="1">
      <c r="A99" s="17"/>
      <c r="B99" s="17"/>
      <c r="C99" s="15" t="s">
        <v>189</v>
      </c>
      <c r="D99" s="23" t="s">
        <v>248</v>
      </c>
      <c r="E99" s="20">
        <v>4000</v>
      </c>
      <c r="F99" s="20">
        <v>4000</v>
      </c>
      <c r="G99" s="20">
        <v>0</v>
      </c>
      <c r="H99" s="21">
        <v>8183.61</v>
      </c>
      <c r="I99" s="20">
        <v>8183.61</v>
      </c>
      <c r="J99" s="20">
        <v>0</v>
      </c>
      <c r="K99" s="21">
        <f t="shared" si="14"/>
        <v>204.59025</v>
      </c>
      <c r="L99" s="3"/>
    </row>
    <row r="100" spans="1:12" ht="23.25" customHeight="1">
      <c r="A100" s="17"/>
      <c r="B100" s="120">
        <v>85213</v>
      </c>
      <c r="C100" s="127"/>
      <c r="D100" s="116" t="s">
        <v>266</v>
      </c>
      <c r="E100" s="117">
        <f>E101+E102</f>
        <v>11887</v>
      </c>
      <c r="F100" s="117">
        <f>F101+F102</f>
        <v>11887</v>
      </c>
      <c r="G100" s="117">
        <v>0</v>
      </c>
      <c r="H100" s="126">
        <f>H101+H102</f>
        <v>11792.49</v>
      </c>
      <c r="I100" s="129">
        <f>I101+I102</f>
        <v>11792.49</v>
      </c>
      <c r="J100" s="117">
        <v>0</v>
      </c>
      <c r="K100" s="118">
        <f t="shared" si="14"/>
        <v>99.20492975519475</v>
      </c>
      <c r="L100" s="3"/>
    </row>
    <row r="101" spans="1:12" ht="51" customHeight="1">
      <c r="A101" s="17"/>
      <c r="B101" s="17"/>
      <c r="C101" s="15" t="s">
        <v>184</v>
      </c>
      <c r="D101" s="23" t="s">
        <v>238</v>
      </c>
      <c r="E101" s="20">
        <v>5887</v>
      </c>
      <c r="F101" s="20">
        <v>5887</v>
      </c>
      <c r="G101" s="20">
        <v>0</v>
      </c>
      <c r="H101" s="21">
        <v>5841</v>
      </c>
      <c r="I101" s="20">
        <v>5841</v>
      </c>
      <c r="J101" s="20">
        <v>0</v>
      </c>
      <c r="K101" s="21">
        <f t="shared" si="14"/>
        <v>99.21861729233905</v>
      </c>
      <c r="L101" s="3"/>
    </row>
    <row r="102" spans="1:12" ht="24" customHeight="1">
      <c r="A102" s="17"/>
      <c r="B102" s="17"/>
      <c r="C102" s="15" t="s">
        <v>228</v>
      </c>
      <c r="D102" s="23" t="s">
        <v>267</v>
      </c>
      <c r="E102" s="20">
        <v>6000</v>
      </c>
      <c r="F102" s="20">
        <v>6000</v>
      </c>
      <c r="G102" s="20">
        <v>0</v>
      </c>
      <c r="H102" s="21">
        <v>5951.49</v>
      </c>
      <c r="I102" s="20">
        <v>5951.49</v>
      </c>
      <c r="J102" s="20">
        <v>0</v>
      </c>
      <c r="K102" s="21">
        <f t="shared" si="14"/>
        <v>99.1915</v>
      </c>
      <c r="L102" s="3"/>
    </row>
    <row r="103" spans="1:12" ht="24.75" customHeight="1">
      <c r="A103" s="17"/>
      <c r="B103" s="120">
        <v>85214</v>
      </c>
      <c r="C103" s="127"/>
      <c r="D103" s="116" t="s">
        <v>268</v>
      </c>
      <c r="E103" s="117">
        <f>E104</f>
        <v>47000</v>
      </c>
      <c r="F103" s="117">
        <f>F104</f>
        <v>47000</v>
      </c>
      <c r="G103" s="117">
        <v>0</v>
      </c>
      <c r="H103" s="118">
        <f>H104</f>
        <v>46992.83</v>
      </c>
      <c r="I103" s="117">
        <f>I104</f>
        <v>46992.83</v>
      </c>
      <c r="J103" s="117">
        <v>0</v>
      </c>
      <c r="K103" s="118">
        <f t="shared" si="14"/>
        <v>99.98474468085107</v>
      </c>
      <c r="L103" s="3"/>
    </row>
    <row r="104" spans="1:12" ht="24" customHeight="1">
      <c r="A104" s="17"/>
      <c r="B104" s="17"/>
      <c r="C104" s="15" t="s">
        <v>228</v>
      </c>
      <c r="D104" s="23" t="s">
        <v>267</v>
      </c>
      <c r="E104" s="20">
        <v>47000</v>
      </c>
      <c r="F104" s="20">
        <v>47000</v>
      </c>
      <c r="G104" s="20">
        <v>0</v>
      </c>
      <c r="H104" s="21">
        <v>46992.83</v>
      </c>
      <c r="I104" s="20">
        <v>46992.83</v>
      </c>
      <c r="J104" s="20">
        <v>0</v>
      </c>
      <c r="K104" s="21">
        <f t="shared" si="14"/>
        <v>99.98474468085107</v>
      </c>
      <c r="L104" s="3"/>
    </row>
    <row r="105" spans="1:12" ht="24" customHeight="1">
      <c r="A105" s="17"/>
      <c r="B105" s="120">
        <v>85216</v>
      </c>
      <c r="C105" s="127"/>
      <c r="D105" s="116" t="s">
        <v>149</v>
      </c>
      <c r="E105" s="117">
        <f>E106</f>
        <v>78238</v>
      </c>
      <c r="F105" s="117">
        <f>F106</f>
        <v>78238</v>
      </c>
      <c r="G105" s="117">
        <v>0</v>
      </c>
      <c r="H105" s="118">
        <f>H106</f>
        <v>77708.04</v>
      </c>
      <c r="I105" s="117">
        <f>I106</f>
        <v>77708.04</v>
      </c>
      <c r="J105" s="117">
        <v>0</v>
      </c>
      <c r="K105" s="118">
        <f t="shared" si="14"/>
        <v>99.32263094659884</v>
      </c>
      <c r="L105" s="3"/>
    </row>
    <row r="106" spans="1:12" ht="36" customHeight="1">
      <c r="A106" s="17"/>
      <c r="B106" s="17"/>
      <c r="C106" s="15" t="s">
        <v>228</v>
      </c>
      <c r="D106" s="23" t="s">
        <v>267</v>
      </c>
      <c r="E106" s="20">
        <v>78238</v>
      </c>
      <c r="F106" s="20">
        <v>78238</v>
      </c>
      <c r="G106" s="20">
        <v>0</v>
      </c>
      <c r="H106" s="21">
        <v>77708.04</v>
      </c>
      <c r="I106" s="20">
        <v>77708.04</v>
      </c>
      <c r="J106" s="20">
        <v>0</v>
      </c>
      <c r="K106" s="21">
        <f t="shared" si="14"/>
        <v>99.32263094659884</v>
      </c>
      <c r="L106" s="3"/>
    </row>
    <row r="107" spans="1:12" ht="36" customHeight="1">
      <c r="A107" s="17"/>
      <c r="B107" s="120">
        <v>85219</v>
      </c>
      <c r="C107" s="120"/>
      <c r="D107" s="116" t="s">
        <v>150</v>
      </c>
      <c r="E107" s="117">
        <f>E108</f>
        <v>122033</v>
      </c>
      <c r="F107" s="117">
        <f>F108</f>
        <v>122033</v>
      </c>
      <c r="G107" s="117">
        <v>0</v>
      </c>
      <c r="H107" s="118">
        <f>H108</f>
        <v>122033</v>
      </c>
      <c r="I107" s="117">
        <f>I108</f>
        <v>122033</v>
      </c>
      <c r="J107" s="117">
        <v>0</v>
      </c>
      <c r="K107" s="118">
        <f t="shared" si="14"/>
        <v>100</v>
      </c>
      <c r="L107" s="3"/>
    </row>
    <row r="108" spans="1:12" ht="27.75" customHeight="1">
      <c r="A108" s="17"/>
      <c r="B108" s="17"/>
      <c r="C108" s="17">
        <v>2030</v>
      </c>
      <c r="D108" s="23" t="s">
        <v>267</v>
      </c>
      <c r="E108" s="20">
        <v>122033</v>
      </c>
      <c r="F108" s="20">
        <v>122033</v>
      </c>
      <c r="G108" s="20">
        <v>0</v>
      </c>
      <c r="H108" s="21">
        <v>122033</v>
      </c>
      <c r="I108" s="20">
        <v>122033</v>
      </c>
      <c r="J108" s="20">
        <v>0</v>
      </c>
      <c r="K108" s="21">
        <f t="shared" si="14"/>
        <v>100</v>
      </c>
      <c r="L108" s="3"/>
    </row>
    <row r="109" spans="1:12" ht="25.5" customHeight="1">
      <c r="A109" s="17"/>
      <c r="B109" s="120">
        <v>85228</v>
      </c>
      <c r="C109" s="120"/>
      <c r="D109" s="116" t="s">
        <v>269</v>
      </c>
      <c r="E109" s="117">
        <f aca="true" t="shared" si="20" ref="E109:J109">E110+E111</f>
        <v>7500</v>
      </c>
      <c r="F109" s="117">
        <f t="shared" si="20"/>
        <v>7500</v>
      </c>
      <c r="G109" s="117">
        <f t="shared" si="20"/>
        <v>0</v>
      </c>
      <c r="H109" s="117">
        <f t="shared" si="20"/>
        <v>7066.4</v>
      </c>
      <c r="I109" s="117">
        <f t="shared" si="20"/>
        <v>7066.4</v>
      </c>
      <c r="J109" s="117">
        <f t="shared" si="20"/>
        <v>0</v>
      </c>
      <c r="K109" s="126">
        <f t="shared" si="14"/>
        <v>94.21866666666666</v>
      </c>
      <c r="L109" s="3"/>
    </row>
    <row r="110" spans="1:12" ht="24" customHeight="1">
      <c r="A110" s="17"/>
      <c r="B110" s="17"/>
      <c r="C110" s="15" t="s">
        <v>235</v>
      </c>
      <c r="D110" s="23" t="s">
        <v>236</v>
      </c>
      <c r="E110" s="20">
        <v>2000</v>
      </c>
      <c r="F110" s="20">
        <v>2000</v>
      </c>
      <c r="G110" s="20">
        <v>0</v>
      </c>
      <c r="H110" s="21">
        <v>1566.4</v>
      </c>
      <c r="I110" s="20">
        <v>1566.4</v>
      </c>
      <c r="J110" s="20">
        <v>0</v>
      </c>
      <c r="K110" s="21">
        <f t="shared" si="14"/>
        <v>78.32000000000001</v>
      </c>
      <c r="L110" s="3"/>
    </row>
    <row r="111" spans="1:12" ht="45.75" customHeight="1">
      <c r="A111" s="17"/>
      <c r="B111" s="17"/>
      <c r="C111" s="15" t="s">
        <v>184</v>
      </c>
      <c r="D111" s="23" t="s">
        <v>238</v>
      </c>
      <c r="E111" s="20">
        <v>5500</v>
      </c>
      <c r="F111" s="20">
        <v>5500</v>
      </c>
      <c r="G111" s="20">
        <v>0</v>
      </c>
      <c r="H111" s="21">
        <v>5500</v>
      </c>
      <c r="I111" s="20">
        <v>5500</v>
      </c>
      <c r="J111" s="20">
        <v>0</v>
      </c>
      <c r="K111" s="21">
        <f t="shared" si="14"/>
        <v>100</v>
      </c>
      <c r="L111" s="3"/>
    </row>
    <row r="112" spans="1:12" ht="24" customHeight="1">
      <c r="A112" s="17"/>
      <c r="B112" s="120">
        <v>85295</v>
      </c>
      <c r="C112" s="127"/>
      <c r="D112" s="116" t="s">
        <v>11</v>
      </c>
      <c r="E112" s="117">
        <f>E113+E114+E115</f>
        <v>81984</v>
      </c>
      <c r="F112" s="117">
        <f>F113+F114+F115</f>
        <v>81984</v>
      </c>
      <c r="G112" s="117">
        <v>0</v>
      </c>
      <c r="H112" s="117">
        <f>H113+H114+H115</f>
        <v>81784</v>
      </c>
      <c r="I112" s="117">
        <f>I113+I114+I115</f>
        <v>81784</v>
      </c>
      <c r="J112" s="117">
        <v>0</v>
      </c>
      <c r="K112" s="118">
        <f t="shared" si="14"/>
        <v>99.756049960968</v>
      </c>
      <c r="L112" s="3"/>
    </row>
    <row r="113" spans="1:12" ht="26.25" customHeight="1">
      <c r="A113" s="17"/>
      <c r="B113" s="17"/>
      <c r="C113" s="15" t="s">
        <v>187</v>
      </c>
      <c r="D113" s="23" t="s">
        <v>188</v>
      </c>
      <c r="E113" s="20">
        <v>200</v>
      </c>
      <c r="F113" s="20">
        <v>200</v>
      </c>
      <c r="G113" s="20">
        <v>0</v>
      </c>
      <c r="H113" s="21">
        <v>0</v>
      </c>
      <c r="I113" s="20">
        <v>0</v>
      </c>
      <c r="J113" s="20">
        <v>0</v>
      </c>
      <c r="K113" s="21">
        <f t="shared" si="14"/>
        <v>0</v>
      </c>
      <c r="L113" s="3"/>
    </row>
    <row r="114" spans="1:12" ht="51" customHeight="1">
      <c r="A114" s="17"/>
      <c r="B114" s="17"/>
      <c r="C114" s="15" t="s">
        <v>184</v>
      </c>
      <c r="D114" s="23" t="s">
        <v>238</v>
      </c>
      <c r="E114" s="20">
        <v>33784</v>
      </c>
      <c r="F114" s="20">
        <v>33784</v>
      </c>
      <c r="G114" s="20">
        <v>0</v>
      </c>
      <c r="H114" s="21">
        <v>33784</v>
      </c>
      <c r="I114" s="20">
        <v>33784</v>
      </c>
      <c r="J114" s="20">
        <v>0</v>
      </c>
      <c r="K114" s="21">
        <f t="shared" si="14"/>
        <v>100</v>
      </c>
      <c r="L114" s="3"/>
    </row>
    <row r="115" spans="1:12" ht="34.5" customHeight="1">
      <c r="A115" s="17"/>
      <c r="B115" s="17"/>
      <c r="C115" s="15" t="s">
        <v>228</v>
      </c>
      <c r="D115" s="23" t="s">
        <v>267</v>
      </c>
      <c r="E115" s="20">
        <v>48000</v>
      </c>
      <c r="F115" s="20">
        <v>48000</v>
      </c>
      <c r="G115" s="20">
        <v>0</v>
      </c>
      <c r="H115" s="21">
        <v>48000</v>
      </c>
      <c r="I115" s="20">
        <v>48000</v>
      </c>
      <c r="J115" s="20">
        <v>0</v>
      </c>
      <c r="K115" s="21">
        <f t="shared" si="14"/>
        <v>100</v>
      </c>
      <c r="L115" s="3"/>
    </row>
    <row r="116" spans="1:12" s="47" customFormat="1" ht="34.5" customHeight="1">
      <c r="A116" s="25">
        <v>853</v>
      </c>
      <c r="B116" s="25"/>
      <c r="C116" s="36"/>
      <c r="D116" s="32" t="s">
        <v>279</v>
      </c>
      <c r="E116" s="33">
        <f aca="true" t="shared" si="21" ref="E116:J116">E117</f>
        <v>80550</v>
      </c>
      <c r="F116" s="33">
        <f t="shared" si="21"/>
        <v>80550</v>
      </c>
      <c r="G116" s="33">
        <f t="shared" si="21"/>
        <v>0</v>
      </c>
      <c r="H116" s="33">
        <f t="shared" si="21"/>
        <v>80550</v>
      </c>
      <c r="I116" s="33">
        <f t="shared" si="21"/>
        <v>80550</v>
      </c>
      <c r="J116" s="33">
        <f t="shared" si="21"/>
        <v>0</v>
      </c>
      <c r="K116" s="34">
        <f t="shared" si="14"/>
        <v>100</v>
      </c>
      <c r="L116" s="46"/>
    </row>
    <row r="117" spans="1:12" s="48" customFormat="1" ht="34.5" customHeight="1">
      <c r="A117" s="16"/>
      <c r="B117" s="120">
        <v>85395</v>
      </c>
      <c r="C117" s="127"/>
      <c r="D117" s="116" t="s">
        <v>11</v>
      </c>
      <c r="E117" s="117">
        <f aca="true" t="shared" si="22" ref="E117:J117">E118+E119</f>
        <v>80550</v>
      </c>
      <c r="F117" s="117">
        <f t="shared" si="22"/>
        <v>80550</v>
      </c>
      <c r="G117" s="117">
        <f t="shared" si="22"/>
        <v>0</v>
      </c>
      <c r="H117" s="117">
        <f t="shared" si="22"/>
        <v>80550</v>
      </c>
      <c r="I117" s="117">
        <f t="shared" si="22"/>
        <v>80550</v>
      </c>
      <c r="J117" s="117">
        <f t="shared" si="22"/>
        <v>0</v>
      </c>
      <c r="K117" s="118">
        <f t="shared" si="14"/>
        <v>100</v>
      </c>
      <c r="L117" s="24"/>
    </row>
    <row r="118" spans="1:12" ht="44.25" customHeight="1">
      <c r="A118" s="17"/>
      <c r="B118" s="17"/>
      <c r="C118" s="15" t="s">
        <v>192</v>
      </c>
      <c r="D118" s="23" t="s">
        <v>249</v>
      </c>
      <c r="E118" s="20">
        <v>76500</v>
      </c>
      <c r="F118" s="20">
        <v>76500</v>
      </c>
      <c r="G118" s="20">
        <v>0</v>
      </c>
      <c r="H118" s="21">
        <v>76500</v>
      </c>
      <c r="I118" s="20">
        <v>76500</v>
      </c>
      <c r="J118" s="20">
        <v>0</v>
      </c>
      <c r="K118" s="21">
        <f t="shared" si="14"/>
        <v>100</v>
      </c>
      <c r="L118" s="3"/>
    </row>
    <row r="119" spans="1:12" ht="44.25" customHeight="1">
      <c r="A119" s="17"/>
      <c r="B119" s="17"/>
      <c r="C119" s="15" t="s">
        <v>232</v>
      </c>
      <c r="D119" s="23" t="s">
        <v>249</v>
      </c>
      <c r="E119" s="20">
        <v>4050</v>
      </c>
      <c r="F119" s="20">
        <v>4050</v>
      </c>
      <c r="G119" s="20">
        <v>0</v>
      </c>
      <c r="H119" s="21">
        <v>4050</v>
      </c>
      <c r="I119" s="20">
        <v>4050</v>
      </c>
      <c r="J119" s="20">
        <v>0</v>
      </c>
      <c r="K119" s="21">
        <f t="shared" si="14"/>
        <v>100</v>
      </c>
      <c r="L119" s="3"/>
    </row>
    <row r="120" spans="1:12" ht="26.25" customHeight="1">
      <c r="A120" s="25">
        <v>854</v>
      </c>
      <c r="B120" s="25"/>
      <c r="C120" s="36"/>
      <c r="D120" s="32" t="s">
        <v>14</v>
      </c>
      <c r="E120" s="33">
        <f>E121</f>
        <v>160512</v>
      </c>
      <c r="F120" s="33">
        <f>F121</f>
        <v>160512</v>
      </c>
      <c r="G120" s="33">
        <v>0</v>
      </c>
      <c r="H120" s="34">
        <f>H121</f>
        <v>160511.3</v>
      </c>
      <c r="I120" s="33">
        <f>I121</f>
        <v>160511.3</v>
      </c>
      <c r="J120" s="33">
        <v>0</v>
      </c>
      <c r="K120" s="34">
        <f t="shared" si="14"/>
        <v>99.99956389553428</v>
      </c>
      <c r="L120" s="3"/>
    </row>
    <row r="121" spans="1:12" ht="27.75" customHeight="1">
      <c r="A121" s="17"/>
      <c r="B121" s="120">
        <v>85415</v>
      </c>
      <c r="C121" s="127"/>
      <c r="D121" s="116" t="s">
        <v>15</v>
      </c>
      <c r="E121" s="117">
        <f aca="true" t="shared" si="23" ref="E121:J121">E122+E123</f>
        <v>160512</v>
      </c>
      <c r="F121" s="117">
        <f t="shared" si="23"/>
        <v>160512</v>
      </c>
      <c r="G121" s="117">
        <f t="shared" si="23"/>
        <v>0</v>
      </c>
      <c r="H121" s="117">
        <f t="shared" si="23"/>
        <v>160511.3</v>
      </c>
      <c r="I121" s="117">
        <f t="shared" si="23"/>
        <v>160511.3</v>
      </c>
      <c r="J121" s="117">
        <f t="shared" si="23"/>
        <v>0</v>
      </c>
      <c r="K121" s="118">
        <f t="shared" si="14"/>
        <v>99.99956389553428</v>
      </c>
      <c r="L121" s="3"/>
    </row>
    <row r="122" spans="1:12" ht="42.75" customHeight="1">
      <c r="A122" s="17"/>
      <c r="B122" s="17"/>
      <c r="C122" s="15" t="s">
        <v>228</v>
      </c>
      <c r="D122" s="23" t="s">
        <v>267</v>
      </c>
      <c r="E122" s="20">
        <v>139018</v>
      </c>
      <c r="F122" s="20">
        <v>139018</v>
      </c>
      <c r="G122" s="20">
        <v>0</v>
      </c>
      <c r="H122" s="21">
        <v>139018</v>
      </c>
      <c r="I122" s="20">
        <v>139018</v>
      </c>
      <c r="J122" s="20">
        <v>0</v>
      </c>
      <c r="K122" s="21">
        <f t="shared" si="14"/>
        <v>100</v>
      </c>
      <c r="L122" s="3"/>
    </row>
    <row r="123" spans="1:12" ht="51.75" customHeight="1">
      <c r="A123" s="17"/>
      <c r="B123" s="17"/>
      <c r="C123" s="15" t="s">
        <v>277</v>
      </c>
      <c r="D123" s="23" t="s">
        <v>278</v>
      </c>
      <c r="E123" s="20">
        <v>21494</v>
      </c>
      <c r="F123" s="20">
        <v>21494</v>
      </c>
      <c r="G123" s="20">
        <v>0</v>
      </c>
      <c r="H123" s="21">
        <v>21493.3</v>
      </c>
      <c r="I123" s="20">
        <v>21493.3</v>
      </c>
      <c r="J123" s="20">
        <v>0</v>
      </c>
      <c r="K123" s="21">
        <f t="shared" si="14"/>
        <v>99.99674327719363</v>
      </c>
      <c r="L123" s="3"/>
    </row>
    <row r="124" spans="1:12" ht="24.75" customHeight="1">
      <c r="A124" s="25">
        <v>900</v>
      </c>
      <c r="B124" s="25"/>
      <c r="C124" s="36"/>
      <c r="D124" s="32" t="s">
        <v>13</v>
      </c>
      <c r="E124" s="33">
        <f aca="true" t="shared" si="24" ref="E124:J124">E127+E129+E125</f>
        <v>185690.15</v>
      </c>
      <c r="F124" s="33">
        <f t="shared" si="24"/>
        <v>51410.15</v>
      </c>
      <c r="G124" s="33">
        <f t="shared" si="24"/>
        <v>134280</v>
      </c>
      <c r="H124" s="33">
        <f t="shared" si="24"/>
        <v>181925.21</v>
      </c>
      <c r="I124" s="33">
        <f t="shared" si="24"/>
        <v>47645.21</v>
      </c>
      <c r="J124" s="33">
        <f t="shared" si="24"/>
        <v>134280</v>
      </c>
      <c r="K124" s="34">
        <f t="shared" si="14"/>
        <v>97.97246111331161</v>
      </c>
      <c r="L124" s="3"/>
    </row>
    <row r="125" spans="1:12" s="50" customFormat="1" ht="24.75" customHeight="1">
      <c r="A125" s="16"/>
      <c r="B125" s="120">
        <v>90002</v>
      </c>
      <c r="C125" s="127"/>
      <c r="D125" s="116" t="s">
        <v>161</v>
      </c>
      <c r="E125" s="117">
        <f aca="true" t="shared" si="25" ref="E125:J125">E126</f>
        <v>39410.15</v>
      </c>
      <c r="F125" s="117">
        <f t="shared" si="25"/>
        <v>39410.15</v>
      </c>
      <c r="G125" s="117">
        <f t="shared" si="25"/>
        <v>0</v>
      </c>
      <c r="H125" s="117">
        <f t="shared" si="25"/>
        <v>39410.15</v>
      </c>
      <c r="I125" s="117">
        <f t="shared" si="25"/>
        <v>39410.15</v>
      </c>
      <c r="J125" s="117">
        <f t="shared" si="25"/>
        <v>0</v>
      </c>
      <c r="K125" s="126">
        <f t="shared" si="14"/>
        <v>100</v>
      </c>
      <c r="L125" s="49"/>
    </row>
    <row r="126" spans="1:12" s="45" customFormat="1" ht="32.25" customHeight="1">
      <c r="A126" s="17"/>
      <c r="B126" s="17"/>
      <c r="C126" s="15" t="s">
        <v>280</v>
      </c>
      <c r="D126" s="23" t="s">
        <v>281</v>
      </c>
      <c r="E126" s="20">
        <v>39410.15</v>
      </c>
      <c r="F126" s="20">
        <v>39410.15</v>
      </c>
      <c r="G126" s="20">
        <v>0</v>
      </c>
      <c r="H126" s="20">
        <v>39410.15</v>
      </c>
      <c r="I126" s="20">
        <v>39410.15</v>
      </c>
      <c r="J126" s="20">
        <v>0</v>
      </c>
      <c r="K126" s="14">
        <f t="shared" si="14"/>
        <v>100</v>
      </c>
      <c r="L126" s="44"/>
    </row>
    <row r="127" spans="1:12" ht="36.75" customHeight="1">
      <c r="A127" s="17"/>
      <c r="B127" s="120">
        <v>90019</v>
      </c>
      <c r="C127" s="127"/>
      <c r="D127" s="116" t="s">
        <v>16</v>
      </c>
      <c r="E127" s="117">
        <f>E128</f>
        <v>12000</v>
      </c>
      <c r="F127" s="117">
        <f>F128</f>
        <v>12000</v>
      </c>
      <c r="G127" s="117">
        <v>0</v>
      </c>
      <c r="H127" s="118">
        <f>H128</f>
        <v>8235.06</v>
      </c>
      <c r="I127" s="117">
        <f>I128</f>
        <v>8235.06</v>
      </c>
      <c r="J127" s="117">
        <v>0</v>
      </c>
      <c r="K127" s="118">
        <f t="shared" si="14"/>
        <v>68.62549999999999</v>
      </c>
      <c r="L127" s="3"/>
    </row>
    <row r="128" spans="1:12" ht="36.75" customHeight="1">
      <c r="A128" s="17"/>
      <c r="B128" s="16"/>
      <c r="C128" s="15" t="s">
        <v>190</v>
      </c>
      <c r="D128" s="23" t="s">
        <v>191</v>
      </c>
      <c r="E128" s="20">
        <v>12000</v>
      </c>
      <c r="F128" s="20">
        <v>12000</v>
      </c>
      <c r="G128" s="20">
        <v>0</v>
      </c>
      <c r="H128" s="21">
        <v>8235.06</v>
      </c>
      <c r="I128" s="20">
        <v>8235.06</v>
      </c>
      <c r="J128" s="20">
        <v>0</v>
      </c>
      <c r="K128" s="21">
        <f t="shared" si="14"/>
        <v>68.62549999999999</v>
      </c>
      <c r="L128" s="3"/>
    </row>
    <row r="129" spans="1:12" ht="36.75" customHeight="1">
      <c r="A129" s="17"/>
      <c r="B129" s="120">
        <v>90095</v>
      </c>
      <c r="C129" s="127"/>
      <c r="D129" s="116" t="s">
        <v>11</v>
      </c>
      <c r="E129" s="117">
        <f aca="true" t="shared" si="26" ref="E129:J129">E130</f>
        <v>134280</v>
      </c>
      <c r="F129" s="117">
        <f t="shared" si="26"/>
        <v>0</v>
      </c>
      <c r="G129" s="117">
        <f t="shared" si="26"/>
        <v>134280</v>
      </c>
      <c r="H129" s="118">
        <f t="shared" si="26"/>
        <v>134280</v>
      </c>
      <c r="I129" s="117">
        <f t="shared" si="26"/>
        <v>0</v>
      </c>
      <c r="J129" s="117">
        <f t="shared" si="26"/>
        <v>134280</v>
      </c>
      <c r="K129" s="118">
        <f t="shared" si="14"/>
        <v>100</v>
      </c>
      <c r="L129" s="3"/>
    </row>
    <row r="130" spans="1:12" ht="58.5" customHeight="1">
      <c r="A130" s="17"/>
      <c r="B130" s="16"/>
      <c r="C130" s="15" t="s">
        <v>185</v>
      </c>
      <c r="D130" s="23" t="s">
        <v>249</v>
      </c>
      <c r="E130" s="20">
        <v>134280</v>
      </c>
      <c r="F130" s="20">
        <v>0</v>
      </c>
      <c r="G130" s="20">
        <v>134280</v>
      </c>
      <c r="H130" s="21">
        <v>134280</v>
      </c>
      <c r="I130" s="20">
        <v>0</v>
      </c>
      <c r="J130" s="20">
        <v>134280</v>
      </c>
      <c r="K130" s="21">
        <f t="shared" si="14"/>
        <v>100</v>
      </c>
      <c r="L130" s="3"/>
    </row>
    <row r="131" spans="1:12" ht="29.25" customHeight="1">
      <c r="A131" s="25">
        <v>926</v>
      </c>
      <c r="B131" s="29"/>
      <c r="C131" s="29"/>
      <c r="D131" s="32" t="s">
        <v>270</v>
      </c>
      <c r="E131" s="33">
        <f aca="true" t="shared" si="27" ref="E131:J131">E132</f>
        <v>11630</v>
      </c>
      <c r="F131" s="33">
        <f t="shared" si="27"/>
        <v>11630</v>
      </c>
      <c r="G131" s="33">
        <f t="shared" si="27"/>
        <v>0</v>
      </c>
      <c r="H131" s="33">
        <f t="shared" si="27"/>
        <v>11630</v>
      </c>
      <c r="I131" s="33">
        <f t="shared" si="27"/>
        <v>11630</v>
      </c>
      <c r="J131" s="33">
        <f t="shared" si="27"/>
        <v>0</v>
      </c>
      <c r="K131" s="34">
        <f t="shared" si="14"/>
        <v>100</v>
      </c>
      <c r="L131" s="3"/>
    </row>
    <row r="132" spans="1:12" ht="36.75" customHeight="1">
      <c r="A132" s="17"/>
      <c r="B132" s="120">
        <v>92605</v>
      </c>
      <c r="C132" s="121"/>
      <c r="D132" s="116" t="s">
        <v>271</v>
      </c>
      <c r="E132" s="117">
        <f aca="true" t="shared" si="28" ref="E132:J132">E133+E134</f>
        <v>11630</v>
      </c>
      <c r="F132" s="117">
        <f t="shared" si="28"/>
        <v>11630</v>
      </c>
      <c r="G132" s="117">
        <f t="shared" si="28"/>
        <v>0</v>
      </c>
      <c r="H132" s="117">
        <f t="shared" si="28"/>
        <v>11630</v>
      </c>
      <c r="I132" s="117">
        <f t="shared" si="28"/>
        <v>11630</v>
      </c>
      <c r="J132" s="117">
        <f t="shared" si="28"/>
        <v>0</v>
      </c>
      <c r="K132" s="126">
        <f t="shared" si="14"/>
        <v>100</v>
      </c>
      <c r="L132" s="3"/>
    </row>
    <row r="133" spans="1:12" ht="59.25" customHeight="1">
      <c r="A133" s="19"/>
      <c r="B133" s="16"/>
      <c r="C133" s="43" t="s">
        <v>192</v>
      </c>
      <c r="D133" s="23" t="s">
        <v>249</v>
      </c>
      <c r="E133" s="20">
        <v>9885.5</v>
      </c>
      <c r="F133" s="20">
        <v>9885.5</v>
      </c>
      <c r="G133" s="20">
        <v>0</v>
      </c>
      <c r="H133" s="21">
        <v>9885.5</v>
      </c>
      <c r="I133" s="20">
        <v>9885.5</v>
      </c>
      <c r="J133" s="20">
        <v>0</v>
      </c>
      <c r="K133" s="21">
        <f t="shared" si="14"/>
        <v>100</v>
      </c>
      <c r="L133" s="3"/>
    </row>
    <row r="134" spans="1:12" ht="56.25" customHeight="1" thickBot="1">
      <c r="A134" s="17"/>
      <c r="B134" s="17"/>
      <c r="C134" s="15" t="s">
        <v>232</v>
      </c>
      <c r="D134" s="23" t="s">
        <v>249</v>
      </c>
      <c r="E134" s="20">
        <v>1744.5</v>
      </c>
      <c r="F134" s="20">
        <v>1744.5</v>
      </c>
      <c r="G134" s="20">
        <v>0</v>
      </c>
      <c r="H134" s="21">
        <v>1744.5</v>
      </c>
      <c r="I134" s="20">
        <v>1744.5</v>
      </c>
      <c r="J134" s="20">
        <v>0</v>
      </c>
      <c r="K134" s="14">
        <f t="shared" si="14"/>
        <v>100</v>
      </c>
      <c r="L134" s="3"/>
    </row>
    <row r="135" spans="1:12" ht="26.25" customHeight="1" thickBot="1">
      <c r="A135" s="135" t="s">
        <v>21</v>
      </c>
      <c r="B135" s="135"/>
      <c r="C135" s="135"/>
      <c r="D135" s="135"/>
      <c r="E135" s="52">
        <f aca="true" t="shared" si="29" ref="E135:J135">E5+E14+E17+E24+E33+E36+E65+E76+E95+E120+E124+E131+E116</f>
        <v>15082943.19</v>
      </c>
      <c r="F135" s="52">
        <f t="shared" si="29"/>
        <v>14306012.19</v>
      </c>
      <c r="G135" s="52">
        <f t="shared" si="29"/>
        <v>776931</v>
      </c>
      <c r="H135" s="52">
        <f t="shared" si="29"/>
        <v>14992345.390000002</v>
      </c>
      <c r="I135" s="52">
        <f t="shared" si="29"/>
        <v>14239000.980000002</v>
      </c>
      <c r="J135" s="52">
        <f t="shared" si="29"/>
        <v>753344.4099999999</v>
      </c>
      <c r="K135" s="53">
        <f t="shared" si="14"/>
        <v>99.39933606552292</v>
      </c>
      <c r="L135" s="3"/>
    </row>
    <row r="136" spans="1:12" ht="27.75" customHeight="1">
      <c r="A136" s="6"/>
      <c r="B136" s="6"/>
      <c r="C136" s="6"/>
      <c r="D136" s="7"/>
      <c r="E136" s="8"/>
      <c r="F136" s="9"/>
      <c r="G136" s="9"/>
      <c r="H136" s="10"/>
      <c r="I136" s="9"/>
      <c r="J136" s="9"/>
      <c r="K136" s="9"/>
      <c r="L136" s="3"/>
    </row>
    <row r="137" spans="1:12" ht="22.5" customHeight="1">
      <c r="A137" s="6"/>
      <c r="B137" s="6"/>
      <c r="C137" s="6"/>
      <c r="D137" s="7"/>
      <c r="E137" s="8"/>
      <c r="F137" s="9"/>
      <c r="G137" s="9"/>
      <c r="H137" s="10"/>
      <c r="I137" s="9"/>
      <c r="J137" s="9"/>
      <c r="K137" s="9"/>
      <c r="L137" s="3"/>
    </row>
    <row r="138" spans="1:12" ht="22.5" customHeight="1">
      <c r="A138" s="6"/>
      <c r="B138" s="6"/>
      <c r="C138" s="6"/>
      <c r="D138" s="11"/>
      <c r="E138" s="8"/>
      <c r="F138" s="9"/>
      <c r="G138" s="9"/>
      <c r="H138" s="10"/>
      <c r="I138" s="9"/>
      <c r="J138" s="9"/>
      <c r="K138" s="9"/>
      <c r="L138" s="3"/>
    </row>
    <row r="139" spans="1:12" ht="18" customHeight="1">
      <c r="A139" s="6"/>
      <c r="B139" s="6"/>
      <c r="C139" s="6"/>
      <c r="D139" s="11"/>
      <c r="E139" s="8"/>
      <c r="F139" s="9"/>
      <c r="G139" s="9"/>
      <c r="H139" s="10"/>
      <c r="I139" s="9"/>
      <c r="J139" s="9"/>
      <c r="K139" s="9"/>
      <c r="L139" s="3"/>
    </row>
    <row r="140" spans="1:12" ht="18" customHeight="1">
      <c r="A140" s="6"/>
      <c r="B140" s="6"/>
      <c r="C140" s="6"/>
      <c r="D140" s="11"/>
      <c r="E140" s="8"/>
      <c r="F140" s="9"/>
      <c r="G140" s="9"/>
      <c r="H140" s="10"/>
      <c r="I140" s="9"/>
      <c r="J140" s="9"/>
      <c r="K140" s="9"/>
      <c r="L140" s="3"/>
    </row>
    <row r="141" spans="1:12" ht="44.25" customHeight="1">
      <c r="A141" s="6"/>
      <c r="B141" s="6"/>
      <c r="C141" s="6"/>
      <c r="D141" s="11"/>
      <c r="E141" s="8"/>
      <c r="F141" s="9"/>
      <c r="G141" s="9"/>
      <c r="H141" s="10"/>
      <c r="I141" s="9"/>
      <c r="J141" s="9"/>
      <c r="K141" s="9"/>
      <c r="L141" s="3"/>
    </row>
    <row r="142" spans="1:12" ht="18" customHeight="1">
      <c r="A142" s="11"/>
      <c r="B142" s="11"/>
      <c r="C142" s="11"/>
      <c r="D142" s="11"/>
      <c r="E142" s="8"/>
      <c r="F142" s="9"/>
      <c r="G142" s="9"/>
      <c r="H142" s="10"/>
      <c r="I142" s="9"/>
      <c r="J142" s="9"/>
      <c r="K142" s="9"/>
      <c r="L142" s="3"/>
    </row>
    <row r="143" spans="1:12" ht="18" customHeight="1">
      <c r="A143" s="11"/>
      <c r="B143" s="11"/>
      <c r="C143" s="11"/>
      <c r="D143" s="11"/>
      <c r="E143" s="8"/>
      <c r="F143" s="9"/>
      <c r="G143" s="9"/>
      <c r="H143" s="10"/>
      <c r="I143" s="9"/>
      <c r="J143" s="9"/>
      <c r="K143" s="9"/>
      <c r="L143" s="3"/>
    </row>
    <row r="144" spans="1:12" ht="18" customHeight="1">
      <c r="A144" s="11"/>
      <c r="B144" s="11"/>
      <c r="C144" s="11"/>
      <c r="D144" s="11"/>
      <c r="E144" s="8"/>
      <c r="F144" s="9"/>
      <c r="G144" s="9"/>
      <c r="H144" s="10"/>
      <c r="I144" s="9"/>
      <c r="J144" s="9"/>
      <c r="K144" s="9"/>
      <c r="L144" s="3"/>
    </row>
    <row r="145" spans="1:12" ht="18" customHeight="1">
      <c r="A145" s="11"/>
      <c r="B145" s="11"/>
      <c r="C145" s="11"/>
      <c r="D145" s="11"/>
      <c r="E145" s="8"/>
      <c r="F145" s="9"/>
      <c r="G145" s="9"/>
      <c r="H145" s="10"/>
      <c r="I145" s="9"/>
      <c r="J145" s="9"/>
      <c r="K145" s="9"/>
      <c r="L145" s="3"/>
    </row>
    <row r="146" spans="1:12" ht="18" customHeight="1">
      <c r="A146" s="11"/>
      <c r="B146" s="11"/>
      <c r="C146" s="11"/>
      <c r="D146" s="11"/>
      <c r="E146" s="8"/>
      <c r="F146" s="9"/>
      <c r="G146" s="9"/>
      <c r="H146" s="10"/>
      <c r="I146" s="9"/>
      <c r="J146" s="9"/>
      <c r="K146" s="9"/>
      <c r="L146" s="3"/>
    </row>
    <row r="147" spans="1:12" ht="18" customHeight="1">
      <c r="A147" s="11"/>
      <c r="B147" s="11"/>
      <c r="C147" s="11"/>
      <c r="D147" s="11"/>
      <c r="E147" s="8"/>
      <c r="F147" s="9"/>
      <c r="G147" s="9"/>
      <c r="H147" s="10"/>
      <c r="I147" s="9"/>
      <c r="J147" s="9"/>
      <c r="K147" s="9"/>
      <c r="L147" s="3"/>
    </row>
    <row r="148" spans="1:12" ht="18" customHeight="1">
      <c r="A148" s="11"/>
      <c r="B148" s="11"/>
      <c r="C148" s="11"/>
      <c r="D148" s="11"/>
      <c r="E148" s="8"/>
      <c r="F148" s="9"/>
      <c r="G148" s="9"/>
      <c r="H148" s="10"/>
      <c r="I148" s="9"/>
      <c r="J148" s="9"/>
      <c r="K148" s="9"/>
      <c r="L148" s="3"/>
    </row>
    <row r="149" spans="1:12" ht="18" customHeight="1">
      <c r="A149" s="11"/>
      <c r="B149" s="11"/>
      <c r="C149" s="11"/>
      <c r="D149" s="11"/>
      <c r="E149" s="8"/>
      <c r="F149" s="9"/>
      <c r="G149" s="9"/>
      <c r="H149" s="10"/>
      <c r="I149" s="9"/>
      <c r="J149" s="9"/>
      <c r="K149" s="9"/>
      <c r="L149" s="3"/>
    </row>
    <row r="150" spans="1:12" ht="18" customHeight="1">
      <c r="A150" s="11"/>
      <c r="B150" s="11"/>
      <c r="C150" s="11"/>
      <c r="D150" s="11"/>
      <c r="E150" s="8"/>
      <c r="F150" s="9"/>
      <c r="G150" s="9"/>
      <c r="H150" s="10"/>
      <c r="I150" s="9"/>
      <c r="J150" s="9"/>
      <c r="K150" s="9"/>
      <c r="L150" s="3"/>
    </row>
    <row r="151" spans="1:12" ht="18" customHeight="1">
      <c r="A151" s="11"/>
      <c r="B151" s="11"/>
      <c r="C151" s="11"/>
      <c r="D151" s="11"/>
      <c r="E151" s="8"/>
      <c r="F151" s="9"/>
      <c r="G151" s="9"/>
      <c r="H151" s="10"/>
      <c r="I151" s="9"/>
      <c r="J151" s="9"/>
      <c r="K151" s="9"/>
      <c r="L151" s="3"/>
    </row>
    <row r="152" spans="1:12" ht="18" customHeight="1">
      <c r="A152" s="11"/>
      <c r="B152" s="11"/>
      <c r="C152" s="11"/>
      <c r="D152" s="11"/>
      <c r="E152" s="8"/>
      <c r="F152" s="9"/>
      <c r="G152" s="9"/>
      <c r="H152" s="9"/>
      <c r="I152" s="9"/>
      <c r="J152" s="9"/>
      <c r="K152" s="9"/>
      <c r="L152" s="3"/>
    </row>
    <row r="153" spans="1:12" ht="18" customHeight="1">
      <c r="A153" s="11"/>
      <c r="B153" s="11"/>
      <c r="C153" s="11"/>
      <c r="D153" s="11"/>
      <c r="E153" s="8"/>
      <c r="F153" s="9"/>
      <c r="G153" s="9"/>
      <c r="H153" s="9"/>
      <c r="I153" s="9"/>
      <c r="J153" s="9"/>
      <c r="K153" s="9"/>
      <c r="L153" s="3"/>
    </row>
    <row r="154" spans="1:12" ht="18" customHeight="1">
      <c r="A154" s="11"/>
      <c r="B154" s="11"/>
      <c r="C154" s="11"/>
      <c r="D154" s="11"/>
      <c r="E154" s="8"/>
      <c r="F154" s="9"/>
      <c r="G154" s="9"/>
      <c r="H154" s="9"/>
      <c r="I154" s="9"/>
      <c r="J154" s="9"/>
      <c r="K154" s="9"/>
      <c r="L154" s="3"/>
    </row>
    <row r="155" spans="1:12" ht="18" customHeight="1">
      <c r="A155" s="11"/>
      <c r="B155" s="11"/>
      <c r="C155" s="11"/>
      <c r="D155" s="11"/>
      <c r="E155" s="8"/>
      <c r="F155" s="9"/>
      <c r="G155" s="9"/>
      <c r="H155" s="9"/>
      <c r="I155" s="9"/>
      <c r="J155" s="9"/>
      <c r="K155" s="9"/>
      <c r="L155" s="3"/>
    </row>
    <row r="156" spans="1:11" ht="18" customHeight="1">
      <c r="A156" s="11"/>
      <c r="B156" s="11"/>
      <c r="C156" s="11"/>
      <c r="D156" s="11"/>
      <c r="E156" s="8"/>
      <c r="F156" s="9"/>
      <c r="G156" s="9"/>
      <c r="H156" s="9"/>
      <c r="I156" s="9"/>
      <c r="J156" s="9"/>
      <c r="K156" s="9"/>
    </row>
    <row r="157" spans="1:11" ht="18" customHeight="1">
      <c r="A157" s="11"/>
      <c r="B157" s="11"/>
      <c r="C157" s="11"/>
      <c r="D157" s="11"/>
      <c r="E157" s="8"/>
      <c r="F157" s="9"/>
      <c r="G157" s="9"/>
      <c r="H157" s="9"/>
      <c r="I157" s="9"/>
      <c r="J157" s="9"/>
      <c r="K157" s="9"/>
    </row>
    <row r="158" spans="1:11" ht="18" customHeight="1">
      <c r="A158" s="11"/>
      <c r="B158" s="11"/>
      <c r="C158" s="11"/>
      <c r="D158" s="11"/>
      <c r="E158" s="8"/>
      <c r="F158" s="9"/>
      <c r="G158" s="9"/>
      <c r="H158" s="9"/>
      <c r="I158" s="9"/>
      <c r="J158" s="9"/>
      <c r="K158" s="9"/>
    </row>
    <row r="159" spans="1:11" ht="18" customHeight="1">
      <c r="A159" s="11"/>
      <c r="B159" s="11"/>
      <c r="C159" s="11"/>
      <c r="D159" s="11"/>
      <c r="E159" s="8"/>
      <c r="F159" s="9"/>
      <c r="G159" s="9"/>
      <c r="H159" s="9"/>
      <c r="I159" s="9"/>
      <c r="J159" s="9"/>
      <c r="K159" s="9"/>
    </row>
    <row r="160" spans="1:11" ht="18" customHeight="1">
      <c r="A160" s="11"/>
      <c r="B160" s="11"/>
      <c r="C160" s="11"/>
      <c r="D160" s="11"/>
      <c r="E160" s="8"/>
      <c r="F160" s="9"/>
      <c r="G160" s="9"/>
      <c r="H160" s="9"/>
      <c r="I160" s="9"/>
      <c r="J160" s="9"/>
      <c r="K160" s="9"/>
    </row>
    <row r="161" spans="1:11" ht="18" customHeight="1">
      <c r="A161" s="11"/>
      <c r="B161" s="11"/>
      <c r="C161" s="11"/>
      <c r="D161" s="11"/>
      <c r="E161" s="8"/>
      <c r="F161" s="9"/>
      <c r="G161" s="9"/>
      <c r="H161" s="9"/>
      <c r="I161" s="9"/>
      <c r="J161" s="9"/>
      <c r="K161" s="9"/>
    </row>
    <row r="162" spans="1:11" ht="18" customHeight="1">
      <c r="A162" s="11"/>
      <c r="B162" s="11"/>
      <c r="C162" s="11"/>
      <c r="D162" s="11"/>
      <c r="E162" s="8"/>
      <c r="F162" s="9"/>
      <c r="G162" s="9"/>
      <c r="H162" s="9"/>
      <c r="I162" s="9"/>
      <c r="J162" s="9"/>
      <c r="K162" s="9"/>
    </row>
    <row r="163" spans="1:11" ht="18" customHeight="1">
      <c r="A163" s="11"/>
      <c r="B163" s="11"/>
      <c r="C163" s="11"/>
      <c r="D163" s="11"/>
      <c r="E163" s="8"/>
      <c r="F163" s="9"/>
      <c r="G163" s="9"/>
      <c r="H163" s="9"/>
      <c r="I163" s="9"/>
      <c r="J163" s="9"/>
      <c r="K163" s="9"/>
    </row>
    <row r="164" spans="1:11" ht="18" customHeight="1">
      <c r="A164" s="11"/>
      <c r="B164" s="11"/>
      <c r="C164" s="11"/>
      <c r="D164" s="11"/>
      <c r="E164" s="8"/>
      <c r="F164" s="9"/>
      <c r="G164" s="9"/>
      <c r="H164" s="9"/>
      <c r="I164" s="9"/>
      <c r="J164" s="9"/>
      <c r="K164" s="9"/>
    </row>
    <row r="165" spans="1:11" ht="18" customHeight="1">
      <c r="A165" s="11"/>
      <c r="B165" s="11"/>
      <c r="C165" s="11"/>
      <c r="D165" s="11"/>
      <c r="E165" s="8"/>
      <c r="F165" s="9"/>
      <c r="G165" s="9"/>
      <c r="H165" s="9"/>
      <c r="I165" s="9"/>
      <c r="J165" s="9"/>
      <c r="K165" s="9"/>
    </row>
    <row r="166" spans="1:11" ht="18" customHeight="1">
      <c r="A166" s="11"/>
      <c r="B166" s="11"/>
      <c r="C166" s="11"/>
      <c r="D166" s="11"/>
      <c r="E166" s="8"/>
      <c r="F166" s="9"/>
      <c r="G166" s="9"/>
      <c r="H166" s="9"/>
      <c r="I166" s="9"/>
      <c r="J166" s="9"/>
      <c r="K166" s="9"/>
    </row>
    <row r="167" spans="1:11" ht="18" customHeight="1">
      <c r="A167" s="11"/>
      <c r="B167" s="11"/>
      <c r="C167" s="11"/>
      <c r="D167" s="11"/>
      <c r="E167" s="8"/>
      <c r="F167" s="9"/>
      <c r="G167" s="9"/>
      <c r="H167" s="9"/>
      <c r="I167" s="9"/>
      <c r="J167" s="9"/>
      <c r="K167" s="9"/>
    </row>
    <row r="168" spans="1:11" ht="18" customHeight="1">
      <c r="A168" s="11"/>
      <c r="B168" s="11"/>
      <c r="C168" s="11"/>
      <c r="D168" s="11"/>
      <c r="E168" s="8"/>
      <c r="F168" s="9"/>
      <c r="G168" s="9"/>
      <c r="H168" s="9"/>
      <c r="I168" s="9"/>
      <c r="J168" s="9"/>
      <c r="K168" s="9"/>
    </row>
    <row r="169" spans="1:11" ht="18" customHeight="1">
      <c r="A169" s="11"/>
      <c r="B169" s="11"/>
      <c r="C169" s="11"/>
      <c r="D169" s="11"/>
      <c r="E169" s="8"/>
      <c r="F169" s="9"/>
      <c r="G169" s="9"/>
      <c r="H169" s="9"/>
      <c r="I169" s="9"/>
      <c r="J169" s="9"/>
      <c r="K169" s="9"/>
    </row>
    <row r="170" spans="1:11" ht="18" customHeight="1">
      <c r="A170" s="11"/>
      <c r="B170" s="11"/>
      <c r="C170" s="11"/>
      <c r="D170" s="11"/>
      <c r="E170" s="8"/>
      <c r="F170" s="9"/>
      <c r="G170" s="9"/>
      <c r="H170" s="9"/>
      <c r="I170" s="9"/>
      <c r="J170" s="9"/>
      <c r="K170" s="9"/>
    </row>
    <row r="171" spans="1:11" ht="18" customHeight="1">
      <c r="A171" s="11"/>
      <c r="B171" s="11"/>
      <c r="C171" s="11"/>
      <c r="D171" s="11"/>
      <c r="E171" s="8"/>
      <c r="F171" s="9"/>
      <c r="G171" s="9"/>
      <c r="H171" s="9"/>
      <c r="I171" s="9"/>
      <c r="J171" s="9"/>
      <c r="K171" s="9"/>
    </row>
    <row r="172" spans="1:11" ht="18" customHeight="1">
      <c r="A172" s="11"/>
      <c r="B172" s="11"/>
      <c r="C172" s="11"/>
      <c r="D172" s="11"/>
      <c r="E172" s="8"/>
      <c r="F172" s="9"/>
      <c r="G172" s="9"/>
      <c r="H172" s="9"/>
      <c r="I172" s="9"/>
      <c r="J172" s="9"/>
      <c r="K172" s="9"/>
    </row>
    <row r="173" spans="1:11" ht="18" customHeight="1">
      <c r="A173" s="11"/>
      <c r="B173" s="11"/>
      <c r="C173" s="11"/>
      <c r="D173" s="11"/>
      <c r="E173" s="8"/>
      <c r="F173" s="9"/>
      <c r="G173" s="9"/>
      <c r="H173" s="9"/>
      <c r="I173" s="9"/>
      <c r="J173" s="9"/>
      <c r="K173" s="9"/>
    </row>
    <row r="174" spans="1:11" ht="18" customHeight="1">
      <c r="A174" s="11"/>
      <c r="B174" s="11"/>
      <c r="C174" s="11"/>
      <c r="D174" s="11"/>
      <c r="E174" s="8"/>
      <c r="F174" s="9"/>
      <c r="G174" s="9"/>
      <c r="H174" s="9"/>
      <c r="I174" s="9"/>
      <c r="J174" s="9"/>
      <c r="K174" s="9"/>
    </row>
    <row r="175" spans="1:11" ht="18" customHeight="1">
      <c r="A175" s="11"/>
      <c r="B175" s="11"/>
      <c r="C175" s="11"/>
      <c r="D175" s="11"/>
      <c r="E175" s="8"/>
      <c r="F175" s="12"/>
      <c r="G175" s="12"/>
      <c r="H175" s="12"/>
      <c r="I175" s="12"/>
      <c r="J175" s="12"/>
      <c r="K175" s="12"/>
    </row>
    <row r="176" spans="1:11" ht="18" customHeight="1">
      <c r="A176" s="11"/>
      <c r="B176" s="11"/>
      <c r="C176" s="11"/>
      <c r="D176" s="11"/>
      <c r="E176" s="8"/>
      <c r="F176" s="12"/>
      <c r="G176" s="12"/>
      <c r="H176" s="12"/>
      <c r="I176" s="12"/>
      <c r="J176" s="12"/>
      <c r="K176" s="12"/>
    </row>
    <row r="177" spans="1:11" ht="18" customHeight="1">
      <c r="A177" s="11"/>
      <c r="B177" s="11"/>
      <c r="C177" s="11"/>
      <c r="D177" s="11"/>
      <c r="E177" s="8"/>
      <c r="F177" s="12"/>
      <c r="G177" s="12"/>
      <c r="H177" s="12"/>
      <c r="I177" s="12"/>
      <c r="J177" s="12"/>
      <c r="K177" s="12"/>
    </row>
    <row r="178" spans="1:11" ht="18" customHeight="1">
      <c r="A178" s="11"/>
      <c r="B178" s="11"/>
      <c r="C178" s="11"/>
      <c r="D178" s="11"/>
      <c r="E178" s="8"/>
      <c r="F178" s="12"/>
      <c r="G178" s="12"/>
      <c r="H178" s="12"/>
      <c r="I178" s="12"/>
      <c r="J178" s="12"/>
      <c r="K178" s="12"/>
    </row>
    <row r="179" spans="1:11" ht="18" customHeight="1">
      <c r="A179" s="11"/>
      <c r="B179" s="11"/>
      <c r="C179" s="11"/>
      <c r="D179" s="11"/>
      <c r="E179" s="8"/>
      <c r="F179" s="12"/>
      <c r="G179" s="12"/>
      <c r="H179" s="12"/>
      <c r="I179" s="12"/>
      <c r="J179" s="12"/>
      <c r="K179" s="12"/>
    </row>
    <row r="180" spans="1:11" ht="18" customHeight="1">
      <c r="A180" s="11"/>
      <c r="B180" s="11"/>
      <c r="C180" s="11"/>
      <c r="D180" s="11"/>
      <c r="E180" s="8"/>
      <c r="F180" s="12"/>
      <c r="G180" s="12"/>
      <c r="H180" s="12"/>
      <c r="I180" s="12"/>
      <c r="J180" s="12"/>
      <c r="K180" s="12"/>
    </row>
    <row r="181" spans="1:11" ht="18" customHeight="1">
      <c r="A181" s="11"/>
      <c r="B181" s="11"/>
      <c r="C181" s="11"/>
      <c r="D181" s="11"/>
      <c r="E181" s="8"/>
      <c r="F181" s="12"/>
      <c r="G181" s="12"/>
      <c r="H181" s="12"/>
      <c r="I181" s="12"/>
      <c r="J181" s="12"/>
      <c r="K181" s="12"/>
    </row>
    <row r="182" spans="1:11" ht="18" customHeight="1">
      <c r="A182" s="11"/>
      <c r="B182" s="11"/>
      <c r="C182" s="11"/>
      <c r="D182" s="11"/>
      <c r="E182" s="8"/>
      <c r="F182" s="12"/>
      <c r="G182" s="12"/>
      <c r="H182" s="12"/>
      <c r="I182" s="12"/>
      <c r="J182" s="12"/>
      <c r="K182" s="12"/>
    </row>
    <row r="183" spans="1:11" ht="18" customHeight="1">
      <c r="A183" s="11"/>
      <c r="B183" s="11"/>
      <c r="C183" s="11"/>
      <c r="D183" s="11"/>
      <c r="E183" s="8"/>
      <c r="F183" s="12"/>
      <c r="G183" s="12"/>
      <c r="H183" s="12"/>
      <c r="I183" s="12"/>
      <c r="J183" s="12"/>
      <c r="K183" s="12"/>
    </row>
    <row r="184" spans="1:11" ht="18" customHeight="1">
      <c r="A184" s="11"/>
      <c r="B184" s="11"/>
      <c r="C184" s="11"/>
      <c r="D184" s="11"/>
      <c r="E184" s="8"/>
      <c r="F184" s="12"/>
      <c r="G184" s="12"/>
      <c r="H184" s="12"/>
      <c r="I184" s="12"/>
      <c r="J184" s="12"/>
      <c r="K184" s="12"/>
    </row>
    <row r="185" spans="1:11" ht="18" customHeight="1">
      <c r="A185" s="11"/>
      <c r="B185" s="11"/>
      <c r="C185" s="11"/>
      <c r="D185" s="11"/>
      <c r="E185" s="8"/>
      <c r="F185" s="12"/>
      <c r="G185" s="12"/>
      <c r="H185" s="12"/>
      <c r="I185" s="12"/>
      <c r="J185" s="12"/>
      <c r="K185" s="12"/>
    </row>
    <row r="186" spans="1:11" ht="18" customHeight="1">
      <c r="A186" s="11"/>
      <c r="B186" s="11"/>
      <c r="C186" s="11"/>
      <c r="D186" s="11"/>
      <c r="E186" s="8"/>
      <c r="F186" s="12"/>
      <c r="G186" s="12"/>
      <c r="H186" s="12"/>
      <c r="I186" s="12"/>
      <c r="J186" s="12"/>
      <c r="K186" s="12"/>
    </row>
    <row r="187" spans="1:11" ht="18" customHeight="1">
      <c r="A187" s="11"/>
      <c r="B187" s="11"/>
      <c r="C187" s="11"/>
      <c r="D187" s="11"/>
      <c r="E187" s="8"/>
      <c r="F187" s="12"/>
      <c r="G187" s="12"/>
      <c r="H187" s="12"/>
      <c r="I187" s="12"/>
      <c r="J187" s="12"/>
      <c r="K187" s="12"/>
    </row>
    <row r="188" spans="1:11" ht="18" customHeight="1">
      <c r="A188" s="11"/>
      <c r="B188" s="11"/>
      <c r="C188" s="11"/>
      <c r="D188" s="11"/>
      <c r="E188" s="8"/>
      <c r="F188" s="12"/>
      <c r="G188" s="12"/>
      <c r="H188" s="12"/>
      <c r="I188" s="12"/>
      <c r="J188" s="12"/>
      <c r="K188" s="12"/>
    </row>
    <row r="189" spans="1:11" ht="18" customHeight="1">
      <c r="A189" s="11"/>
      <c r="B189" s="11"/>
      <c r="C189" s="11"/>
      <c r="D189" s="11"/>
      <c r="E189" s="8"/>
      <c r="F189" s="12"/>
      <c r="G189" s="12"/>
      <c r="H189" s="12"/>
      <c r="I189" s="12"/>
      <c r="J189" s="12"/>
      <c r="K189" s="12"/>
    </row>
    <row r="190" spans="1:11" ht="18" customHeight="1">
      <c r="A190" s="11"/>
      <c r="B190" s="11"/>
      <c r="C190" s="11"/>
      <c r="D190" s="11"/>
      <c r="E190" s="8"/>
      <c r="F190" s="12"/>
      <c r="G190" s="12"/>
      <c r="H190" s="12"/>
      <c r="I190" s="12"/>
      <c r="J190" s="12"/>
      <c r="K190" s="12"/>
    </row>
    <row r="191" spans="1:11" ht="18" customHeight="1">
      <c r="A191" s="11"/>
      <c r="B191" s="11"/>
      <c r="C191" s="11"/>
      <c r="D191" s="11"/>
      <c r="E191" s="8"/>
      <c r="F191" s="12"/>
      <c r="G191" s="12"/>
      <c r="H191" s="12"/>
      <c r="I191" s="12"/>
      <c r="J191" s="12"/>
      <c r="K191" s="12"/>
    </row>
    <row r="192" spans="1:11" ht="18" customHeight="1">
      <c r="A192" s="11"/>
      <c r="B192" s="11"/>
      <c r="C192" s="11"/>
      <c r="D192" s="11"/>
      <c r="E192" s="8"/>
      <c r="F192" s="12"/>
      <c r="G192" s="12"/>
      <c r="H192" s="12"/>
      <c r="I192" s="12"/>
      <c r="J192" s="12"/>
      <c r="K192" s="12"/>
    </row>
    <row r="193" spans="5:11" ht="18" customHeight="1">
      <c r="E193" s="4"/>
      <c r="F193" s="1"/>
      <c r="G193" s="1"/>
      <c r="H193" s="1"/>
      <c r="I193" s="1"/>
      <c r="J193" s="1"/>
      <c r="K193" s="1"/>
    </row>
    <row r="194" spans="5:11" ht="18" customHeight="1">
      <c r="E194" s="4"/>
      <c r="F194" s="1"/>
      <c r="G194" s="1"/>
      <c r="H194" s="1"/>
      <c r="I194" s="1"/>
      <c r="J194" s="1"/>
      <c r="K194" s="1"/>
    </row>
    <row r="195" spans="5:11" ht="18" customHeight="1">
      <c r="E195" s="5"/>
      <c r="F195" s="2"/>
      <c r="G195" s="2"/>
      <c r="H195" s="2"/>
      <c r="I195" s="2"/>
      <c r="J195" s="2"/>
      <c r="K195" s="2"/>
    </row>
    <row r="196" spans="5:11" ht="18" customHeight="1">
      <c r="E196" s="5"/>
      <c r="F196" s="2"/>
      <c r="G196" s="2"/>
      <c r="H196" s="2"/>
      <c r="I196" s="2"/>
      <c r="J196" s="2"/>
      <c r="K196" s="2"/>
    </row>
    <row r="197" spans="5:11" ht="18" customHeight="1">
      <c r="E197" s="5"/>
      <c r="F197" s="2"/>
      <c r="G197" s="2"/>
      <c r="H197" s="2"/>
      <c r="I197" s="2"/>
      <c r="J197" s="2"/>
      <c r="K197" s="2"/>
    </row>
    <row r="198" spans="5:11" ht="18" customHeight="1">
      <c r="E198" s="5"/>
      <c r="F198" s="2"/>
      <c r="G198" s="2"/>
      <c r="H198" s="2"/>
      <c r="I198" s="2"/>
      <c r="J198" s="2"/>
      <c r="K198" s="2"/>
    </row>
    <row r="199" spans="5:11" ht="18" customHeight="1">
      <c r="E199" s="5"/>
      <c r="F199" s="2"/>
      <c r="G199" s="2"/>
      <c r="H199" s="2"/>
      <c r="I199" s="2"/>
      <c r="J199" s="2"/>
      <c r="K199" s="2"/>
    </row>
    <row r="200" spans="5:11" ht="18" customHeight="1">
      <c r="E200" s="5"/>
      <c r="F200" s="2"/>
      <c r="G200" s="2"/>
      <c r="H200" s="2"/>
      <c r="I200" s="2"/>
      <c r="J200" s="2"/>
      <c r="K200" s="2"/>
    </row>
    <row r="201" spans="5:11" ht="18" customHeight="1">
      <c r="E201" s="5"/>
      <c r="F201" s="2"/>
      <c r="G201" s="2"/>
      <c r="H201" s="2"/>
      <c r="I201" s="2"/>
      <c r="J201" s="2"/>
      <c r="K201" s="2"/>
    </row>
    <row r="202" spans="5:11" ht="18" customHeight="1">
      <c r="E202" s="5"/>
      <c r="F202" s="2"/>
      <c r="G202" s="2"/>
      <c r="H202" s="2"/>
      <c r="I202" s="2"/>
      <c r="J202" s="2"/>
      <c r="K202" s="2"/>
    </row>
    <row r="203" spans="5:11" ht="18" customHeight="1">
      <c r="E203" s="5"/>
      <c r="F203" s="2"/>
      <c r="G203" s="2"/>
      <c r="H203" s="2"/>
      <c r="I203" s="2"/>
      <c r="J203" s="2"/>
      <c r="K203" s="2"/>
    </row>
    <row r="204" spans="5:11" ht="18" customHeight="1">
      <c r="E204" s="5"/>
      <c r="F204" s="2"/>
      <c r="G204" s="2"/>
      <c r="H204" s="2"/>
      <c r="I204" s="2"/>
      <c r="J204" s="2"/>
      <c r="K204" s="2"/>
    </row>
    <row r="205" spans="5:11" ht="18" customHeight="1">
      <c r="E205" s="5"/>
      <c r="F205" s="2"/>
      <c r="G205" s="2"/>
      <c r="H205" s="2"/>
      <c r="I205" s="2"/>
      <c r="J205" s="2"/>
      <c r="K205" s="2"/>
    </row>
    <row r="206" spans="5:11" ht="18" customHeight="1">
      <c r="E206" s="5"/>
      <c r="F206" s="2"/>
      <c r="G206" s="2"/>
      <c r="H206" s="2"/>
      <c r="I206" s="2"/>
      <c r="J206" s="2"/>
      <c r="K206" s="2"/>
    </row>
    <row r="207" spans="5:11" ht="18" customHeight="1">
      <c r="E207" s="5"/>
      <c r="F207" s="2"/>
      <c r="G207" s="2"/>
      <c r="H207" s="2"/>
      <c r="I207" s="2"/>
      <c r="J207" s="2"/>
      <c r="K207" s="2"/>
    </row>
    <row r="208" spans="5:11" ht="18" customHeight="1">
      <c r="E208" s="5"/>
      <c r="F208" s="2"/>
      <c r="G208" s="2"/>
      <c r="H208" s="2"/>
      <c r="I208" s="2"/>
      <c r="J208" s="2"/>
      <c r="K208" s="2"/>
    </row>
    <row r="209" spans="5:11" ht="18" customHeight="1">
      <c r="E209" s="5"/>
      <c r="F209" s="2"/>
      <c r="G209" s="2"/>
      <c r="H209" s="2"/>
      <c r="I209" s="2"/>
      <c r="J209" s="2"/>
      <c r="K209" s="2"/>
    </row>
    <row r="210" spans="5:11" ht="18" customHeight="1">
      <c r="E210" s="5"/>
      <c r="F210" s="2"/>
      <c r="G210" s="2"/>
      <c r="H210" s="2"/>
      <c r="I210" s="2"/>
      <c r="J210" s="2"/>
      <c r="K210" s="2"/>
    </row>
    <row r="211" spans="5:11" ht="18" customHeight="1">
      <c r="E211" s="5"/>
      <c r="F211" s="2"/>
      <c r="G211" s="2"/>
      <c r="H211" s="2"/>
      <c r="I211" s="2"/>
      <c r="J211" s="2"/>
      <c r="K211" s="2"/>
    </row>
    <row r="212" spans="5:11" ht="18" customHeight="1">
      <c r="E212" s="5"/>
      <c r="F212" s="2"/>
      <c r="G212" s="2"/>
      <c r="H212" s="2"/>
      <c r="I212" s="2"/>
      <c r="J212" s="2"/>
      <c r="K212" s="2"/>
    </row>
    <row r="213" spans="5:11" ht="18" customHeight="1">
      <c r="E213" s="5"/>
      <c r="F213" s="2"/>
      <c r="G213" s="2"/>
      <c r="H213" s="2"/>
      <c r="I213" s="2"/>
      <c r="J213" s="2"/>
      <c r="K213" s="2"/>
    </row>
    <row r="214" spans="5:11" ht="18" customHeight="1">
      <c r="E214" s="5"/>
      <c r="F214" s="2"/>
      <c r="G214" s="2"/>
      <c r="H214" s="2"/>
      <c r="I214" s="2"/>
      <c r="J214" s="2"/>
      <c r="K214" s="2"/>
    </row>
    <row r="215" spans="5:11" ht="18" customHeight="1">
      <c r="E215" s="5"/>
      <c r="F215" s="2"/>
      <c r="G215" s="2"/>
      <c r="H215" s="2"/>
      <c r="I215" s="2"/>
      <c r="J215" s="2"/>
      <c r="K215" s="2"/>
    </row>
    <row r="216" spans="5:11" ht="18" customHeight="1">
      <c r="E216" s="5"/>
      <c r="F216" s="2"/>
      <c r="G216" s="2"/>
      <c r="H216" s="2"/>
      <c r="I216" s="2"/>
      <c r="J216" s="2"/>
      <c r="K216" s="2"/>
    </row>
    <row r="217" spans="5:11" ht="18" customHeight="1">
      <c r="E217" s="5"/>
      <c r="F217" s="2"/>
      <c r="G217" s="2"/>
      <c r="H217" s="2"/>
      <c r="I217" s="2"/>
      <c r="J217" s="2"/>
      <c r="K217" s="2"/>
    </row>
    <row r="218" spans="5:11" ht="18" customHeight="1">
      <c r="E218" s="5"/>
      <c r="F218" s="2"/>
      <c r="G218" s="2"/>
      <c r="H218" s="2"/>
      <c r="I218" s="2"/>
      <c r="J218" s="2"/>
      <c r="K218" s="2"/>
    </row>
    <row r="219" spans="5:11" ht="18" customHeight="1">
      <c r="E219" s="5"/>
      <c r="F219" s="2"/>
      <c r="G219" s="2"/>
      <c r="H219" s="2"/>
      <c r="I219" s="2"/>
      <c r="J219" s="2"/>
      <c r="K219" s="2"/>
    </row>
    <row r="220" spans="5:11" ht="18" customHeight="1">
      <c r="E220" s="5"/>
      <c r="F220" s="2"/>
      <c r="G220" s="2"/>
      <c r="H220" s="2"/>
      <c r="I220" s="2"/>
      <c r="J220" s="2"/>
      <c r="K220" s="2"/>
    </row>
    <row r="221" spans="5:11" ht="18" customHeight="1">
      <c r="E221" s="5"/>
      <c r="F221" s="2"/>
      <c r="G221" s="2"/>
      <c r="H221" s="2"/>
      <c r="I221" s="2"/>
      <c r="J221" s="2"/>
      <c r="K221" s="2"/>
    </row>
    <row r="222" spans="5:11" ht="18" customHeight="1">
      <c r="E222" s="5"/>
      <c r="F222" s="2"/>
      <c r="G222" s="2"/>
      <c r="H222" s="2"/>
      <c r="I222" s="2"/>
      <c r="J222" s="2"/>
      <c r="K222" s="2"/>
    </row>
    <row r="223" spans="5:11" ht="18" customHeight="1">
      <c r="E223" s="5"/>
      <c r="F223" s="2"/>
      <c r="G223" s="2"/>
      <c r="H223" s="2"/>
      <c r="I223" s="2"/>
      <c r="J223" s="2"/>
      <c r="K223" s="2"/>
    </row>
    <row r="224" spans="5:11" ht="18" customHeight="1">
      <c r="E224" s="5"/>
      <c r="F224" s="2"/>
      <c r="G224" s="2"/>
      <c r="H224" s="2"/>
      <c r="I224" s="2"/>
      <c r="J224" s="2"/>
      <c r="K224" s="2"/>
    </row>
    <row r="225" spans="5:11" ht="18" customHeight="1">
      <c r="E225" s="5"/>
      <c r="F225" s="2"/>
      <c r="G225" s="2"/>
      <c r="H225" s="2"/>
      <c r="I225" s="2"/>
      <c r="J225" s="2"/>
      <c r="K225" s="2"/>
    </row>
    <row r="226" spans="5:11" ht="18" customHeight="1">
      <c r="E226" s="5"/>
      <c r="F226" s="2"/>
      <c r="G226" s="2"/>
      <c r="H226" s="2"/>
      <c r="I226" s="2"/>
      <c r="J226" s="2"/>
      <c r="K226" s="2"/>
    </row>
    <row r="227" spans="5:11" ht="18" customHeight="1">
      <c r="E227" s="5"/>
      <c r="F227" s="2"/>
      <c r="G227" s="2"/>
      <c r="H227" s="2"/>
      <c r="I227" s="2"/>
      <c r="J227" s="2"/>
      <c r="K227" s="2"/>
    </row>
    <row r="228" spans="5:11" ht="18" customHeight="1">
      <c r="E228" s="5"/>
      <c r="F228" s="2"/>
      <c r="G228" s="2"/>
      <c r="H228" s="2"/>
      <c r="I228" s="2"/>
      <c r="J228" s="2"/>
      <c r="K228" s="2"/>
    </row>
    <row r="229" spans="5:11" ht="18" customHeight="1">
      <c r="E229" s="5"/>
      <c r="F229" s="2"/>
      <c r="G229" s="2"/>
      <c r="H229" s="2"/>
      <c r="I229" s="2"/>
      <c r="J229" s="2"/>
      <c r="K229" s="2"/>
    </row>
    <row r="230" spans="5:11" ht="18" customHeight="1">
      <c r="E230" s="5"/>
      <c r="F230" s="2"/>
      <c r="G230" s="2"/>
      <c r="H230" s="2"/>
      <c r="I230" s="2"/>
      <c r="J230" s="2"/>
      <c r="K230" s="2"/>
    </row>
    <row r="231" spans="5:11" ht="18" customHeight="1">
      <c r="E231" s="5"/>
      <c r="F231" s="2"/>
      <c r="G231" s="2"/>
      <c r="H231" s="2"/>
      <c r="I231" s="2"/>
      <c r="J231" s="2"/>
      <c r="K231" s="2"/>
    </row>
    <row r="232" spans="5:11" ht="18" customHeight="1">
      <c r="E232" s="5"/>
      <c r="F232" s="2"/>
      <c r="G232" s="2"/>
      <c r="H232" s="2"/>
      <c r="I232" s="2"/>
      <c r="J232" s="2"/>
      <c r="K232" s="2"/>
    </row>
    <row r="233" spans="5:11" ht="18" customHeight="1">
      <c r="E233" s="5"/>
      <c r="F233" s="2"/>
      <c r="G233" s="2"/>
      <c r="H233" s="2"/>
      <c r="I233" s="2"/>
      <c r="J233" s="2"/>
      <c r="K233" s="2"/>
    </row>
    <row r="234" spans="5:11" ht="18" customHeight="1">
      <c r="E234" s="5"/>
      <c r="F234" s="2"/>
      <c r="G234" s="2"/>
      <c r="H234" s="2"/>
      <c r="I234" s="2"/>
      <c r="J234" s="2"/>
      <c r="K234" s="2"/>
    </row>
    <row r="235" spans="5:11" ht="18" customHeight="1">
      <c r="E235" s="5"/>
      <c r="F235" s="2"/>
      <c r="G235" s="2"/>
      <c r="H235" s="2"/>
      <c r="I235" s="2"/>
      <c r="J235" s="2"/>
      <c r="K235" s="2"/>
    </row>
    <row r="236" spans="5:11" ht="18" customHeight="1">
      <c r="E236" s="5"/>
      <c r="F236" s="2"/>
      <c r="G236" s="2"/>
      <c r="H236" s="2"/>
      <c r="I236" s="2"/>
      <c r="J236" s="2"/>
      <c r="K236" s="2"/>
    </row>
    <row r="237" spans="5:11" ht="18" customHeight="1">
      <c r="E237" s="5"/>
      <c r="F237" s="2"/>
      <c r="G237" s="2"/>
      <c r="H237" s="2"/>
      <c r="I237" s="2"/>
      <c r="J237" s="2"/>
      <c r="K237" s="2"/>
    </row>
    <row r="238" spans="5:11" ht="18" customHeight="1">
      <c r="E238" s="5"/>
      <c r="F238" s="2"/>
      <c r="G238" s="2"/>
      <c r="H238" s="2"/>
      <c r="I238" s="2"/>
      <c r="J238" s="2"/>
      <c r="K238" s="2"/>
    </row>
    <row r="239" spans="5:11" ht="18" customHeight="1">
      <c r="E239" s="5"/>
      <c r="F239" s="2"/>
      <c r="G239" s="2"/>
      <c r="H239" s="2"/>
      <c r="I239" s="2"/>
      <c r="J239" s="2"/>
      <c r="K239" s="2"/>
    </row>
    <row r="240" spans="5:11" ht="18" customHeight="1">
      <c r="E240" s="5"/>
      <c r="F240" s="2"/>
      <c r="G240" s="2"/>
      <c r="H240" s="2"/>
      <c r="I240" s="2"/>
      <c r="J240" s="2"/>
      <c r="K240" s="2"/>
    </row>
    <row r="241" spans="5:11" ht="18" customHeight="1">
      <c r="E241" s="5"/>
      <c r="F241" s="2"/>
      <c r="G241" s="2"/>
      <c r="H241" s="2"/>
      <c r="I241" s="2"/>
      <c r="J241" s="2"/>
      <c r="K241" s="2"/>
    </row>
    <row r="242" spans="5:11" ht="18" customHeight="1">
      <c r="E242" s="5"/>
      <c r="F242" s="2"/>
      <c r="G242" s="2"/>
      <c r="H242" s="2"/>
      <c r="I242" s="2"/>
      <c r="J242" s="2"/>
      <c r="K242" s="2"/>
    </row>
    <row r="243" spans="5:11" ht="18" customHeight="1">
      <c r="E243" s="5"/>
      <c r="F243" s="2"/>
      <c r="G243" s="2"/>
      <c r="H243" s="2"/>
      <c r="I243" s="2"/>
      <c r="J243" s="2"/>
      <c r="K243" s="2"/>
    </row>
    <row r="244" spans="5:11" ht="18" customHeight="1">
      <c r="E244" s="5"/>
      <c r="F244" s="2"/>
      <c r="G244" s="2"/>
      <c r="H244" s="2"/>
      <c r="I244" s="2"/>
      <c r="J244" s="2"/>
      <c r="K244" s="2"/>
    </row>
    <row r="245" spans="5:11" ht="18" customHeight="1">
      <c r="E245" s="5"/>
      <c r="F245" s="2"/>
      <c r="G245" s="2"/>
      <c r="H245" s="2"/>
      <c r="I245" s="2"/>
      <c r="J245" s="2"/>
      <c r="K245" s="2"/>
    </row>
    <row r="246" spans="5:11" ht="18" customHeight="1">
      <c r="E246" s="5"/>
      <c r="F246" s="2"/>
      <c r="G246" s="2"/>
      <c r="H246" s="2"/>
      <c r="I246" s="2"/>
      <c r="J246" s="2"/>
      <c r="K246" s="2"/>
    </row>
    <row r="247" spans="5:11" ht="18" customHeight="1">
      <c r="E247" s="5"/>
      <c r="F247" s="2"/>
      <c r="G247" s="2"/>
      <c r="H247" s="2"/>
      <c r="I247" s="2"/>
      <c r="J247" s="2"/>
      <c r="K247" s="2"/>
    </row>
    <row r="248" spans="5:11" ht="18" customHeight="1">
      <c r="E248" s="5"/>
      <c r="F248" s="2"/>
      <c r="G248" s="2"/>
      <c r="H248" s="2"/>
      <c r="I248" s="2"/>
      <c r="J248" s="2"/>
      <c r="K248" s="2"/>
    </row>
    <row r="249" spans="5:11" ht="18" customHeight="1">
      <c r="E249" s="5"/>
      <c r="F249" s="2"/>
      <c r="G249" s="2"/>
      <c r="H249" s="2"/>
      <c r="I249" s="2"/>
      <c r="J249" s="2"/>
      <c r="K249" s="2"/>
    </row>
    <row r="250" spans="5:11" ht="18" customHeight="1">
      <c r="E250" s="5"/>
      <c r="F250" s="2"/>
      <c r="G250" s="2"/>
      <c r="H250" s="2"/>
      <c r="I250" s="2"/>
      <c r="J250" s="2"/>
      <c r="K250" s="2"/>
    </row>
    <row r="251" spans="5:11" ht="18" customHeight="1">
      <c r="E251" s="5"/>
      <c r="F251" s="2"/>
      <c r="G251" s="2"/>
      <c r="H251" s="2"/>
      <c r="I251" s="2"/>
      <c r="J251" s="2"/>
      <c r="K251" s="2"/>
    </row>
    <row r="252" spans="5:11" ht="18" customHeight="1">
      <c r="E252" s="5"/>
      <c r="F252" s="2"/>
      <c r="G252" s="2"/>
      <c r="H252" s="2"/>
      <c r="I252" s="2"/>
      <c r="J252" s="2"/>
      <c r="K252" s="2"/>
    </row>
    <row r="253" spans="5:11" ht="18" customHeight="1">
      <c r="E253" s="5"/>
      <c r="F253" s="2"/>
      <c r="G253" s="2"/>
      <c r="H253" s="2"/>
      <c r="I253" s="2"/>
      <c r="J253" s="2"/>
      <c r="K253" s="2"/>
    </row>
    <row r="254" spans="5:11" ht="18" customHeight="1">
      <c r="E254" s="5"/>
      <c r="F254" s="2"/>
      <c r="G254" s="2"/>
      <c r="H254" s="2"/>
      <c r="I254" s="2"/>
      <c r="J254" s="2"/>
      <c r="K254" s="2"/>
    </row>
    <row r="255" spans="5:11" ht="18" customHeight="1">
      <c r="E255" s="5"/>
      <c r="F255" s="2"/>
      <c r="G255" s="2"/>
      <c r="H255" s="2"/>
      <c r="I255" s="2"/>
      <c r="J255" s="2"/>
      <c r="K255" s="2"/>
    </row>
    <row r="256" spans="5:11" ht="18" customHeight="1">
      <c r="E256" s="5"/>
      <c r="F256" s="2"/>
      <c r="G256" s="2"/>
      <c r="H256" s="2"/>
      <c r="I256" s="2"/>
      <c r="J256" s="2"/>
      <c r="K256" s="2"/>
    </row>
    <row r="257" spans="5:11" ht="18" customHeight="1">
      <c r="E257" s="5"/>
      <c r="F257" s="2"/>
      <c r="G257" s="2"/>
      <c r="H257" s="2"/>
      <c r="I257" s="2"/>
      <c r="J257" s="2"/>
      <c r="K257" s="2"/>
    </row>
    <row r="258" spans="5:11" ht="18" customHeight="1">
      <c r="E258" s="5"/>
      <c r="F258" s="2"/>
      <c r="G258" s="2"/>
      <c r="H258" s="2"/>
      <c r="I258" s="2"/>
      <c r="J258" s="2"/>
      <c r="K258" s="2"/>
    </row>
    <row r="259" spans="5:11" ht="18" customHeight="1">
      <c r="E259" s="5"/>
      <c r="F259" s="2"/>
      <c r="G259" s="2"/>
      <c r="H259" s="2"/>
      <c r="I259" s="2"/>
      <c r="J259" s="2"/>
      <c r="K259" s="2"/>
    </row>
    <row r="260" spans="5:11" ht="18" customHeight="1">
      <c r="E260" s="5"/>
      <c r="F260" s="2"/>
      <c r="G260" s="2"/>
      <c r="H260" s="2"/>
      <c r="I260" s="2"/>
      <c r="J260" s="2"/>
      <c r="K260" s="2"/>
    </row>
    <row r="261" spans="5:11" ht="18" customHeight="1">
      <c r="E261" s="5"/>
      <c r="F261" s="2"/>
      <c r="G261" s="2"/>
      <c r="H261" s="2"/>
      <c r="I261" s="2"/>
      <c r="J261" s="2"/>
      <c r="K261" s="2"/>
    </row>
    <row r="262" spans="5:11" ht="18" customHeight="1">
      <c r="E262" s="5"/>
      <c r="F262" s="2"/>
      <c r="G262" s="2"/>
      <c r="H262" s="2"/>
      <c r="I262" s="2"/>
      <c r="J262" s="2"/>
      <c r="K262" s="2"/>
    </row>
    <row r="263" spans="5:11" ht="18" customHeight="1">
      <c r="E263" s="5"/>
      <c r="F263" s="2"/>
      <c r="G263" s="2"/>
      <c r="H263" s="2"/>
      <c r="I263" s="2"/>
      <c r="J263" s="2"/>
      <c r="K263" s="2"/>
    </row>
    <row r="264" spans="5:11" ht="18" customHeight="1">
      <c r="E264" s="5"/>
      <c r="F264" s="2"/>
      <c r="G264" s="2"/>
      <c r="H264" s="2"/>
      <c r="I264" s="2"/>
      <c r="J264" s="2"/>
      <c r="K264" s="2"/>
    </row>
    <row r="265" spans="5:11" ht="18" customHeight="1">
      <c r="E265" s="5"/>
      <c r="F265" s="2"/>
      <c r="G265" s="2"/>
      <c r="H265" s="2"/>
      <c r="I265" s="2"/>
      <c r="J265" s="2"/>
      <c r="K265" s="2"/>
    </row>
    <row r="266" spans="5:11" ht="18" customHeight="1">
      <c r="E266" s="5"/>
      <c r="F266" s="2"/>
      <c r="G266" s="2"/>
      <c r="H266" s="2"/>
      <c r="I266" s="2"/>
      <c r="J266" s="2"/>
      <c r="K266" s="2"/>
    </row>
    <row r="267" spans="5:11" ht="18" customHeight="1">
      <c r="E267" s="5"/>
      <c r="F267" s="2"/>
      <c r="G267" s="2"/>
      <c r="H267" s="2"/>
      <c r="I267" s="2"/>
      <c r="J267" s="2"/>
      <c r="K267" s="2"/>
    </row>
    <row r="268" spans="5:11" ht="18" customHeight="1">
      <c r="E268" s="5"/>
      <c r="F268" s="2"/>
      <c r="G268" s="2"/>
      <c r="H268" s="2"/>
      <c r="I268" s="2"/>
      <c r="J268" s="2"/>
      <c r="K268" s="2"/>
    </row>
    <row r="269" spans="5:11" ht="18" customHeight="1">
      <c r="E269" s="5"/>
      <c r="F269" s="2"/>
      <c r="G269" s="2"/>
      <c r="H269" s="2"/>
      <c r="I269" s="2"/>
      <c r="J269" s="2"/>
      <c r="K269" s="2"/>
    </row>
    <row r="270" spans="5:11" ht="18" customHeight="1">
      <c r="E270" s="5"/>
      <c r="F270" s="2"/>
      <c r="G270" s="2"/>
      <c r="H270" s="2"/>
      <c r="I270" s="2"/>
      <c r="J270" s="2"/>
      <c r="K270" s="2"/>
    </row>
    <row r="271" spans="5:11" ht="18" customHeight="1">
      <c r="E271" s="5"/>
      <c r="F271" s="2"/>
      <c r="G271" s="2"/>
      <c r="H271" s="2"/>
      <c r="I271" s="2"/>
      <c r="J271" s="2"/>
      <c r="K271" s="2"/>
    </row>
    <row r="272" spans="5:11" ht="18" customHeight="1">
      <c r="E272" s="5"/>
      <c r="F272" s="2"/>
      <c r="G272" s="2"/>
      <c r="H272" s="2"/>
      <c r="I272" s="2"/>
      <c r="J272" s="2"/>
      <c r="K272" s="2"/>
    </row>
    <row r="273" spans="5:11" ht="18" customHeight="1">
      <c r="E273" s="5"/>
      <c r="F273" s="2"/>
      <c r="G273" s="2"/>
      <c r="H273" s="2"/>
      <c r="I273" s="2"/>
      <c r="J273" s="2"/>
      <c r="K273" s="2"/>
    </row>
    <row r="274" spans="5:11" ht="18" customHeight="1">
      <c r="E274" s="5"/>
      <c r="F274" s="2"/>
      <c r="G274" s="2"/>
      <c r="H274" s="2"/>
      <c r="I274" s="2"/>
      <c r="J274" s="2"/>
      <c r="K274" s="2"/>
    </row>
    <row r="275" spans="5:11" ht="18" customHeight="1">
      <c r="E275" s="5"/>
      <c r="F275" s="2"/>
      <c r="G275" s="2"/>
      <c r="H275" s="2"/>
      <c r="I275" s="2"/>
      <c r="J275" s="2"/>
      <c r="K275" s="2"/>
    </row>
    <row r="276" spans="5:11" ht="18" customHeight="1">
      <c r="E276" s="5"/>
      <c r="F276" s="2"/>
      <c r="G276" s="2"/>
      <c r="H276" s="2"/>
      <c r="I276" s="2"/>
      <c r="J276" s="2"/>
      <c r="K276" s="2"/>
    </row>
    <row r="277" spans="5:11" ht="18" customHeight="1">
      <c r="E277" s="5"/>
      <c r="F277" s="2"/>
      <c r="G277" s="2"/>
      <c r="H277" s="2"/>
      <c r="I277" s="2"/>
      <c r="J277" s="2"/>
      <c r="K277" s="2"/>
    </row>
    <row r="278" spans="5:11" ht="18" customHeight="1">
      <c r="E278" s="5"/>
      <c r="F278" s="2"/>
      <c r="G278" s="2"/>
      <c r="H278" s="2"/>
      <c r="I278" s="2"/>
      <c r="J278" s="2"/>
      <c r="K278" s="2"/>
    </row>
    <row r="279" spans="5:11" ht="18" customHeight="1">
      <c r="E279" s="5"/>
      <c r="F279" s="2"/>
      <c r="G279" s="2"/>
      <c r="H279" s="2"/>
      <c r="I279" s="2"/>
      <c r="J279" s="2"/>
      <c r="K279" s="2"/>
    </row>
    <row r="280" spans="5:11" ht="18" customHeight="1">
      <c r="E280" s="5"/>
      <c r="F280" s="2"/>
      <c r="G280" s="2"/>
      <c r="H280" s="2"/>
      <c r="I280" s="2"/>
      <c r="J280" s="2"/>
      <c r="K280" s="2"/>
    </row>
    <row r="281" spans="5:11" ht="18" customHeight="1">
      <c r="E281" s="2"/>
      <c r="F281" s="2"/>
      <c r="G281" s="2"/>
      <c r="H281" s="2"/>
      <c r="I281" s="2"/>
      <c r="J281" s="2"/>
      <c r="K281" s="2"/>
    </row>
    <row r="282" spans="5:11" ht="18" customHeight="1">
      <c r="E282" s="2"/>
      <c r="F282" s="2"/>
      <c r="G282" s="2"/>
      <c r="H282" s="2"/>
      <c r="I282" s="2"/>
      <c r="J282" s="2"/>
      <c r="K282" s="2"/>
    </row>
    <row r="283" spans="5:11" ht="18" customHeight="1">
      <c r="E283" s="2"/>
      <c r="F283" s="2"/>
      <c r="G283" s="2"/>
      <c r="H283" s="2"/>
      <c r="I283" s="2"/>
      <c r="J283" s="2"/>
      <c r="K283" s="2"/>
    </row>
    <row r="284" spans="5:11" ht="18" customHeight="1">
      <c r="E284" s="2"/>
      <c r="F284" s="2"/>
      <c r="G284" s="2"/>
      <c r="H284" s="2"/>
      <c r="I284" s="2"/>
      <c r="J284" s="2"/>
      <c r="K284" s="2"/>
    </row>
    <row r="285" spans="5:11" ht="18" customHeight="1">
      <c r="E285" s="2"/>
      <c r="F285" s="2"/>
      <c r="G285" s="2"/>
      <c r="H285" s="2"/>
      <c r="I285" s="2"/>
      <c r="J285" s="2"/>
      <c r="K285" s="2"/>
    </row>
    <row r="286" spans="5:11" ht="18" customHeight="1">
      <c r="E286" s="2"/>
      <c r="F286" s="2"/>
      <c r="G286" s="2"/>
      <c r="H286" s="2"/>
      <c r="I286" s="2"/>
      <c r="J286" s="2"/>
      <c r="K286" s="2"/>
    </row>
    <row r="287" spans="5:11" ht="18" customHeight="1">
      <c r="E287" s="2"/>
      <c r="F287" s="2"/>
      <c r="G287" s="2"/>
      <c r="H287" s="2"/>
      <c r="I287" s="2"/>
      <c r="J287" s="2"/>
      <c r="K287" s="2"/>
    </row>
    <row r="288" spans="5:11" ht="18" customHeight="1">
      <c r="E288" s="2"/>
      <c r="F288" s="2"/>
      <c r="G288" s="2"/>
      <c r="H288" s="2"/>
      <c r="I288" s="2"/>
      <c r="J288" s="2"/>
      <c r="K288" s="2"/>
    </row>
  </sheetData>
  <sheetProtection/>
  <mergeCells count="12">
    <mergeCell ref="H1:K1"/>
    <mergeCell ref="A2:K2"/>
    <mergeCell ref="A3:A4"/>
    <mergeCell ref="B3:B4"/>
    <mergeCell ref="C3:C4"/>
    <mergeCell ref="D3:D4"/>
    <mergeCell ref="E3:E4"/>
    <mergeCell ref="F3:G3"/>
    <mergeCell ref="A135:D135"/>
    <mergeCell ref="H3:H4"/>
    <mergeCell ref="I3:J3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h</cp:lastModifiedBy>
  <cp:lastPrinted>2014-04-04T10:44:14Z</cp:lastPrinted>
  <dcterms:created xsi:type="dcterms:W3CDTF">2011-08-03T09:20:07Z</dcterms:created>
  <dcterms:modified xsi:type="dcterms:W3CDTF">2014-04-04T10:45:23Z</dcterms:modified>
  <cp:category/>
  <cp:version/>
  <cp:contentType/>
  <cp:contentStatus/>
</cp:coreProperties>
</file>