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.0.1\Dokumenty\Dokumenty\GMINY\Kowale Oleckie\2021\projekt - zapytanie ofertowe\31.05.2021\"/>
    </mc:Choice>
  </mc:AlternateContent>
  <xr:revisionPtr revIDLastSave="0" documentId="13_ncr:1_{CADD0CC9-36BF-4419-BEE9-9BDAAB91AC7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Zakładka nr 1" sheetId="12" r:id="rId1"/>
    <sheet name="Zakładkanr2" sheetId="3" r:id="rId2"/>
    <sheet name="Zakładkanr3" sheetId="4" r:id="rId3"/>
    <sheet name="Zakładkanr4" sheetId="5" r:id="rId4"/>
    <sheet name="Zakładka nr 5" sheetId="19" r:id="rId5"/>
  </sheets>
  <definedNames>
    <definedName name="_xlnm._FilterDatabase" localSheetId="0" hidden="1">'Zakładka nr 1'!$A$2:$O$2</definedName>
    <definedName name="_xlnm._FilterDatabase" localSheetId="2" hidden="1">Zakładkanr3!#REF!</definedName>
    <definedName name="_xlnm._FilterDatabase" localSheetId="3" hidden="1">Zakładkanr4!#REF!</definedName>
    <definedName name="_xlnm.Print_Titles" localSheetId="0">'Zakładka nr 1'!$2:$2</definedName>
    <definedName name="_xlnm.Print_Titles" localSheetId="2">Zakładkanr3!$A:$A,Zakładkanr3!#REF!</definedName>
    <definedName name="_xlnm.Print_Titles" localSheetId="3">Zakładkanr4!$A:$B,Zakładkanr4!$1:$1</definedName>
  </definedNames>
  <calcPr calcId="191029"/>
</workbook>
</file>

<file path=xl/calcChain.xml><?xml version="1.0" encoding="utf-8"?>
<calcChain xmlns="http://schemas.openxmlformats.org/spreadsheetml/2006/main">
  <c r="C108" i="3" l="1"/>
  <c r="C107" i="3"/>
  <c r="C106" i="3"/>
  <c r="E6" i="3"/>
  <c r="E5" i="3"/>
  <c r="E9" i="3"/>
  <c r="E8" i="3"/>
  <c r="E7" i="3"/>
  <c r="E37" i="3"/>
  <c r="E13" i="3" l="1"/>
  <c r="E20" i="3"/>
  <c r="G63" i="4" l="1"/>
  <c r="G89" i="4"/>
  <c r="E81" i="3"/>
  <c r="E80" i="3"/>
  <c r="E96" i="3"/>
  <c r="E95" i="3"/>
  <c r="G418" i="4" l="1"/>
  <c r="G406" i="4"/>
  <c r="E88" i="3" l="1"/>
  <c r="E89" i="3"/>
  <c r="G387" i="4" l="1"/>
  <c r="G390" i="4"/>
  <c r="G382" i="4" l="1"/>
  <c r="G366" i="4"/>
  <c r="G574" i="4"/>
  <c r="G580" i="4"/>
  <c r="E74" i="3"/>
  <c r="E73" i="3"/>
  <c r="G300" i="4" l="1"/>
  <c r="G330" i="4"/>
  <c r="G260" i="4" l="1"/>
  <c r="G263" i="4"/>
  <c r="E61" i="3" l="1"/>
  <c r="E59" i="3"/>
  <c r="G215" i="4" l="1"/>
  <c r="G170" i="4"/>
  <c r="E62" i="3"/>
  <c r="E53" i="3"/>
  <c r="G138" i="4"/>
  <c r="G130" i="4"/>
  <c r="C109" i="3" l="1"/>
  <c r="G105" i="4"/>
  <c r="C422" i="4" s="1"/>
  <c r="G101" i="4"/>
  <c r="C42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KasiaM</author>
    <author>Przemek</author>
    <author>PrzemekB</author>
  </authors>
  <commentList>
    <comment ref="S2" authorId="0" shapeId="0" xr:uid="{FE82C8D5-119A-46AB-9981-C00E52622872}">
      <text>
        <r>
          <rPr>
            <b/>
            <sz val="9"/>
            <color rgb="FF000000"/>
            <rFont val="Tahoma"/>
            <family val="2"/>
            <charset val="238"/>
          </rPr>
          <t xml:space="preserve">PŁYTY WARSTWOWE: 
</t>
        </r>
        <r>
          <rPr>
            <sz val="9"/>
            <color rgb="FF000000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Z2" authorId="0" shapeId="0" xr:uid="{3E790FB3-AC06-46DE-BF57-BD92FFF56A54}">
      <text>
        <r>
          <rPr>
            <b/>
            <sz val="9"/>
            <color rgb="FF000000"/>
            <rFont val="Tahoma"/>
            <family val="2"/>
            <charset val="238"/>
          </rPr>
          <t xml:space="preserve">A </t>
        </r>
        <r>
          <rPr>
            <sz val="9"/>
            <color rgb="FF000000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Z4" authorId="0" shapeId="0" xr:uid="{207C4B1E-79B8-4044-9166-2E75FD6FAFC2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4" authorId="0" shapeId="0" xr:uid="{0A283D1D-8DBF-42BE-9E7B-6B5FE92DC9F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4" authorId="0" shapeId="0" xr:uid="{E28F6819-2C88-48AD-B45B-23C36D3FBA4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4" authorId="0" shapeId="0" xr:uid="{05AC2885-3F90-4CC6-AD58-46C9F3F9A726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4" authorId="0" shapeId="0" xr:uid="{A36A141F-C9C0-470B-8719-BA6C768979F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4" authorId="0" shapeId="0" xr:uid="{2A9D7D6D-5EC6-4612-8011-BDABEADF2834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4" authorId="0" shapeId="0" xr:uid="{82D0807B-C56C-4F01-BF7C-29DC54E598DB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4" authorId="0" shapeId="0" xr:uid="{5883806E-07A9-4714-AA23-85A1F8F15F0E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4" authorId="0" shapeId="0" xr:uid="{C797E467-1A61-4CFF-B3C1-9068BE3249EB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4" authorId="0" shapeId="0" xr:uid="{318BBDCB-6A7B-43F3-B04C-1499519610C2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4" authorId="0" shapeId="0" xr:uid="{C38223D1-309A-40CB-815B-78170DE8EA4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7" authorId="0" shapeId="0" xr:uid="{FB8A5518-3C34-4743-9C8F-AB2893C2C5C0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7" authorId="0" shapeId="0" xr:uid="{E80ABE48-23D4-42F4-B110-2878BBFFADA6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7" authorId="0" shapeId="0" xr:uid="{2372564F-0095-42A9-8F71-1FD2DD3B9A7F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7" authorId="0" shapeId="0" xr:uid="{B34004C1-9A9B-48EA-A495-BE7C95AFFD6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7" authorId="0" shapeId="0" xr:uid="{A0A9DAD1-6CA1-4F74-BCB9-6AB2504E2CCE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7" authorId="0" shapeId="0" xr:uid="{F268FFB5-57DB-4B14-B871-054DD1845629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7" authorId="0" shapeId="0" xr:uid="{666D5776-A5B7-4A07-BC27-6DD3B48C2FF9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7" authorId="0" shapeId="0" xr:uid="{87429B57-8530-47B0-BEB1-402CE6357FF4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7" authorId="0" shapeId="0" xr:uid="{B48EF679-9BB9-449E-88D8-52B262A9F9A9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7" authorId="0" shapeId="0" xr:uid="{DC63C37F-3101-4430-BEB1-CD3665EFE3E2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7" authorId="0" shapeId="0" xr:uid="{88D5CB73-BB71-4592-A123-9251462511C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8" authorId="0" shapeId="0" xr:uid="{1BA2EC32-F6A4-4AFC-B766-61FD8542267E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8" authorId="0" shapeId="0" xr:uid="{663E012B-E9C7-4B30-9EE2-19C88FA145D2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8" authorId="0" shapeId="0" xr:uid="{30569FA8-E63F-4DF0-8800-516A2F201E0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8" authorId="0" shapeId="0" xr:uid="{918EB212-80E0-495E-978B-AD4F5041773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8" authorId="0" shapeId="0" xr:uid="{D3470A94-96AE-4CFD-97E6-DBBFD1FE09A8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8" authorId="0" shapeId="0" xr:uid="{273F2547-CE9C-4DA2-B870-AA3309931698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8" authorId="0" shapeId="0" xr:uid="{E55A1126-5073-42FA-8866-A2029760FC7F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8" authorId="0" shapeId="0" xr:uid="{54DF3544-A513-4B66-999E-880240EF375F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8" authorId="0" shapeId="0" xr:uid="{ADA5498D-F013-4F39-A19F-1E2B1FED09B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8" authorId="0" shapeId="0" xr:uid="{9E2E9D6F-4C84-4649-ABD7-4F999B6B3CE7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8" authorId="0" shapeId="0" xr:uid="{03199148-D30B-4882-BE93-CD36AF4D4770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9" authorId="0" shapeId="0" xr:uid="{7CB93184-4B0E-4E2D-A4DA-B10857595ACF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9" authorId="0" shapeId="0" xr:uid="{80409145-A8B4-45CC-8052-2A3433AFCEF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9" authorId="0" shapeId="0" xr:uid="{2C8D3647-96DB-4077-8BA1-C2A59C81813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9" authorId="0" shapeId="0" xr:uid="{AFEA5396-7468-4557-9251-48D31BCC8D2B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9" authorId="0" shapeId="0" xr:uid="{091C8CCF-929D-4D58-A965-DABE83E9286B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9" authorId="0" shapeId="0" xr:uid="{F0F97FCD-2928-4F82-98F2-3015D6694AF9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9" authorId="0" shapeId="0" xr:uid="{85515A2D-6BE0-4A97-ABA0-0A081CA27B80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9" authorId="0" shapeId="0" xr:uid="{38F12623-DB32-43D9-9C20-55D199910CD7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9" authorId="0" shapeId="0" xr:uid="{230F0AFF-909C-4B52-96FA-65FB7D25D9DB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9" authorId="0" shapeId="0" xr:uid="{33B62E79-08D8-4793-A72A-02C883A5E869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9" authorId="0" shapeId="0" xr:uid="{DFE7A046-851D-40B1-B166-3A84741E78F7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10" authorId="0" shapeId="0" xr:uid="{46FE59FF-0DDF-46D4-8796-5A145B427F00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10" authorId="0" shapeId="0" xr:uid="{A7E34F84-17AE-48ED-BE7B-7B861E76ED89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10" authorId="0" shapeId="0" xr:uid="{552E5367-A544-435C-A300-5FB312FA72B2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10" authorId="0" shapeId="0" xr:uid="{8B73F96D-F83B-4B12-A98F-2394B8C358BE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10" authorId="0" shapeId="0" xr:uid="{684FE379-82B6-4736-B46F-8396ED3B7C47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10" authorId="0" shapeId="0" xr:uid="{EAFC4625-0285-4B97-A657-D315EF15F7CA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10" authorId="0" shapeId="0" xr:uid="{AD1516B7-9F40-4628-970F-A1D3B1897493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10" authorId="0" shapeId="0" xr:uid="{E235E688-6EB6-4CB2-B247-3B3A9C2F27DB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10" authorId="0" shapeId="0" xr:uid="{3A3B695B-FBD4-45F3-BDF1-CBB19910573B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10" authorId="0" shapeId="0" xr:uid="{497B2186-FD0B-46F3-8CC9-9B11C0DCC406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10" authorId="0" shapeId="0" xr:uid="{13E35A8A-3ED2-4428-96B9-E532D437E642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11" authorId="0" shapeId="0" xr:uid="{BB2A12B6-EEDC-4A9E-902F-E9440743D0E7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11" authorId="0" shapeId="0" xr:uid="{96C2C62A-05DB-44F4-AA3A-2AC4E748D33E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11" authorId="0" shapeId="0" xr:uid="{F44CC010-2474-4F29-BD18-51BFCBA2EAC1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11" authorId="0" shapeId="0" xr:uid="{1E84C142-D04E-46A2-BFAD-803D6283B0E7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11" authorId="0" shapeId="0" xr:uid="{6ECFD483-9F1B-40B4-BFBF-98D02A7F9DE7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11" authorId="0" shapeId="0" xr:uid="{6574625F-B88C-4FA3-A842-C85C2EB79E4B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11" authorId="0" shapeId="0" xr:uid="{CA20D68F-E746-455E-BC5D-2DB1D58828D6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11" authorId="0" shapeId="0" xr:uid="{442E2F8E-5F80-4423-93E4-070F9EBF2C3C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11" authorId="0" shapeId="0" xr:uid="{0100EE54-9C7F-48A2-8BB4-C29B05C61C18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11" authorId="0" shapeId="0" xr:uid="{E5F35CAD-A26A-494B-9E0F-41E1B36BBF7D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11" authorId="0" shapeId="0" xr:uid="{E9180CCE-9C56-40FA-B9A8-B921F112C255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12" authorId="0" shapeId="0" xr:uid="{06E4015C-D297-42F6-8082-23F8C270CF08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12" authorId="0" shapeId="0" xr:uid="{D1004473-367B-401D-AE0A-F66BB1D9BB5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12" authorId="0" shapeId="0" xr:uid="{DAE17720-649E-4851-B621-11AB1151B1EE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12" authorId="0" shapeId="0" xr:uid="{BB8A73FF-770D-4239-BAC1-5A1EABED8C0E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12" authorId="0" shapeId="0" xr:uid="{F11095B1-97B8-4D44-9C14-E8689D9355C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12" authorId="0" shapeId="0" xr:uid="{4604E7D6-938A-42B2-830A-879028C64BDC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12" authorId="0" shapeId="0" xr:uid="{81C0A106-5A57-4E7D-8949-74C1B148FB07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12" authorId="0" shapeId="0" xr:uid="{F5765D4C-CA06-4F8E-BFB1-546340A1FC78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12" authorId="0" shapeId="0" xr:uid="{87EAB5C1-8A43-4A93-AF5A-AE96D9AC7D0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12" authorId="0" shapeId="0" xr:uid="{1D21163F-0A03-48D7-BBD3-7A0380F1F279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12" authorId="0" shapeId="0" xr:uid="{1B678BFC-551E-4725-8A7F-1B168BADDBF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13" authorId="0" shapeId="0" xr:uid="{C3005B99-3FE2-4A72-8358-8681D356CCC4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13" authorId="0" shapeId="0" xr:uid="{89CB2640-7D4B-4952-B781-1B298A2E43D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13" authorId="0" shapeId="0" xr:uid="{89FD2871-6CE6-4C33-B01B-564B9790C288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13" authorId="0" shapeId="0" xr:uid="{B803EA3A-1AAA-4438-A36D-27219C23BE3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13" authorId="0" shapeId="0" xr:uid="{F87B0D65-08EA-440B-8F49-5BD40EB45908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13" authorId="0" shapeId="0" xr:uid="{7FEC3DC9-DA79-4625-84D3-43B807766630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13" authorId="0" shapeId="0" xr:uid="{294A77E6-DF87-4FE7-827A-810A60FF09D9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13" authorId="0" shapeId="0" xr:uid="{186F7C06-13A8-445A-9F4A-1E1557D6851E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13" authorId="0" shapeId="0" xr:uid="{43BA0B35-3A15-4F1F-8F9E-CFE95BEFF0DB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13" authorId="0" shapeId="0" xr:uid="{F8E9D083-FD55-4081-BFFB-43D0BA5E6B28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13" authorId="0" shapeId="0" xr:uid="{BB0884E2-65B3-4CD3-82E8-1893DF661BC7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14" authorId="0" shapeId="0" xr:uid="{63C63546-60EC-44AA-BF54-BD5552AA5505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14" authorId="0" shapeId="0" xr:uid="{2A2DC01E-02A6-40F4-80A4-BEDB6F1F1EF4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14" authorId="0" shapeId="0" xr:uid="{58D38D2E-4FC1-4BE6-A252-90AA771424A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14" authorId="0" shapeId="0" xr:uid="{20061A80-68AB-444C-A302-22AC3438BF2F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14" authorId="0" shapeId="0" xr:uid="{A22AB29B-34B7-47DE-8291-2D7CAD338DCB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14" authorId="0" shapeId="0" xr:uid="{ED4C01D9-ADDD-45ED-907E-042ECBDB2DD4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14" authorId="0" shapeId="0" xr:uid="{540BE5A6-F7AE-4F4A-B485-470CAFE5757B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14" authorId="0" shapeId="0" xr:uid="{9CF7374F-EEC4-4946-857E-51F71D19A6B7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14" authorId="0" shapeId="0" xr:uid="{051501CF-65BD-425D-AB3C-9E170BD00DE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14" authorId="0" shapeId="0" xr:uid="{041AADD9-871A-49A3-9E19-6850D4EC8C1D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14" authorId="0" shapeId="0" xr:uid="{71B7AA3A-82D9-40C8-959A-5FEFA8B8D846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15" authorId="0" shapeId="0" xr:uid="{73734CE8-0DC5-445F-8908-F1FBD0D5F8E1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15" authorId="0" shapeId="0" xr:uid="{78415E62-D3F2-48A2-AFC0-65AD04EE243D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15" authorId="0" shapeId="0" xr:uid="{19735DC1-FE60-4703-B233-77D60C2F10AB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15" authorId="0" shapeId="0" xr:uid="{A001EF3A-01C6-4465-9BD1-6BB8A5D32968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15" authorId="0" shapeId="0" xr:uid="{7771B353-18D7-4CA8-99FD-A837DE44F7AE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15" authorId="0" shapeId="0" xr:uid="{FC6A56B1-3D5F-4601-BBD5-2CC34024A389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15" authorId="0" shapeId="0" xr:uid="{AFD050D5-3F5B-46DE-ACD3-C86D69F11D92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15" authorId="0" shapeId="0" xr:uid="{9AD6987C-FF9F-4EAF-A3E7-21B55FC08934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15" authorId="0" shapeId="0" xr:uid="{18C93B85-F915-4FD5-84DD-FFD15ACDABDF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15" authorId="0" shapeId="0" xr:uid="{C7C4C29F-8EC2-4ED2-BDD2-C93513E7351E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15" authorId="0" shapeId="0" xr:uid="{89C092DA-7E35-45BF-8902-B278026F3130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16" authorId="0" shapeId="0" xr:uid="{CD4FD147-77A6-4F63-AE1D-1D8CF8EF8951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16" authorId="0" shapeId="0" xr:uid="{317D7623-54AB-4E3E-A7FB-5B380DB03FA0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16" authorId="0" shapeId="0" xr:uid="{0A1AC977-0EAF-451E-8BC9-592058FE4D5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16" authorId="0" shapeId="0" xr:uid="{AEBB1E50-3B6E-4BB4-A838-2CEEB6E38055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16" authorId="0" shapeId="0" xr:uid="{E0F0589F-D984-4AD9-B396-5019DFEF22B8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16" authorId="0" shapeId="0" xr:uid="{AEA66866-2FA3-4AEB-B296-004C4E4D633F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16" authorId="0" shapeId="0" xr:uid="{2E6F2111-7E72-4DFE-8D4F-4FE2F0C703EC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16" authorId="0" shapeId="0" xr:uid="{F5E5B0E3-D8F3-40AF-B4CB-CE18C2215761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16" authorId="0" shapeId="0" xr:uid="{249D63AB-267E-494D-B5FB-96A1ADC171A6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16" authorId="0" shapeId="0" xr:uid="{B1F56BD2-39CE-4F8C-98A7-88E84E8D4344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16" authorId="0" shapeId="0" xr:uid="{8AAAE340-F819-4AEC-AB46-77E756FAB84F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17" authorId="0" shapeId="0" xr:uid="{6E449A18-B2DF-48E0-8971-F1D66DF805C7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17" authorId="0" shapeId="0" xr:uid="{D3F0D3E5-97E0-4BB2-90DE-949DCDDC124D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17" authorId="0" shapeId="0" xr:uid="{8F0AF490-97C8-40B4-BD68-37170DC993D6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17" authorId="0" shapeId="0" xr:uid="{D69A9E6B-7D25-4C94-9EC7-2F53E77E6F81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17" authorId="0" shapeId="0" xr:uid="{8E2BD7FF-AA3D-4AE0-AF3D-D1330031DB6B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17" authorId="0" shapeId="0" xr:uid="{D27CB9D7-4D04-475E-8DB4-960E11EC9FC3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17" authorId="0" shapeId="0" xr:uid="{4861DC64-9D35-4B96-8FDB-4ED589951DCE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17" authorId="0" shapeId="0" xr:uid="{1793EB4A-1FC9-41DD-8D06-A4C21595C394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17" authorId="0" shapeId="0" xr:uid="{28703F66-1001-4B27-A9D7-B1C2DBC74ED9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17" authorId="0" shapeId="0" xr:uid="{9F621027-6866-4D0D-87DD-38E6643291E2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17" authorId="0" shapeId="0" xr:uid="{D7140A1D-C110-4E2A-A9CD-7328EA133F61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18" authorId="0" shapeId="0" xr:uid="{A620E600-B660-4F93-9182-39230F4F9340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18" authorId="0" shapeId="0" xr:uid="{8E3DAA2A-F256-406D-A749-99BCDC9056A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18" authorId="0" shapeId="0" xr:uid="{C24AFCED-0C00-4905-A71A-373D31C4528E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18" authorId="0" shapeId="0" xr:uid="{6FFB3EB7-612D-4280-9006-CA31F87A25C0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18" authorId="0" shapeId="0" xr:uid="{25F0A25B-90F6-447F-95DB-1FAF6D7E00D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18" authorId="0" shapeId="0" xr:uid="{FC6F4E7D-EB7A-417A-B3F8-37E2985CE2DC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18" authorId="0" shapeId="0" xr:uid="{9520B9DB-3296-4DA5-8500-FA812E51982D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18" authorId="0" shapeId="0" xr:uid="{87FBDAC7-F779-4958-A3A1-B7964BB38866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18" authorId="0" shapeId="0" xr:uid="{8B96892F-E9A3-48DF-9712-60D067C636F6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18" authorId="0" shapeId="0" xr:uid="{B90037A6-E6C9-4D5F-81A7-56E902EE9957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18" authorId="0" shapeId="0" xr:uid="{15B5B144-8CC1-4307-9485-C21E1514927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19" authorId="0" shapeId="0" xr:uid="{51918EF7-57E3-43FA-98A8-7F7936F78BB0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19" authorId="0" shapeId="0" xr:uid="{3EB3B062-08D2-4AB1-A17E-1ADCCB81C555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19" authorId="0" shapeId="0" xr:uid="{04D579C5-5F01-4112-9D76-F282954DA529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19" authorId="0" shapeId="0" xr:uid="{7126C19D-DCCA-4736-A066-18CD8F564E3E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19" authorId="0" shapeId="0" xr:uid="{0B6189C7-C87E-4A74-AF4A-9074E3B1225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19" authorId="0" shapeId="0" xr:uid="{5F2A206B-A103-4072-8920-A945412ED220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19" authorId="0" shapeId="0" xr:uid="{C883FCCA-CAAE-4C6F-9D51-2991724DFABD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19" authorId="0" shapeId="0" xr:uid="{F4B7F796-3A77-45D1-9E2F-2F8AF8582D4D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19" authorId="0" shapeId="0" xr:uid="{17787475-76ED-4D67-8CD4-148F9D80DBC3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19" authorId="0" shapeId="0" xr:uid="{F94B83C5-CBF1-4FBF-819D-010454C430BB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19" authorId="0" shapeId="0" xr:uid="{A50189EB-8ABC-4F73-9482-1981E6F87405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20" authorId="0" shapeId="0" xr:uid="{19ACF0A7-91FD-430B-B5E4-64E21910B49B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20" authorId="0" shapeId="0" xr:uid="{A820EDF1-2BD1-4512-807E-9CA7736F741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20" authorId="0" shapeId="0" xr:uid="{D27CFEE4-8387-4A9E-9556-B3C178F943E2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20" authorId="0" shapeId="0" xr:uid="{CF04DBAA-215E-4358-A6D5-594E8709591D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20" authorId="0" shapeId="0" xr:uid="{63A06432-3D0F-4048-BB15-80C3BD08A4BD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20" authorId="0" shapeId="0" xr:uid="{4233D16F-3727-45F1-AA3C-2B89759E6F28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20" authorId="0" shapeId="0" xr:uid="{B3E38014-6C92-4308-9F84-818E58480C76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20" authorId="0" shapeId="0" xr:uid="{31151713-0605-4C0A-8376-6ABB3095074E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20" authorId="0" shapeId="0" xr:uid="{08A3EEF5-58D2-45BC-BC7C-1AAE161C72D5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20" authorId="0" shapeId="0" xr:uid="{947E2723-AECD-42C9-B6D0-9F13AA8B0D7F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20" authorId="0" shapeId="0" xr:uid="{C9D1EC0B-430A-4A2D-ACA1-67A70D1A6304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21" authorId="0" shapeId="0" xr:uid="{26BAEA05-085B-4558-B08E-4115FA85EC49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21" authorId="0" shapeId="0" xr:uid="{4469FE04-C6A1-4790-BC70-5038932F364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21" authorId="0" shapeId="0" xr:uid="{D9674E5A-94CE-421C-97B0-DE82A1E3FF60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21" authorId="0" shapeId="0" xr:uid="{08C5FC7B-5A26-4CEA-BA01-F1E0BBED63A4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21" authorId="0" shapeId="0" xr:uid="{0409D220-F748-4E1F-9FF4-AA4BA41917E0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21" authorId="0" shapeId="0" xr:uid="{3EC58314-FA86-4456-A9BD-85488D4493CD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21" authorId="0" shapeId="0" xr:uid="{CFA86E82-6626-4F15-B368-EB8296C02CBB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21" authorId="0" shapeId="0" xr:uid="{7A2936FA-5B49-407E-B21E-31845FDABC3A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21" authorId="0" shapeId="0" xr:uid="{67F71779-29F2-4778-9CAB-24D9EDE320FA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21" authorId="0" shapeId="0" xr:uid="{995039BC-303F-408D-9570-D387CEC9A50B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21" authorId="0" shapeId="0" xr:uid="{085E6486-65A0-4D5F-A698-74A1BD7869E1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22" authorId="0" shapeId="0" xr:uid="{3375D8E2-DCBC-47B3-BEBE-E17B0A7732D1}">
      <text>
        <r>
          <rPr>
            <b/>
            <sz val="9"/>
            <color rgb="FF000000"/>
            <rFont val="Tahoma"/>
            <family val="2"/>
            <charset val="238"/>
          </rPr>
          <t>A</t>
        </r>
        <r>
          <rPr>
            <sz val="9"/>
            <color rgb="FF000000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rgb="FF000000"/>
            <rFont val="Tahoma"/>
            <family val="2"/>
            <charset val="238"/>
          </rPr>
          <t xml:space="preserve">B </t>
        </r>
        <r>
          <rPr>
            <sz val="9"/>
            <color rgb="FF000000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H22" authorId="0" shapeId="0" xr:uid="{6BC85473-3DD2-4CBB-81F1-C3AE2A24DE07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I22" authorId="0" shapeId="0" xr:uid="{B2095934-7065-4F81-869B-7F77A414A786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J22" authorId="0" shapeId="0" xr:uid="{A5D72A26-CC1A-4A8A-B226-95868D00E148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K22" authorId="0" shapeId="0" xr:uid="{41D8484A-81E3-4C15-820E-3F51C976EDCF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AT22" authorId="0" shapeId="0" xr:uid="{C3B88F1F-0912-407C-BCBA-FCF7A43EBD56}">
      <text>
        <r>
          <rPr>
            <sz val="9"/>
            <color rgb="FF000000"/>
            <rFont val="Tahoma"/>
            <family val="2"/>
            <charset val="238"/>
          </rPr>
          <t>Wywołującym alarm w miejscu chronionego obiektu, bez stałego adresata alarmu.</t>
        </r>
      </text>
    </comment>
    <comment ref="AU22" authorId="0" shapeId="0" xr:uid="{531ED988-F5E6-4801-ACBF-720BAF194C6A}">
      <text>
        <r>
          <rPr>
            <sz val="9"/>
            <color rgb="FF000000"/>
            <rFont val="Tahoma"/>
            <family val="2"/>
            <charset val="238"/>
          </rPr>
          <t>np. Policja, firma ochrony mienia</t>
        </r>
      </text>
    </comment>
    <comment ref="BI22" authorId="0" shapeId="0" xr:uid="{AF86BBD0-7C82-4E6E-A609-5DBEAE17434E}">
      <text>
        <r>
          <rPr>
            <sz val="9"/>
            <color rgb="FF000000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22" authorId="0" shapeId="0" xr:uid="{9BC34BDB-14BF-4DE4-9E44-7AD72ADA0C30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L22" authorId="0" shapeId="0" xr:uid="{D2D41F7B-78AF-460A-AA57-5565AC790685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BO22" authorId="0" shapeId="0" xr:uid="{E058F8AC-C8A2-4525-A440-14EB88C691BC}">
      <text>
        <r>
          <rPr>
            <sz val="9"/>
            <color rgb="FF000000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S45" authorId="1" shapeId="0" xr:uid="{B17DEBB1-A633-4C66-91F8-04A6732F1029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Z45" authorId="1" shapeId="0" xr:uid="{2D8BA038-5CBE-43DA-944B-83B4061854A6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Z47" authorId="1" shapeId="0" xr:uid="{FBF8A5F2-D28C-46D5-B783-9F8E4950F607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47" authorId="2" shapeId="0" xr:uid="{C4CE5DD3-6761-49E5-B477-C3F4B5BC543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47" authorId="2" shapeId="0" xr:uid="{883AAC5A-406B-446C-B445-C7F11ABE801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47" authorId="3" shapeId="0" xr:uid="{E76A5191-6AEF-4E99-AD04-14B8F72B6394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47" authorId="3" shapeId="0" xr:uid="{A5710C5B-696B-4B11-9B27-8ABB6C48D48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S51" authorId="1" shapeId="0" xr:uid="{C57DD7A0-DD39-43AB-8FEB-AEBC9A949344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Z51" authorId="1" shapeId="0" xr:uid="{1FDC5C99-FA4D-4A44-B477-A63BC090E3D0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Z53" authorId="1" shapeId="0" xr:uid="{4622E1C1-FAE2-4A24-8307-6DF2E1581954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53" authorId="2" shapeId="0" xr:uid="{92AD3B4A-085E-4ABF-8924-14E7FF9A7102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53" authorId="2" shapeId="0" xr:uid="{B417570D-FC16-4A75-93F8-ECC480AFBCD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53" authorId="3" shapeId="0" xr:uid="{8AC4B97D-7CDB-42BF-84C6-27DD4A57E693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53" authorId="3" shapeId="0" xr:uid="{E65BD27A-58C3-4CA8-86B5-715257F70A4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S57" authorId="1" shapeId="0" xr:uid="{CD6052D4-2942-438E-BA89-2A1BFD476C4A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Z57" authorId="1" shapeId="0" xr:uid="{BCD20B67-1D94-4D2E-8986-7E56199A2551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Z59" authorId="1" shapeId="0" xr:uid="{FD6E5A72-2EDB-4C9B-B13F-FA4EC30AF91D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59" authorId="2" shapeId="0" xr:uid="{B7C1FA5C-C093-4FE6-8C99-D9B90D406295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59" authorId="2" shapeId="0" xr:uid="{D4562CA9-7D0E-41EB-A56C-2A0AEA3238EA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59" authorId="3" shapeId="0" xr:uid="{A6275E6E-BD72-49FA-A083-905D4FD6164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59" authorId="3" shapeId="0" xr:uid="{EEAC4F66-58F3-4606-9A3C-C6339D4957CD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60" authorId="1" shapeId="0" xr:uid="{22188885-56DC-44A2-9CF9-6CFF084D315B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60" authorId="2" shapeId="0" xr:uid="{DD6375C9-26DF-4D42-8173-D02364442EA6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60" authorId="2" shapeId="0" xr:uid="{6767C0F6-309F-4D90-9B7A-0B40169DE993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60" authorId="3" shapeId="0" xr:uid="{582A0E54-5E06-4146-A8F6-03B4AB23BB28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60" authorId="3" shapeId="0" xr:uid="{F0696501-B9F3-4C91-BEAB-6BC72B969686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61" authorId="1" shapeId="0" xr:uid="{24676DAC-966E-4EBA-B750-3F1621ABF7F3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61" authorId="2" shapeId="0" xr:uid="{483C131E-A2B6-4603-8CA8-04D320DC9815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61" authorId="2" shapeId="0" xr:uid="{C95704B3-F185-44FF-B176-B9513C05ABE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61" authorId="3" shapeId="0" xr:uid="{A5285767-4731-4CC3-B2AF-48FD00D36676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61" authorId="3" shapeId="0" xr:uid="{817ADF9D-7742-4068-9208-1496E6740E01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S65" authorId="1" shapeId="0" xr:uid="{2EC0BE58-6FA7-473F-AF34-5111A1EC0915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Z65" authorId="1" shapeId="0" xr:uid="{595F41CB-DD8E-43F7-A1F1-6488D5E26C25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Z67" authorId="1" shapeId="0" xr:uid="{7C5FBEC3-95A4-45A5-B9D2-1D418D4CB4C1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67" authorId="2" shapeId="0" xr:uid="{853AF300-7FF2-41C6-A1D2-2AAFA521903D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67" authorId="2" shapeId="0" xr:uid="{6A0C5AE5-36D5-40DF-9539-76B09947FE81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67" authorId="3" shapeId="0" xr:uid="{FAA5E9DF-8D6C-4D74-968F-2E787EA4AE6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67" authorId="3" shapeId="0" xr:uid="{0D4C165E-28AA-459D-9658-D7A36A992ABF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S71" authorId="1" shapeId="0" xr:uid="{E34BDA25-FC83-44FF-8FE0-F8558B47FD16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Z71" authorId="1" shapeId="0" xr:uid="{7C09C56A-A169-47EC-A678-4A1BC92F849B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Z73" authorId="1" shapeId="0" xr:uid="{962B2914-8EAC-46EA-829C-6C84EA3E4A6E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73" authorId="2" shapeId="0" xr:uid="{912925B2-5775-44F4-8FE0-2C1A183A3377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73" authorId="2" shapeId="0" xr:uid="{934F85EB-8E10-410E-AC44-26B78DA3B5F4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73" authorId="3" shapeId="0" xr:uid="{3CBCA68E-C9F6-4A5D-B237-6F09E1E2C8B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73" authorId="3" shapeId="0" xr:uid="{2B6F77C5-1C6F-43C1-9602-189C712A1DF2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74" authorId="1" shapeId="0" xr:uid="{90FA0F3E-B40C-4626-821E-92B5F3656A38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74" authorId="2" shapeId="0" xr:uid="{41452B7E-E454-4DE9-A167-F1BFAF548DD3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74" authorId="2" shapeId="0" xr:uid="{F1B0C64B-5F83-4501-9337-F65B9C1C92D4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74" authorId="3" shapeId="0" xr:uid="{3CC1BEF1-C582-4451-99A5-E98DACA17694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74" authorId="3" shapeId="0" xr:uid="{982B1A67-D505-49C2-9398-7CE24E29EB3A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S78" authorId="1" shapeId="0" xr:uid="{57AD3E74-3BFD-4A34-96A7-AF989C1BD067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Z78" authorId="1" shapeId="0" xr:uid="{E8ED1CDD-EBCD-4D75-BDB8-5E3F8B8B3D91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Z80" authorId="1" shapeId="0" xr:uid="{415DBCFB-E1D2-46EB-9DE2-45405F978DB9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80" authorId="2" shapeId="0" xr:uid="{B2B28463-8A95-47B3-A79F-5338D80160D4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80" authorId="2" shapeId="0" xr:uid="{982C4AA3-4FD7-44DD-8385-894A96BC0EC2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80" authorId="3" shapeId="0" xr:uid="{E42F784A-119F-4E92-934A-E4FD219AD72E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80" authorId="3" shapeId="0" xr:uid="{A020AB99-F4F5-4689-AA55-237C5082FC53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81" authorId="1" shapeId="0" xr:uid="{841D8D42-8E81-4743-9F47-4F06D4F5CDCA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81" authorId="2" shapeId="0" xr:uid="{14505423-CEF4-43C5-AEAA-82362C9881C9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81" authorId="2" shapeId="0" xr:uid="{45A27ECB-AD68-408E-A4F2-B3AB23C21DB4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81" authorId="3" shapeId="0" xr:uid="{CABDEBDF-1FDC-4574-9F65-9C2D68888333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81" authorId="3" shapeId="0" xr:uid="{A5B28AE6-301B-40C6-9F04-EE3857449282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82" authorId="1" shapeId="0" xr:uid="{3A67C9CF-5268-4A88-BA6B-D27881866434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82" authorId="2" shapeId="0" xr:uid="{861EE742-709E-43AF-9C66-1EFE2DC6118F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82" authorId="2" shapeId="0" xr:uid="{A49DC043-DA82-49C0-B757-6F435F36AE83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82" authorId="3" shapeId="0" xr:uid="{7E0E8AE6-F1D4-46D1-9D88-84105C92666F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82" authorId="3" shapeId="0" xr:uid="{CE1D264B-B687-4D80-B77B-00FA7A1EE3C9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S86" authorId="1" shapeId="0" xr:uid="{10149907-298A-4225-B719-844D005F33F8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Z86" authorId="1" shapeId="0" xr:uid="{B82B2D66-46D8-4EF9-9AD2-086395EFF163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Z88" authorId="1" shapeId="0" xr:uid="{F4A55A69-7365-431F-BA65-F92CDA999F59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88" authorId="2" shapeId="0" xr:uid="{31C87594-5B0A-46A2-84B8-9124FF730311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88" authorId="2" shapeId="0" xr:uid="{711E365E-683F-4D5D-AA04-A74D4EFA5F7D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88" authorId="3" shapeId="0" xr:uid="{3D324873-9995-46E2-8B1C-50E9BCDB5C1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88" authorId="3" shapeId="0" xr:uid="{6C34793E-4681-4F0B-B85B-F6FDDE626F92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89" authorId="1" shapeId="0" xr:uid="{57147008-9D3E-4052-8FDB-D36D428D86C1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89" authorId="2" shapeId="0" xr:uid="{DF966825-2749-4BDF-946B-7E24C53E1F5E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89" authorId="2" shapeId="0" xr:uid="{04301089-3954-4573-9F73-5B39B77079E7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89" authorId="3" shapeId="0" xr:uid="{A1366752-9113-4A90-ADC0-3DC7AB2722E1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89" authorId="3" shapeId="0" xr:uid="{31DFD0F5-F1A1-41B5-9FF7-959243035DE7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S93" authorId="1" shapeId="0" xr:uid="{05803E0B-FACC-48A6-9893-4257BBC7C396}">
      <text>
        <r>
          <rPr>
            <b/>
            <sz val="9"/>
            <color indexed="81"/>
            <rFont val="Tahoma"/>
            <family val="2"/>
            <charset val="238"/>
          </rPr>
          <t xml:space="preserve">PŁYTY WARSTWOWE: 
</t>
        </r>
        <r>
          <rPr>
            <sz val="9"/>
            <color indexed="81"/>
            <rFont val="Tahoma"/>
            <family val="2"/>
            <charset val="238"/>
          </rPr>
          <t>lekkie elementy budowlane wykonane z dwóch zewnętrznych okładzin z blachy falistej, przedzielonych rdzeniem z lekkiego materiału o dobrej izolacyjności termicznej - materiały łatwopalne</t>
        </r>
      </text>
    </comment>
    <comment ref="Z93" authorId="1" shapeId="0" xr:uid="{E43F9DC8-3084-4299-BE09-F520AC2A2A18}">
      <text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
</t>
        </r>
        <r>
          <rPr>
            <b/>
            <sz val="9"/>
            <color indexed="81"/>
            <rFont val="Tahoma"/>
            <family val="2"/>
            <charset val="238"/>
          </rPr>
          <t xml:space="preserve">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Z95" authorId="1" shapeId="0" xr:uid="{54F7CF3F-99C2-47CC-BCC2-F0B6BB58A29E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95" authorId="2" shapeId="0" xr:uid="{BBCB47EC-BBC3-47F1-8202-71624B61CF98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95" authorId="2" shapeId="0" xr:uid="{42EB38D6-5006-446F-AC4B-394857678BB0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95" authorId="3" shapeId="0" xr:uid="{DC258A8E-9E31-4276-8B31-58F5264F10BA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95" authorId="3" shapeId="0" xr:uid="{729019B9-C6B3-422B-A07D-72F3D8077DA0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  <comment ref="Z96" authorId="1" shapeId="0" xr:uid="{D7F0F9C5-98EE-4A71-B6E1-404B917AA9F1}">
      <text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- zgodnie z art. 62 ust. 1 pkt 1 i 3 ustawy Prawo budowlane obiekty budowlane powinny być w czasie ich użytkowania  poddawane okresowej kontroli co najmniej raz w roku (w przypadku niektórych obiektów dwa razy w roku) polegającej na sprawdzeniu stanu technicznego:
- elementów budynku, budowli i instalacji narażonych na szkodliwe wpływy atmosferyczne i niszczące działania czynników występujących podczas użytkowania obiektu,
- instalacji i urządzeń służących ochronie środowiska,
- instalacji gazowych oraz przewodów kominowych (dymowych, spalinowych i wentylacyjnych)</t>
        </r>
        <r>
          <rPr>
            <b/>
            <sz val="9"/>
            <color indexed="81"/>
            <rFont val="Tahoma"/>
            <family val="2"/>
            <charset val="238"/>
          </rPr>
          <t xml:space="preserve">
B </t>
        </r>
        <r>
          <rPr>
            <sz val="9"/>
            <color indexed="81"/>
            <rFont val="Tahoma"/>
            <family val="2"/>
            <charset val="238"/>
          </rPr>
          <t>- zgodnie z art. 62 ust. 1 pkt 2 ustawy Prawo budowlane obiekty budowlane powinny być w czasie ich użytkowania  poddawane okresowej kontroli co najmniej raz na 5 lat polegającej na sprawdzeniu stanu technicznego i przydatności do użytkowania obiektu budowlanego, estetyki obiektu budowlanego oraz jego otoczenia; kontrolą tą powinno być objęte również badanie instalacji elektrycznej i piorunochronnej w zakresie stanu sprawności połączeń, osprzętu, zabezpieczeń i środków ochrony od porażeń, oporności izolacji przewodów oraz uziemień instalacji i aparatów;</t>
        </r>
      </text>
    </comment>
    <comment ref="AT96" authorId="2" shapeId="0" xr:uid="{25E77ED7-C21F-4BCD-9F9B-74E70ECBF93B}">
      <text>
        <r>
          <rPr>
            <sz val="9"/>
            <color indexed="81"/>
            <rFont val="Tahoma"/>
            <family val="2"/>
            <charset val="238"/>
          </rPr>
          <t>Wywołującym alarm w miejscu chronionego obiektu, bez stałego adresata alarmu.</t>
        </r>
      </text>
    </comment>
    <comment ref="AU96" authorId="2" shapeId="0" xr:uid="{B8B377DE-39E7-4F10-93AE-006A1C665F89}">
      <text>
        <r>
          <rPr>
            <sz val="9"/>
            <color indexed="81"/>
            <rFont val="Tahoma"/>
            <family val="2"/>
            <charset val="238"/>
          </rPr>
          <t>np. Policja, firma ochrony mienia</t>
        </r>
      </text>
    </comment>
    <comment ref="BI96" authorId="3" shapeId="0" xr:uid="{19E93763-2066-451B-B67F-3DCE9690FB1D}">
      <text>
        <r>
          <rPr>
            <sz val="9"/>
            <color indexed="81"/>
            <rFont val="Tahoma"/>
            <family val="2"/>
            <charset val="238"/>
          </rPr>
          <t>np. Państwowa Straż Pożarna, zakładowa straż pożarna, portiernia, agencja ochrony mienia</t>
        </r>
      </text>
    </comment>
    <comment ref="BJ96" authorId="3" shapeId="0" xr:uid="{08B1BFAF-A0CC-4BAF-92D6-F6BBF32E84D4}">
      <text>
        <r>
          <rPr>
            <sz val="9"/>
            <color indexed="81"/>
            <rFont val="Tahoma"/>
            <family val="2"/>
            <charset val="238"/>
          </rPr>
          <t xml:space="preserve">Przykłady instalacji gaśnicznych:
wodna: tryskaczowa lub zraszaczowa, 
CO2, halonowa, azotowa, pianowa, proszkowa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88A881F8-9502-4DAA-864F-04C4E00D133C}">
      <text>
        <r>
          <rPr>
            <b/>
            <sz val="9"/>
            <color rgb="FF000000"/>
            <rFont val="Tahoma"/>
            <family val="2"/>
            <charset val="238"/>
          </rPr>
          <t>W wierszu oznaczonym kolorem pomarańczowym znajdują się symbole pól w dowodzie rejestracyjnym</t>
        </r>
      </text>
    </comment>
  </commentList>
</comments>
</file>

<file path=xl/sharedStrings.xml><?xml version="1.0" encoding="utf-8"?>
<sst xmlns="http://schemas.openxmlformats.org/spreadsheetml/2006/main" count="4839" uniqueCount="1052">
  <si>
    <t>Lp.</t>
  </si>
  <si>
    <t>Przedmiot ubezpieczenia</t>
  </si>
  <si>
    <t>Liczba miejsc</t>
  </si>
  <si>
    <t>Zabezpieczenia przeciwkradzieżowe</t>
  </si>
  <si>
    <t>Rodzaj pojazdu</t>
  </si>
  <si>
    <t>Moc silnika [kW]</t>
  </si>
  <si>
    <t>Zgodne z przepisami o ochronie przeciwpożarowej</t>
  </si>
  <si>
    <t>Rodzaj wartości</t>
  </si>
  <si>
    <t>Alarm z sygnałem lokalnym</t>
  </si>
  <si>
    <t xml:space="preserve">System alarmowy z powiadomieniem służb patrolowych z całodobową ochroną          </t>
  </si>
  <si>
    <t>Monitoring (kamery przemysłowe)</t>
  </si>
  <si>
    <t>Czy są stosowane zabezpieczenia przeciwpożarowe?</t>
  </si>
  <si>
    <t>Data pierwszej rejestracji</t>
  </si>
  <si>
    <t>Lokalizacja (adres)</t>
  </si>
  <si>
    <t>Czy obiekt jest użytkowany?</t>
  </si>
  <si>
    <t>RAZEM:</t>
  </si>
  <si>
    <t>Adres</t>
  </si>
  <si>
    <t xml:space="preserve">Liczba zatrudnionych </t>
  </si>
  <si>
    <t>Pełna nazwa jednostki</t>
  </si>
  <si>
    <t>Ulica</t>
  </si>
  <si>
    <t>Kod pocztowy</t>
  </si>
  <si>
    <t>Główne PKD</t>
  </si>
  <si>
    <t>REGON</t>
  </si>
  <si>
    <t>NIP</t>
  </si>
  <si>
    <t>Telefon</t>
  </si>
  <si>
    <t>E-mail</t>
  </si>
  <si>
    <t>Ogółem</t>
  </si>
  <si>
    <t>Nauczycieli</t>
  </si>
  <si>
    <t>Opis działalności</t>
  </si>
  <si>
    <t>Okres ubezpieczenia OD</t>
  </si>
  <si>
    <t>Okres ubezpieczenia DO</t>
  </si>
  <si>
    <t>Rodzaj budynku</t>
  </si>
  <si>
    <t>Powierzchnia użytkowa w m²</t>
  </si>
  <si>
    <t>Rok / lata budowy</t>
  </si>
  <si>
    <t>Materiały konstrukcyjne</t>
  </si>
  <si>
    <t>Czy w konstrukcji budynku występują płyty warstwowe?</t>
  </si>
  <si>
    <t>Rodzaj ogrzewania</t>
  </si>
  <si>
    <t>Czy obiekt posiada sprawne urządzenie odgromowe?</t>
  </si>
  <si>
    <t>Czy budynek znajduje się pod nadzorem konserwatora zabytków?</t>
  </si>
  <si>
    <t>Zabezpieczenia ppoż.</t>
  </si>
  <si>
    <t>ścian</t>
  </si>
  <si>
    <t>stropów</t>
  </si>
  <si>
    <t>konstrukcji dachu</t>
  </si>
  <si>
    <t>pokrycie dachu</t>
  </si>
  <si>
    <t>Czy są stosowane zabezpieczenia przeciwkradzieżowe?</t>
  </si>
  <si>
    <t>Wszystkie drzwi zewnętrzne zaopatrzone są w co najmniej 2 zamki wielozastawkowe  lub 1 zamek antywłamaniowy lub 1 zamek wielopunktowy</t>
  </si>
  <si>
    <t>Instalacja sygnalizacji pożaru z powiadomieniem służb patrolowych</t>
  </si>
  <si>
    <t>księgowa brutto</t>
  </si>
  <si>
    <t>odtworzeniowa nowa</t>
  </si>
  <si>
    <t>Rodzaj, nazwa, typ</t>
  </si>
  <si>
    <t>Ubezpieczenie OC</t>
  </si>
  <si>
    <t>Ubezpieczenie AUTOCASCO</t>
  </si>
  <si>
    <t>Ubezpieczenie NNW</t>
  </si>
  <si>
    <t>UWAGI / INFORMACJE DODATKOWE</t>
  </si>
  <si>
    <t>Wymagana suma ubezpieczenia</t>
  </si>
  <si>
    <t>Lokalizacje / Filie / Oddziały</t>
  </si>
  <si>
    <t/>
  </si>
  <si>
    <t>Suma ubezpieczenia</t>
  </si>
  <si>
    <t>1 / 2</t>
  </si>
  <si>
    <t>Maszyny, wyposażenie i urządzenia</t>
  </si>
  <si>
    <t xml:space="preserve">Suma ubezpieczenia </t>
  </si>
  <si>
    <t>Budowle</t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</si>
  <si>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>Zamawiający pozostawia sobie prawo do zmiany rodzaju wartości przedmiotu ubezpieczenia, co do zasady z wartości księgowej brutto na wartość odtworzeniową nową.</t>
    </r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</si>
  <si>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 xml:space="preserve">Zamawiający informuje, że przed rozpoczęciem okresu ubezpieczenia lub w czasie jego trwania, może dojść do zmiany jednostek zarządzających poszczególnymi składnikami mienia. </t>
    </r>
  </si>
  <si>
    <r>
      <rPr>
        <b/>
        <sz val="10"/>
        <color theme="1"/>
        <rFont val="Cambria"/>
        <family val="1"/>
        <charset val="238"/>
        <scheme val="major"/>
      </rPr>
      <t xml:space="preserve">UWAGA: </t>
    </r>
    <r>
      <rPr>
        <sz val="10"/>
        <color theme="1"/>
        <rFont val="Cambria"/>
        <family val="1"/>
        <charset val="238"/>
        <scheme val="major"/>
      </rPr>
      <t>Zamawiający pozostawia sobie prawo do ostatecznej weryfikacji wykazów majątkowych po rozstrzygnięciu postępowania.</t>
    </r>
  </si>
  <si>
    <t>Ryzyko</t>
  </si>
  <si>
    <t>Kradzież</t>
  </si>
  <si>
    <t>Sprzęt elektroniczny</t>
  </si>
  <si>
    <t>Odpowiedzialność cywilna</t>
  </si>
  <si>
    <t>Rezerwy</t>
  </si>
  <si>
    <t>Razem</t>
  </si>
  <si>
    <t>OC p.p.m.</t>
  </si>
  <si>
    <t>AC p.p.m.</t>
  </si>
  <si>
    <t>NNW p.p.m.</t>
  </si>
  <si>
    <t>Mienie</t>
  </si>
  <si>
    <t>NNW OSP</t>
  </si>
  <si>
    <t>Gminny Ośrodek Pomocy Społecznej</t>
  </si>
  <si>
    <t>8899Z</t>
  </si>
  <si>
    <t>dobry</t>
  </si>
  <si>
    <t>papa</t>
  </si>
  <si>
    <t>nie</t>
  </si>
  <si>
    <t>1</t>
  </si>
  <si>
    <t>2</t>
  </si>
  <si>
    <t>0</t>
  </si>
  <si>
    <t>3</t>
  </si>
  <si>
    <t>murowane</t>
  </si>
  <si>
    <t>nie dotyczy</t>
  </si>
  <si>
    <t>blachodachówka</t>
  </si>
  <si>
    <t>drewno</t>
  </si>
  <si>
    <t>Numer(y) inwentarzowy</t>
  </si>
  <si>
    <t>Rok produkcji lub zakupu</t>
  </si>
  <si>
    <t>Liczba sztuk</t>
  </si>
  <si>
    <r>
      <t xml:space="preserve">Rodzaj 
</t>
    </r>
    <r>
      <rPr>
        <b/>
        <i/>
        <sz val="11"/>
        <rFont val="Cambria"/>
        <family val="1"/>
        <charset val="238"/>
        <scheme val="major"/>
      </rPr>
      <t>(stacjonarny S / przenośny P)</t>
    </r>
  </si>
  <si>
    <t>Wartość (początkowa): 
 - księgowa brutto, 
- ewentualnie cena podobnego przedmiotu nowego z wyraźnym zaznaczeniem!</t>
  </si>
  <si>
    <t>Lokalizacja oraz istniejące dodatkowe zabezpieczenia p. kradzieżowe pomieszczeń</t>
  </si>
  <si>
    <t xml:space="preserve">SPRZET    STACJONARNY </t>
  </si>
  <si>
    <t xml:space="preserve">zestaw komputerowy </t>
  </si>
  <si>
    <t>stacjonarny</t>
  </si>
  <si>
    <t>Kościuszki 44 19-420 Kowale Oleckie</t>
  </si>
  <si>
    <t>urządzenie wielofunkcyjne</t>
  </si>
  <si>
    <t>ups</t>
  </si>
  <si>
    <t>fax</t>
  </si>
  <si>
    <t>niszczarka</t>
  </si>
  <si>
    <t xml:space="preserve">drukarka </t>
  </si>
  <si>
    <t>Sprzęt AGD</t>
  </si>
  <si>
    <t>Kościuszki 46 A 19-420 Kowale Oleckie</t>
  </si>
  <si>
    <t xml:space="preserve">telewizor </t>
  </si>
  <si>
    <t xml:space="preserve">RAZEM </t>
  </si>
  <si>
    <t>SPRZET    PRZENOŚNY</t>
  </si>
  <si>
    <t xml:space="preserve">laptop ACER </t>
  </si>
  <si>
    <t>przenośny</t>
  </si>
  <si>
    <t>aparat cyfrowy</t>
  </si>
  <si>
    <t>3.</t>
  </si>
  <si>
    <t>GMINNY OŚRODEK POMOCY SPOŁECZNEJ</t>
  </si>
  <si>
    <r>
      <t>Tytuł prawny do zajmowanej nieruchomości
(</t>
    </r>
    <r>
      <rPr>
        <b/>
        <i/>
        <sz val="9"/>
        <rFont val="Cambria"/>
        <family val="1"/>
        <charset val="238"/>
        <scheme val="major"/>
      </rPr>
      <t>np. własność, dzierżawa)</t>
    </r>
  </si>
  <si>
    <t>Powierzchnia zabudowy w m²</t>
  </si>
  <si>
    <r>
      <t xml:space="preserve">Stan techniczny budynku 
</t>
    </r>
    <r>
      <rPr>
        <b/>
        <i/>
        <sz val="9"/>
        <rFont val="Cambria"/>
        <family val="1"/>
        <charset val="238"/>
        <scheme val="major"/>
      </rPr>
      <t>(prosimy ocenić wizualnie oraz podać jedną z trzech ocen: dobry, dostateczny, zły)</t>
    </r>
  </si>
  <si>
    <t>Liczba kondygnacji oraz podpiwniczenie i poddasze</t>
  </si>
  <si>
    <t>Przeprowadzane remonty istotnie podwyższające wartość obiektu - data i zakres remontu</t>
  </si>
  <si>
    <t>Czy w budynku są zainstalowane windy / urządzenia dźwigowe?</t>
  </si>
  <si>
    <t xml:space="preserve">Czy obiekt posiada książkę obiektu budowlanego? </t>
  </si>
  <si>
    <t>Czy jest przeprowadzona okresowa kontrola stanu technicznego obiektu budowalnego zgodnie z art. 62 ustawy Prawo budowlane?</t>
  </si>
  <si>
    <t>Użytkowanie obiektu</t>
  </si>
  <si>
    <t>Powódź * / Zagrożenie powodziowe</t>
  </si>
  <si>
    <t>Liczba kondygnacji ponad poziom gruntu</t>
  </si>
  <si>
    <t>Liczba kondygnacji poniżej poziomu gruntu</t>
  </si>
  <si>
    <t>Czy budynek posiada poddasze?</t>
  </si>
  <si>
    <t>Czy budynek jest podpiwniczony?</t>
  </si>
  <si>
    <t>Jeśli NIE, 
okres nieużytkowania</t>
  </si>
  <si>
    <t>Jeśli TYMCZASOWO,
do kiedy?</t>
  </si>
  <si>
    <t>Przyczyna nieużytkowania</t>
  </si>
  <si>
    <t>Czy obiekt przeznaczony jest do rozbiórki?</t>
  </si>
  <si>
    <t>Uwagi / informacje dodatkowe</t>
  </si>
  <si>
    <t xml:space="preserve">Czy mienie było dotknięte ryzykiem powodzi od 1997 roku do dnia dzisiejszego? </t>
  </si>
  <si>
    <t>Jeśli TAK, prosimy wskazać przyczynę.</t>
  </si>
  <si>
    <t>Zagrożenie powodziowe - opis</t>
  </si>
  <si>
    <r>
      <t xml:space="preserve">Czy w pobliżu znajdują się cieki wodne stwarzające zagrożenie powodzią?
</t>
    </r>
    <r>
      <rPr>
        <b/>
        <i/>
        <sz val="9"/>
        <rFont val="Cambria"/>
        <family val="1"/>
        <charset val="238"/>
        <scheme val="major"/>
      </rPr>
      <t>(prosimy podać odległość i nazwę)</t>
    </r>
  </si>
  <si>
    <t>Szkody powodziowe w przeszłości - wartość</t>
  </si>
  <si>
    <t>Wszystkie drzwi zewnętrzne i okna są w należytym stanie technicznym uniemożliwiającym ich wywarzenie i włamanie bez użycia siły i/lub narzędzi</t>
  </si>
  <si>
    <t xml:space="preserve">Wszystkie drzwi zewnętrzne i okna zaopatrzone są w co najmniej 1 zamek wielozastawkowy        </t>
  </si>
  <si>
    <t>Wszystkie drzwi zewnętrzne są drzwiami antywłamaniowymi</t>
  </si>
  <si>
    <r>
      <t xml:space="preserve">Czy okna budynków są okratowane
</t>
    </r>
    <r>
      <rPr>
        <b/>
        <i/>
        <sz val="9"/>
        <color theme="0"/>
        <rFont val="Cambria"/>
        <family val="1"/>
        <charset val="238"/>
        <scheme val="major"/>
      </rPr>
      <t>(jeśli tak proszę podać, które i w jakich pomieszczeniach)</t>
    </r>
  </si>
  <si>
    <r>
      <t xml:space="preserve">Stały dozór fizyczny - ochrona własna 
</t>
    </r>
    <r>
      <rPr>
        <b/>
        <i/>
        <sz val="9"/>
        <color theme="0"/>
        <rFont val="Cambria"/>
        <family val="1"/>
        <charset val="238"/>
        <scheme val="major"/>
      </rPr>
      <t>(w jakich godzinach)</t>
    </r>
  </si>
  <si>
    <r>
      <t xml:space="preserve">Stały dozór fizyczny - pracownicy firmy ochrony mienia. 
</t>
    </r>
    <r>
      <rPr>
        <b/>
        <i/>
        <sz val="9"/>
        <color theme="0"/>
        <rFont val="Cambria"/>
        <family val="1"/>
        <charset val="238"/>
        <scheme val="major"/>
      </rPr>
      <t>(w jakich godzinach)</t>
    </r>
  </si>
  <si>
    <t>Czy teren jest ogrodzony?</t>
  </si>
  <si>
    <t>Czy teren jest oświetlony w godzinach nocnych?</t>
  </si>
  <si>
    <t>Pozostałe zabezpieczenia, informacje dodatkowe do poprzednich</t>
  </si>
  <si>
    <r>
      <t xml:space="preserve">Gaśnice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</si>
  <si>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Agregaty gaśnicze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</si>
  <si>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Hydranty wewnętrzne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</si>
  <si>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Hydranty zewnętrzne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</si>
  <si>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r>
      <t xml:space="preserve">Koce gaśnicze
</t>
    </r>
    <r>
      <rPr>
        <b/>
        <i/>
        <sz val="9"/>
        <color theme="0"/>
        <rFont val="Cambria"/>
        <family val="1"/>
        <charset val="238"/>
        <scheme val="major"/>
      </rPr>
      <t>(podać liczbę)</t>
    </r>
  </si>
  <si>
    <t>Instalacja sygnalizacji pożaru sygnalizująca w miejscu chronionym</t>
  </si>
  <si>
    <t>Instalacja sygnalizacji pożaru sygnalizująca poza miejscem chronionym</t>
  </si>
  <si>
    <r>
      <t xml:space="preserve">Sprawna instalacja gaśnicza
</t>
    </r>
    <r>
      <rPr>
        <b/>
        <i/>
        <sz val="9"/>
        <color theme="0"/>
        <rFont val="Cambria"/>
        <family val="1"/>
        <charset val="238"/>
        <scheme val="major"/>
      </rPr>
      <t>(rodzaj instalacji gaśniczej)</t>
    </r>
  </si>
  <si>
    <t>Czy oznakowane są miejsca usytuowania urządzeń przeciwpożarowych, elementów sterujących urządzeniami pożarowymi, przeciwpożarowych wyłączników prądu, głównych zaworów gazu, drogi ewakuacyjne?</t>
  </si>
  <si>
    <r>
      <t xml:space="preserve">Czy zainstalowano urządzenia oddymiające (klapy dymowe, żaluzje dymowe, okna oddymiające)?
</t>
    </r>
    <r>
      <rPr>
        <b/>
        <i/>
        <sz val="9"/>
        <color theme="0"/>
        <rFont val="Cambria"/>
        <family val="1"/>
        <charset val="238"/>
        <scheme val="major"/>
      </rPr>
      <t>(jakie?)</t>
    </r>
  </si>
  <si>
    <t>Czy w lokalizacji obowiązuje zakaz palenia tytoniu?</t>
  </si>
  <si>
    <t>Czy są wydzielone miejsca do palenia tytoniu?</t>
  </si>
  <si>
    <t>Kościuszki 46 A, 19-420 Kowale Oleckie</t>
  </si>
  <si>
    <t>TRWAŁY ZARZĄD</t>
  </si>
  <si>
    <t>TAK</t>
  </si>
  <si>
    <t>NIE</t>
  </si>
  <si>
    <t xml:space="preserve">blachodachówka </t>
  </si>
  <si>
    <t>centralne</t>
  </si>
  <si>
    <t xml:space="preserve">2020 </t>
  </si>
  <si>
    <t>na stałe</t>
  </si>
  <si>
    <t>proszkowa</t>
  </si>
  <si>
    <t>BUDYNKI - Klub Seniora +</t>
  </si>
  <si>
    <t>Maszyny, urządzenia, wyposazenie</t>
  </si>
  <si>
    <t>Środowiskowy Dom Samopomocy w Kowalach Oleckich</t>
  </si>
  <si>
    <t>Kościuszki 29</t>
  </si>
  <si>
    <t>19-420 Kowale Oleckie</t>
  </si>
  <si>
    <t>281459798</t>
  </si>
  <si>
    <t>8471612793</t>
  </si>
  <si>
    <t>87 610 01 69</t>
  </si>
  <si>
    <t>sds.kowaleoleckie@op.pl</t>
  </si>
  <si>
    <t xml:space="preserve">placówka dziennego pobytu dla osób chorych psychicznie  i niesprawnych intelektualnie dla 37 osób. </t>
  </si>
  <si>
    <t>Budynek- ul. Kościuszki 29, Kowale Oleckie – budynek dzierżawiony od Parafii Rzymskokatolickiej św. Jana Chrzściciela w Kowalach Oleckich</t>
  </si>
  <si>
    <t>19-420 Kowale Oleckie, ul. Kościuszki 29</t>
  </si>
  <si>
    <t>dzierżawa</t>
  </si>
  <si>
    <t>przed 1939</t>
  </si>
  <si>
    <t>mur</t>
  </si>
  <si>
    <t>drewniana</t>
  </si>
  <si>
    <t>olej opałowy</t>
  </si>
  <si>
    <t>remont elewacji</t>
  </si>
  <si>
    <t>4.</t>
  </si>
  <si>
    <t>ŚRODOWISKOWY DOM SAMOPOMOCY W KOWALACH OLECKICH</t>
  </si>
  <si>
    <t>  Router D-link Dl-524</t>
  </si>
  <si>
    <t> 2010</t>
  </si>
  <si>
    <t>350,00 </t>
  </si>
  <si>
    <t>ŚDS – wejście zabezpieczone 2 zamkami</t>
  </si>
  <si>
    <t>  Dysk sieciowy WD my book live 1 TB</t>
  </si>
  <si>
    <t>2011 </t>
  </si>
  <si>
    <t>380,00 </t>
  </si>
  <si>
    <t> Switch Fast Ethernet Edimax</t>
  </si>
  <si>
    <t>250,00 </t>
  </si>
  <si>
    <t> Drukarka HP Laserjet M1120MFP</t>
  </si>
  <si>
    <t>Drukarka Brother DCP 145C</t>
  </si>
  <si>
    <t>Drukarka HP Laserjet P1102w</t>
  </si>
  <si>
    <t>Zestaw komputerowy HP Compaq</t>
  </si>
  <si>
    <t>Urządzenie wielofunkcyjne HP M1132 MFP</t>
  </si>
  <si>
    <t>Urządzenie wielofunkcyjne CANON</t>
  </si>
  <si>
    <t>Kopiarka Develop INEO 185</t>
  </si>
  <si>
    <t>Monitor AOC</t>
  </si>
  <si>
    <t>Komputer Dell Optlex</t>
  </si>
  <si>
    <t>Monito Samsung Led 23</t>
  </si>
  <si>
    <t>Drukarka HP M102W</t>
  </si>
  <si>
    <t>Komputer Fujitsu</t>
  </si>
  <si>
    <t>Zestaw komputerowy</t>
  </si>
  <si>
    <t>Telewizor Samsung</t>
  </si>
  <si>
    <t>Zestaw komputerowy Lenovo</t>
  </si>
  <si>
    <t>  Aparat Nikon Coolpix L330</t>
  </si>
  <si>
    <t> 2014</t>
  </si>
  <si>
    <t>850,00 </t>
  </si>
  <si>
    <t>  Projektor Benq MX 505</t>
  </si>
  <si>
    <t>1500,00 </t>
  </si>
  <si>
    <t>  XBOX 360</t>
  </si>
  <si>
    <t>1850,00 </t>
  </si>
  <si>
    <t>  Zestaw komputerowy przenośny Lenovo</t>
  </si>
  <si>
    <t>2016 </t>
  </si>
  <si>
    <t>3490,00 </t>
  </si>
  <si>
    <t>Telefon komórkowy</t>
  </si>
  <si>
    <t>Notebook Lenovo</t>
  </si>
  <si>
    <t>Gminne Centrum Kultury w Kowalach Oleckich</t>
  </si>
  <si>
    <t>Kościuszki 46</t>
  </si>
  <si>
    <t>9004Z</t>
  </si>
  <si>
    <t>519584960</t>
  </si>
  <si>
    <t>8471497553</t>
  </si>
  <si>
    <t>87 523 89 47</t>
  </si>
  <si>
    <t>gckkowale@gmail.com</t>
  </si>
  <si>
    <t>Filia Biblioteczna w Sokółkach, Sokółki 46, 19-420 Kowale Oleckie oraz Filia Biblioetczna w Stożnem, Stożne 35, 19-420 Kowale Oleckie</t>
  </si>
  <si>
    <t xml:space="preserve">edukacja kulturalna  i wychowanie przez sztukę, tworzenie warunków dla rozwoju folkloru, a także rękodzieła ludowego i artystycznego, rozpowszechnianie, rozbudzanie i zaspokajanie potrzeb i zainteresowań kulturnych, ze szczególnym uwzględnenie dzieci i młodzieży. Prowadzone są systematyczne zajęcia otwarte, przeznaczone dla dzieci, młodzieży i dorosłych. Zajęcia obejmują aktywność w zakresie teńca, muzyki, sztuk plastycznych, zjęć teatralnych oraz działań o charakterze rękodzielnictwa (warsztaty, kiermasze itp.). Organizowane są wszelkiego rodzaju imprezy o charakterze lokalnym np. koncerty, wystawy, wernisaże, kiermasze itp. </t>
  </si>
  <si>
    <t>5.</t>
  </si>
  <si>
    <t>GMINNE CENTRUM KULTURY W KOWALACH OLECKICH</t>
  </si>
  <si>
    <t xml:space="preserve">Budynek użyteczności publicznej - dom kultury </t>
  </si>
  <si>
    <t>Gminne Centrum Kultury w Kowalach Oleckich, ul. Kośiuszki 46, 19-420 Kowale Oleckie</t>
  </si>
  <si>
    <t xml:space="preserve">posiadacz </t>
  </si>
  <si>
    <t>dostateczny</t>
  </si>
  <si>
    <t xml:space="preserve">suporex </t>
  </si>
  <si>
    <t>betonowy/drewniany</t>
  </si>
  <si>
    <t xml:space="preserve">Drewniana, krokwie drewniane w pomieszczeniu na piętrze w galerii. </t>
  </si>
  <si>
    <t xml:space="preserve">Sieć gminna/Olej opałowy </t>
  </si>
  <si>
    <t xml:space="preserve">2011 r. Przebudowa dachu budynku GCK, 2020 r. konserwacja pokrycia dachowego, remont zalanego pomieszczenia w pokoju instruktrów. </t>
  </si>
  <si>
    <t xml:space="preserve">nie dotyczy </t>
  </si>
  <si>
    <t xml:space="preserve">Zakratowane okna występują jedynie w pracowni plastycznej  na parterze. </t>
  </si>
  <si>
    <t>5</t>
  </si>
  <si>
    <t>TAK - uruchamiana ręcznie</t>
  </si>
  <si>
    <t>CO2</t>
  </si>
  <si>
    <t>Nie</t>
  </si>
  <si>
    <t>Budynek użyteczności publicznej - Filia Biblioteczna w Stożnem</t>
  </si>
  <si>
    <t>Filia Biblioteczna w Stożnem, Stożne 35, 19-420 Kowale Oleckie</t>
  </si>
  <si>
    <t>betonowy</t>
  </si>
  <si>
    <t xml:space="preserve">Drewniany - krokwie </t>
  </si>
  <si>
    <t xml:space="preserve">Własna kotłownia/Olej opałowy </t>
  </si>
  <si>
    <t xml:space="preserve">2010 r. Remont i przebudowa świetlicy wiejskej wraz z zagospodarowaniem terenu. </t>
  </si>
  <si>
    <t xml:space="preserve">Zakaratowane okna występują w pomieszczeniach na dole; świetlica i kafejka. </t>
  </si>
  <si>
    <t>TAK - wewnętrzny i zewnętrzny</t>
  </si>
  <si>
    <t xml:space="preserve">Budynek użyteczności publicznej - Filia Biblioteczna w Sokółkach  </t>
  </si>
  <si>
    <t>Filia Biblioteczna w Sokółkach, Sokółki 47, 19-420 Kowale Oleckie</t>
  </si>
  <si>
    <t>Własna kotłownia/Piec na ekogroszek</t>
  </si>
  <si>
    <t>Router Wi-Fi</t>
  </si>
  <si>
    <t>Filia Biblioteczna w Stożnem</t>
  </si>
  <si>
    <t>Telefon bezprzewodowy "Gigaset"</t>
  </si>
  <si>
    <t>Router TP-LINK</t>
  </si>
  <si>
    <t>2013/2019</t>
  </si>
  <si>
    <t>Dysk twardy HDD</t>
  </si>
  <si>
    <t>Projektor BENQ</t>
  </si>
  <si>
    <t>Zestaw do monitoringu</t>
  </si>
  <si>
    <t xml:space="preserve">monitoring wizyjny </t>
  </si>
  <si>
    <t>Filia Biblioteczna w Sokółkach</t>
  </si>
  <si>
    <t>Telefon KX-TG1611 PANASONIC</t>
  </si>
  <si>
    <t>Oprogramowanie sys. MS Win Home</t>
  </si>
  <si>
    <t>Swich TP-link</t>
  </si>
  <si>
    <t>Kamera internetowa</t>
  </si>
  <si>
    <t xml:space="preserve">Sterownik do pieca </t>
  </si>
  <si>
    <t>Komputer HP Compaq 8200</t>
  </si>
  <si>
    <t>GBP Kowale Oleckie</t>
  </si>
  <si>
    <t>Stacjonarny zestaw komputerowy</t>
  </si>
  <si>
    <t>UPS</t>
  </si>
  <si>
    <t>Swich SW - 0802</t>
  </si>
  <si>
    <t xml:space="preserve">Aparat telefoniczny </t>
  </si>
  <si>
    <t>Kamera monitoringowa</t>
  </si>
  <si>
    <t>GCK w Kowalach Oleckich</t>
  </si>
  <si>
    <t>Telefon bezprzewodowy Panasonic</t>
  </si>
  <si>
    <t>Komputer Dell</t>
  </si>
  <si>
    <t>Monitor Dell</t>
  </si>
  <si>
    <t xml:space="preserve">Telefon/fax Panasonic </t>
  </si>
  <si>
    <t>Zestaw komputerowy wraz z opragramowaniem</t>
  </si>
  <si>
    <t>Urządzenie wielofunkcyjne CANON C3320i (śr. Obce)</t>
  </si>
  <si>
    <t>Urządzenie wiel. Samsung SCX-4623FN</t>
  </si>
  <si>
    <t>Aparat cyfrowy</t>
  </si>
  <si>
    <t>Radiomagentofon SONY</t>
  </si>
  <si>
    <t>Odtwarzacz DVD Philips</t>
  </si>
  <si>
    <t>Telewizor Samsung LCD 32c</t>
  </si>
  <si>
    <t>Drukarka laserowa Samsung CLP-320</t>
  </si>
  <si>
    <t>Zestwa nagłośnieniowy PYM-112 ze statywem</t>
  </si>
  <si>
    <t>Projektor multimedialny BENQ</t>
  </si>
  <si>
    <t>Zestaw mikrofonów bezprzeowodowych</t>
  </si>
  <si>
    <t>Robot edukacyjny</t>
  </si>
  <si>
    <t>Zestaw głośników</t>
  </si>
  <si>
    <t>Skaner przenośny</t>
  </si>
  <si>
    <t>Kamerka internetowa</t>
  </si>
  <si>
    <t>Kamera cyfrowa</t>
  </si>
  <si>
    <t xml:space="preserve">Dysk zewnętrzny </t>
  </si>
  <si>
    <t>2019/2020</t>
  </si>
  <si>
    <t>Tablet Apple, ramka-stojak, czujnik lasso, słuchawki stereofoniczne</t>
  </si>
  <si>
    <t>Cyfrowy aparat fotograficzny</t>
  </si>
  <si>
    <t>Słuchawki</t>
  </si>
  <si>
    <t>Klawiatura</t>
  </si>
  <si>
    <t>Mikrofon Shure</t>
  </si>
  <si>
    <t>Zestaw bezprzewodowy (2 mikrofony)</t>
  </si>
  <si>
    <t>Kolumny estradowe i mikser</t>
  </si>
  <si>
    <t xml:space="preserve">Tablet graficzny </t>
  </si>
  <si>
    <t>Wypalarka</t>
  </si>
  <si>
    <t>Nagrywarka LG</t>
  </si>
  <si>
    <t>Aparat cyfrowy Canon</t>
  </si>
  <si>
    <t>Laptop Samsung</t>
  </si>
  <si>
    <t>Laptop Dell</t>
  </si>
  <si>
    <t>Laptop Lenovo</t>
  </si>
  <si>
    <t>Telefon HUWAWEI</t>
  </si>
  <si>
    <t xml:space="preserve">Urządzenie wilogfunkcyjne HP </t>
  </si>
  <si>
    <t xml:space="preserve">Projketor Acer </t>
  </si>
  <si>
    <t>Drukarka HP LJ4 Plus</t>
  </si>
  <si>
    <t>Aparat cyfrowy z karą pamięci</t>
  </si>
  <si>
    <t>Mikrofony bezprzewodowe</t>
  </si>
  <si>
    <t>Kolumna LDM z mikserem</t>
  </si>
  <si>
    <t>Telewizor LCD SAMSUNG</t>
  </si>
  <si>
    <t>Odtwarzacz DVD SAMSUNG</t>
  </si>
  <si>
    <t>Radioodtwarzacz CD SONY</t>
  </si>
  <si>
    <t>SPRZET STACJONARNY</t>
  </si>
  <si>
    <t>SPRZĘT PRZENOŚNY</t>
  </si>
  <si>
    <t>Samodzielny Publiczny Gminny Ośrodek Zdrowia w Kowalach Oleckich</t>
  </si>
  <si>
    <t>Witosa 1</t>
  </si>
  <si>
    <t>8621Z</t>
  </si>
  <si>
    <t>790307070</t>
  </si>
  <si>
    <t>8471348706</t>
  </si>
  <si>
    <t>87 523 87 50</t>
  </si>
  <si>
    <t>gozko@wp.pl</t>
  </si>
  <si>
    <t>usługi medyczne</t>
  </si>
  <si>
    <t>budynek użyteczności publicznej</t>
  </si>
  <si>
    <t>19-420 Kowale Olecckie ul. Witosa 1</t>
  </si>
  <si>
    <t>użytkownik</t>
  </si>
  <si>
    <t>żelbet</t>
  </si>
  <si>
    <t>blacha</t>
  </si>
  <si>
    <t>6.</t>
  </si>
  <si>
    <t>SAMODZIELNY PUBLICZNY GMINNY OŚRODEK ZDROWIA W KOWALACH OLECKICH</t>
  </si>
  <si>
    <t>Drukarka igł.PANASONIC KX-P 3696</t>
  </si>
  <si>
    <t>GOZ /491/3</t>
  </si>
  <si>
    <t>Serwer FUJITSU PRIMERGY TX1210 M3 E3 1225v6 16GB       komputer</t>
  </si>
  <si>
    <t>GOZ /491/41</t>
  </si>
  <si>
    <t xml:space="preserve">FAX PANASONIC KX FT35DP </t>
  </si>
  <si>
    <t>GOZ  8/16</t>
  </si>
  <si>
    <t>Wirówka mała MPW-53 +wirnik kątowy+pojemnik z podkładkami+wkładka redukcyjna  SN 10053042705</t>
  </si>
  <si>
    <t>GOZ 8/10</t>
  </si>
  <si>
    <t>Analizator hematologiczny MINDRAY BC 2800</t>
  </si>
  <si>
    <t>GOZ 801-0/1</t>
  </si>
  <si>
    <t>Magnetotronik MF-10</t>
  </si>
  <si>
    <t>GOZ 8/30</t>
  </si>
  <si>
    <t>Laserotronik LT-30</t>
  </si>
  <si>
    <t>GOZ 8/31</t>
  </si>
  <si>
    <t>Laser CTL-1106 MX200MW</t>
  </si>
  <si>
    <t>UG 8/2</t>
  </si>
  <si>
    <t>BTL-4000 (4710) aparat do ultradźwięków</t>
  </si>
  <si>
    <t>GOZ 8/32</t>
  </si>
  <si>
    <t>OLIVETTI D-copia 16W  kserokopiarka</t>
  </si>
  <si>
    <t>GOZ 8/33</t>
  </si>
  <si>
    <t>Ultrasonograf  MINDRAY DC-N2  z głowicami</t>
  </si>
  <si>
    <t>GOZ 8/35</t>
  </si>
  <si>
    <t>Kopiarka  TOSHIBA e-STUDIO mod. DP2120 nr CEL057327 gabinet EKG</t>
  </si>
  <si>
    <t>GOZ 8/37</t>
  </si>
  <si>
    <t>Spirometr PDD-301/s  SN 301-SH-2016-953</t>
  </si>
  <si>
    <t xml:space="preserve">GOZ 8/38 </t>
  </si>
  <si>
    <t>Koagulometr C-1 Helena + konwerter RS/USB</t>
  </si>
  <si>
    <t>GOZ 8/39</t>
  </si>
  <si>
    <t>CYRO T-ELEFANT mini GM 35 aparat do krioterapii</t>
  </si>
  <si>
    <t>GOZ 802/40</t>
  </si>
  <si>
    <t>Defibrylator AED Plus z torbą transportową i elektrodą wielofunkcyjną Stat-Padz II</t>
  </si>
  <si>
    <t>GOZ 802/42</t>
  </si>
  <si>
    <t>APARAT DO EKG typ ASCARD GREY 07 305</t>
  </si>
  <si>
    <t>GOZ 802/1</t>
  </si>
  <si>
    <t>Galwatronic GT-1C</t>
  </si>
  <si>
    <t>Interdynamic ID-4C</t>
  </si>
  <si>
    <t>Drukarka HP LJ 1102</t>
  </si>
  <si>
    <t>Mieszadło do analgamatu SILMAT PLUS</t>
  </si>
  <si>
    <t>Detektor tętna płodu UDT 20D + ładowarka do akumulatorów</t>
  </si>
  <si>
    <t>Drukarka HP Laser Jet Pro 400 M402dn</t>
  </si>
  <si>
    <t>Drukarka HP LJ 1102  gabinet 9</t>
  </si>
  <si>
    <t>Lampa do naświetlań SOLMED TUBUS RAL 9002 solux</t>
  </si>
  <si>
    <t>Klimatyzator PANASONIC</t>
  </si>
  <si>
    <t>Monitor Dell 21,5" E2216HV LED  komputer</t>
  </si>
  <si>
    <t>UPS Power Walker 800VA</t>
  </si>
  <si>
    <t>Stacja komputerowa DELL SFF 13-4150R 240SSD Win 10 P</t>
  </si>
  <si>
    <t>ZESPÓŁ komputerowy: Stacja komputerowa DELL SFF 13-4150R 240SSD Win 10 P+Monitor Dell 21,5"</t>
  </si>
  <si>
    <t xml:space="preserve">Stacja komputerowa DELL SFF 13-4150R 240SSD Win 10 P  + drukarka HP 102w </t>
  </si>
  <si>
    <t xml:space="preserve">Stacja komputerowa DELL SFF 13-4150R 240SSD Win 10 P drukarka HP M15w, </t>
  </si>
  <si>
    <t>ZESPÓŁ komputerowy: Stacja komputerowa DELL SFF 13-4150R 240SSD Win 10 P+Monitor Dell 21,5" + drukarka HP M12a ,</t>
  </si>
  <si>
    <t>Skaner PLUSTEK OptiSlim 2610 do rejestracji</t>
  </si>
  <si>
    <t>Komputer VOSTRO3471 8GB SSSD 256</t>
  </si>
  <si>
    <t>Skaner PLUSTEK OptiSlim 2610</t>
  </si>
  <si>
    <t>Lpatop DELLI5/4GB/240 SSD/W7 +OFFICE Home 2016 Win  NS JY94MQ1</t>
  </si>
  <si>
    <t>Szkoła Podstawowa im. Jana Pawła II w Kowalach Oleckich</t>
  </si>
  <si>
    <t>Witosa 6</t>
  </si>
  <si>
    <t>8010B</t>
  </si>
  <si>
    <t>000265187</t>
  </si>
  <si>
    <t>87 523 82 39</t>
  </si>
  <si>
    <t>spkowaleoleckie@wp.pl</t>
  </si>
  <si>
    <t>7.</t>
  </si>
  <si>
    <t>SZKOŁA PODSTAWOWA im. JANA PAWŁA II W KOWALACH OLECKICH</t>
  </si>
  <si>
    <t>Budynek szkolny</t>
  </si>
  <si>
    <t>ul. Witosa 6,                                      Kowale Oleckie</t>
  </si>
  <si>
    <t>własność</t>
  </si>
  <si>
    <t>część stara-1982 ,           część nowa - 2002/2003</t>
  </si>
  <si>
    <t>pustak ceramiczny, cegła</t>
  </si>
  <si>
    <t>płyta żelbetonowa</t>
  </si>
  <si>
    <t>kocioł gazowy- gaz propan</t>
  </si>
  <si>
    <t>6.30-17.00</t>
  </si>
  <si>
    <t>TAK - zewnętrzny</t>
  </si>
  <si>
    <t>15</t>
  </si>
  <si>
    <t>Sala gimnastyczna</t>
  </si>
  <si>
    <t>XII 2006</t>
  </si>
  <si>
    <t>bloczek z betonu komórkowego</t>
  </si>
  <si>
    <t>elementy piankowo - blachowe</t>
  </si>
  <si>
    <t>kocioł gazowy - gaz propan</t>
  </si>
  <si>
    <t>Zestaw komputerów</t>
  </si>
  <si>
    <t>Kseropkopiarka Sharp</t>
  </si>
  <si>
    <t>Serwer + pamięć</t>
  </si>
  <si>
    <t>drzwi antywłamaniowe,podwójny zamek</t>
  </si>
  <si>
    <t>Tablica interaktywna</t>
  </si>
  <si>
    <t>zestaw komputerów</t>
  </si>
  <si>
    <t>Projektor Optoma</t>
  </si>
  <si>
    <t>Pracownia komputerowa;- komputery ( 11 szt),- projektor multimedialny, -drukarka laserowa</t>
  </si>
  <si>
    <t>Zestawkomputerowy z oprogramowaniem</t>
  </si>
  <si>
    <t>Projektor mulimedialny</t>
  </si>
  <si>
    <t xml:space="preserve">Kserokopiarka </t>
  </si>
  <si>
    <t>Kopiarka Conica</t>
  </si>
  <si>
    <t>Telefax</t>
  </si>
  <si>
    <t>Zestaw tablicy interaktywnej</t>
  </si>
  <si>
    <t>Drukarka laserowa</t>
  </si>
  <si>
    <t>Urządzenie wielofunkcyjne Brother</t>
  </si>
  <si>
    <t>Urządzenie wielofunkcyjne SHARP DX 2500 N</t>
  </si>
  <si>
    <t>Urządzenie wielofunkcyjne BROTHER</t>
  </si>
  <si>
    <t>Urządzenie wielofunkcyjne</t>
  </si>
  <si>
    <t>UPC</t>
  </si>
  <si>
    <t>Projektor multimedialny</t>
  </si>
  <si>
    <t>Lokalny system alarmowy</t>
  </si>
  <si>
    <t xml:space="preserve">Laptop </t>
  </si>
  <si>
    <t>Wideoprojektor</t>
  </si>
  <si>
    <t>Aparat fotograficzny</t>
  </si>
  <si>
    <t>Laptopy</t>
  </si>
  <si>
    <t>laptopy</t>
  </si>
  <si>
    <t>Laptop</t>
  </si>
  <si>
    <t>Kamera Sony + torba</t>
  </si>
  <si>
    <t>Aparat fotograficzny Nicon</t>
  </si>
  <si>
    <t>Laptop ( pracownia komputerowa)</t>
  </si>
  <si>
    <t>Laptop ( gabinet pedagoga I pietro)</t>
  </si>
  <si>
    <t>Laptop ( sala lekc. Nr 7-parter)</t>
  </si>
  <si>
    <t>Laptop ( sala lekc. Nr 6-parter)</t>
  </si>
  <si>
    <t>Laptop (gabinet dyrektora - I piętro)</t>
  </si>
  <si>
    <t>Laptop ( sale lekc. 5,8,15 - parter, 16- I pietro)</t>
  </si>
  <si>
    <t>Projektor multimedialny ( sekretariat - przenosny)</t>
  </si>
  <si>
    <t>Lapto Asus</t>
  </si>
  <si>
    <t>Smart Board 65 Mx 165</t>
  </si>
  <si>
    <t>Monitor Smart sbid mx 165</t>
  </si>
  <si>
    <t>Komputery przenośne ASUS TRANSFORMER T101 Hagro 3OT 4GB 128 GB</t>
  </si>
  <si>
    <t xml:space="preserve">Tablet graficzny OME BY WACOM </t>
  </si>
  <si>
    <t>Monitor Smart SBID-MX 265 V2</t>
  </si>
  <si>
    <t>Stojak Tv</t>
  </si>
  <si>
    <t>Przedszkole Samorzadowe w Kowalach Oleckich</t>
  </si>
  <si>
    <t>8510Z</t>
  </si>
  <si>
    <t>001011201</t>
  </si>
  <si>
    <t>8471449347</t>
  </si>
  <si>
    <t>87 523 87 28</t>
  </si>
  <si>
    <t>przedszkole@kowaleoleckie.eu</t>
  </si>
  <si>
    <t>lacówka jest przedszkolem publicznym, prowadzi działalność wychowawczo - dydaktyczną dla dzieci w wieku od 3 do 6 lat. Przedszkole jest 4- oddziałowe. W placówce prowadzona jest stołówka.</t>
  </si>
  <si>
    <t>11.</t>
  </si>
  <si>
    <t>PRZEDSZKOLE SAMORZĄDOWE W KOWALACH OLECKICH</t>
  </si>
  <si>
    <t>PRZEDSZKOLE SAMORZADOWE W KOWALACH OLECKICH</t>
  </si>
  <si>
    <t>sala dzieci</t>
  </si>
  <si>
    <t>Kserokopiarka</t>
  </si>
  <si>
    <t>2008 r.</t>
  </si>
  <si>
    <t>Holl przedszkolny</t>
  </si>
  <si>
    <t>Drukarka</t>
  </si>
  <si>
    <t>2006 r.</t>
  </si>
  <si>
    <t>Gabinet dyrektora</t>
  </si>
  <si>
    <t>2014 r.</t>
  </si>
  <si>
    <t xml:space="preserve"> Urządzenie wielofunkcyjne </t>
  </si>
  <si>
    <t>2018 r.</t>
  </si>
  <si>
    <t>Sala dzieci</t>
  </si>
  <si>
    <t> Urządzenie SHARP -kserokopiarka</t>
  </si>
  <si>
    <t>2018 r. </t>
  </si>
  <si>
    <t> Gabinet dyrektora</t>
  </si>
  <si>
    <t>2008 r</t>
  </si>
  <si>
    <t>Notebook</t>
  </si>
  <si>
    <t>2015 r.</t>
  </si>
  <si>
    <t>Notebook ASUS</t>
  </si>
  <si>
    <t> 2018 r.</t>
  </si>
  <si>
    <t xml:space="preserve">SPRZĘT    STACJONARNY </t>
  </si>
  <si>
    <t>Komputery stacjonarne</t>
  </si>
  <si>
    <t>Sokółki 47, I piętro</t>
  </si>
  <si>
    <t>Kserokopiarka Konica Minolta</t>
  </si>
  <si>
    <t>Urządzenia alarmowe, monitoring</t>
  </si>
  <si>
    <t>Sokółki 47</t>
  </si>
  <si>
    <t> Komputery stacjonarne</t>
  </si>
  <si>
    <t>Tablica interaktywna z oprogramowaniem</t>
  </si>
  <si>
    <t>Sokółki 47, parter</t>
  </si>
  <si>
    <t>Rzutnik</t>
  </si>
  <si>
    <t>Pracownia komputerowa</t>
  </si>
  <si>
    <t>Sokółki 54, I piętro</t>
  </si>
  <si>
    <t>Kserokopiarka Sharp</t>
  </si>
  <si>
    <t>Kserokopiarka Panasonic</t>
  </si>
  <si>
    <t>Nagrywarka DVD Philips</t>
  </si>
  <si>
    <t>Zasilacz USP</t>
  </si>
  <si>
    <t>Monitor LG</t>
  </si>
  <si>
    <t>Głośniki komputerowe</t>
  </si>
  <si>
    <t>Urządzenie alarmowe, monitoring</t>
  </si>
  <si>
    <t>Komputer stacjonarny</t>
  </si>
  <si>
    <t>Rzutniki</t>
  </si>
  <si>
    <t>Monitor my Board 55”</t>
  </si>
  <si>
    <t>Sokóki 47 i 54</t>
  </si>
  <si>
    <t>Access Point Dry Tek Vigor AP902</t>
  </si>
  <si>
    <t>1 720,00 zł</t>
  </si>
  <si>
    <t>Router Dry Tek Vigor 2120n plus</t>
  </si>
  <si>
    <t>CYBERPOWER UPS UT 1500E</t>
  </si>
  <si>
    <t>Wizualizer Aver F50-8M</t>
  </si>
  <si>
    <t>3 060,24 zł</t>
  </si>
  <si>
    <t>Urządzenie wielofunkcyjne HP DJ 8710 AiO</t>
  </si>
  <si>
    <t>Monitor SMART SBID MX165</t>
  </si>
  <si>
    <t>SMART Board 65” MX165 INTERACTIVE</t>
  </si>
  <si>
    <t>Urządzenie SHARP DX 2500</t>
  </si>
  <si>
    <t>Kopiarka KONICA MINOLTA</t>
  </si>
  <si>
    <t>SPRZĘT    PRZENOŚNY</t>
  </si>
  <si>
    <t> Aparat cyfrowy</t>
  </si>
  <si>
    <t> Laptop NOPE IHP 151</t>
  </si>
  <si>
    <t>2008 </t>
  </si>
  <si>
    <t xml:space="preserve"> Rzutnik </t>
  </si>
  <si>
    <t> Rzutnik</t>
  </si>
  <si>
    <t> Laptop z oprogramowaniem</t>
  </si>
  <si>
    <t>2014 </t>
  </si>
  <si>
    <t>Laptop LENOVO</t>
  </si>
  <si>
    <t xml:space="preserve">Laptop z głośnikami </t>
  </si>
  <si>
    <t>Aparat NIKON D3 100</t>
  </si>
  <si>
    <t>Pamięć USB Samsung 1,5 TB</t>
  </si>
  <si>
    <t>Notebook Lenovo B50-80 i 3-5005U 4GB 120Gb W10 Pro</t>
  </si>
  <si>
    <t>Niszczarka Tarnator C9</t>
  </si>
  <si>
    <t>Radioodtwarzacz SONY ZSPS50</t>
  </si>
  <si>
    <t>Tablety HUAWEI m3 lite 10lite</t>
  </si>
  <si>
    <t>Radioodtwarzacze Philips 2szt.</t>
  </si>
  <si>
    <t>8.</t>
  </si>
  <si>
    <t>SZKOŁA PODSTAWOWA W SOKÓŁKACH</t>
  </si>
  <si>
    <t>1.</t>
  </si>
  <si>
    <t>Nieruchomość zabudowana - budynek szkoły, sala gimnastyczna z zapleczem</t>
  </si>
  <si>
    <t>2.</t>
  </si>
  <si>
    <t>Budynek szkoły</t>
  </si>
  <si>
    <t>Sokółki 54</t>
  </si>
  <si>
    <t>Budynek gospodarczy nieużytkowany (część murowana)</t>
  </si>
  <si>
    <t xml:space="preserve"> Sokółki 54</t>
  </si>
  <si>
    <t xml:space="preserve"> 81,04m2</t>
  </si>
  <si>
    <t>Urządzenie Canon MF 443 dw A4</t>
  </si>
  <si>
    <t>Sokółki 45</t>
  </si>
  <si>
    <t>Telewizor</t>
  </si>
  <si>
    <t>Sokółki45</t>
  </si>
  <si>
    <t>Laptop Acer i 5-1035G1/15.6 FHD</t>
  </si>
  <si>
    <t>9.</t>
  </si>
  <si>
    <t>PUNKT PRZEDSZKOLNY W SOKÓŁKACH</t>
  </si>
  <si>
    <t xml:space="preserve">Budynek Przedszkolny </t>
  </si>
  <si>
    <t>Budynek gospodarczy</t>
  </si>
  <si>
    <t>71,5 m2</t>
  </si>
  <si>
    <t xml:space="preserve">bloczek gazobetonowy </t>
  </si>
  <si>
    <t xml:space="preserve">drewniany  </t>
  </si>
  <si>
    <t>kleszczowo-płatwiowa</t>
  </si>
  <si>
    <t>Gmina Kowale Oleckie</t>
  </si>
  <si>
    <t>cegła</t>
  </si>
  <si>
    <t>drewniany</t>
  </si>
  <si>
    <t>dachówka</t>
  </si>
  <si>
    <t>weglowe</t>
  </si>
  <si>
    <t>2012</t>
  </si>
  <si>
    <t>Brak</t>
  </si>
  <si>
    <t xml:space="preserve"> drewniana</t>
  </si>
  <si>
    <t>brak</t>
  </si>
  <si>
    <t>betonowe</t>
  </si>
  <si>
    <t>papa i blachodachówka</t>
  </si>
  <si>
    <t>olejowe</t>
  </si>
  <si>
    <t>2002</t>
  </si>
  <si>
    <t xml:space="preserve"> 6</t>
  </si>
  <si>
    <t>Tak</t>
  </si>
  <si>
    <t>blachodakówka</t>
  </si>
  <si>
    <t>węglowe</t>
  </si>
  <si>
    <t>1996</t>
  </si>
  <si>
    <t xml:space="preserve"> 3</t>
  </si>
  <si>
    <t>dachówka zwykła</t>
  </si>
  <si>
    <t>tymczasowo</t>
  </si>
  <si>
    <t xml:space="preserve"> 2023</t>
  </si>
  <si>
    <t>budynek wymaga remontu</t>
  </si>
  <si>
    <t xml:space="preserve"> brak</t>
  </si>
  <si>
    <t>Kościuszki 44</t>
  </si>
  <si>
    <t>519457255</t>
  </si>
  <si>
    <t>8471468149</t>
  </si>
  <si>
    <t>87 523 82 48</t>
  </si>
  <si>
    <t>gopsko@interia.pl</t>
  </si>
  <si>
    <t>ul. Kościuszki 46a</t>
  </si>
  <si>
    <t>pomoc społeczna</t>
  </si>
  <si>
    <t>Szkoła Podstawowa w Stożnem</t>
  </si>
  <si>
    <t>Stożne 6</t>
  </si>
  <si>
    <t>8520Z</t>
  </si>
  <si>
    <t>001164755</t>
  </si>
  <si>
    <t>8471449293</t>
  </si>
  <si>
    <t>87 523 86 79</t>
  </si>
  <si>
    <t>spstozne@kowaleoleckie.eu</t>
  </si>
  <si>
    <t>10.</t>
  </si>
  <si>
    <t>SZKOŁA PODSTAWOWA W STOŻNEM</t>
  </si>
  <si>
    <t>Pierwsze piętro - alarm w budynku szkoły.</t>
  </si>
  <si>
    <t>Urządzenie wielofunkcyjne SHARP DX@%))N</t>
  </si>
  <si>
    <t>Parter-alarm w budynku szkoły</t>
  </si>
  <si>
    <t>Kopiarka Konica Minolta Bizhu b 185</t>
  </si>
  <si>
    <t>Projektor multimedialny Optoma HD 144X</t>
  </si>
  <si>
    <t>Patter - alarm w budynku szkoły.</t>
  </si>
  <si>
    <t xml:space="preserve">Projektor Optoma </t>
  </si>
  <si>
    <t>Rzutnik multimedialny</t>
  </si>
  <si>
    <t>Kserokopiarka KM 3035</t>
  </si>
  <si>
    <t>Kserokopiarka AFICIO Dsm645</t>
  </si>
  <si>
    <t>Tablica Promethean ActiveBoard</t>
  </si>
  <si>
    <t>Monitor  interaktywny INSGRAF 65"</t>
  </si>
  <si>
    <t>Monitor  interaktywny INSGRAF 55"</t>
  </si>
  <si>
    <t>Monitor SMART SBID MX 165</t>
  </si>
  <si>
    <t>Laptop Asus</t>
  </si>
  <si>
    <t>Laptop Lenowo</t>
  </si>
  <si>
    <t>Laptop Acer Extensa i3 BGB 25655d</t>
  </si>
  <si>
    <t>Zestaw roboty Photon z laptopami</t>
  </si>
  <si>
    <t>Szkolny zestaw multimedialny składający się z tabletu, klawiatury wraz z oprogramowaniem.</t>
  </si>
  <si>
    <t>Laptop Notebook Aspire 3</t>
  </si>
  <si>
    <t>parter z poddaszem użytkowym</t>
  </si>
  <si>
    <t>piwnica</t>
  </si>
  <si>
    <t>co olejowe</t>
  </si>
  <si>
    <t>2015</t>
  </si>
  <si>
    <t>całodobowy</t>
  </si>
  <si>
    <t>8</t>
  </si>
  <si>
    <t>Stozne 6</t>
  </si>
  <si>
    <t>budowle - prac zabaw</t>
  </si>
  <si>
    <t>Zestaw komputerowy  p. Kłodzińska-Sieńko</t>
  </si>
  <si>
    <t>Ul. Kościuszki 44, 19-420 Kowale Oleckie</t>
  </si>
  <si>
    <t>Zestaw komputerowy p. Locman</t>
  </si>
  <si>
    <t>Zestaw komputerowy p. B. Bziom</t>
  </si>
  <si>
    <t>Zestaw komputerowy p. Karbowski</t>
  </si>
  <si>
    <t>Zestaw komputerowy p. Miszkiel</t>
  </si>
  <si>
    <t>Serwer TYP 1</t>
  </si>
  <si>
    <t>Zestaw komputerowy p. Masalski</t>
  </si>
  <si>
    <t>Zestaw komputerowy p. S. Bziom</t>
  </si>
  <si>
    <t>Zestaw komputerowy p. Zaniewska</t>
  </si>
  <si>
    <t>Zestaw komputerowy p. Guziewska</t>
  </si>
  <si>
    <t>Zestaw komputerowy  p. Świderska</t>
  </si>
  <si>
    <t>Zestaw komputerowy p. Fiertek</t>
  </si>
  <si>
    <t>Zestaw komputerowy p. Jankowska</t>
  </si>
  <si>
    <t>Zestaw komputerowy p. Szymańczyk</t>
  </si>
  <si>
    <t>Zestaw komputerowy p. Kalinowska</t>
  </si>
  <si>
    <t>Zestaw komputerowy p. Kopiczko</t>
  </si>
  <si>
    <t>Zestaw komputerowy p. Kosobudzki</t>
  </si>
  <si>
    <t>Zestaw komputerowy p. Kacprzyk</t>
  </si>
  <si>
    <t>Zestaw komputerowy p. Kozłowski</t>
  </si>
  <si>
    <t>Zestaw komputerowy p. Bartczak</t>
  </si>
  <si>
    <t>Serwer plików NAS</t>
  </si>
  <si>
    <t>Zestaw komputerowy HP DC 8300 CMT</t>
  </si>
  <si>
    <t>Zestaw komputerowy p. Kalita Trochim</t>
  </si>
  <si>
    <t>Zestaw komputerowy p. Lasota</t>
  </si>
  <si>
    <t>Zestaw komputerowy p. Gołębiowska</t>
  </si>
  <si>
    <t>Zestaw komputerowy p. Burzyńska</t>
  </si>
  <si>
    <t>Zestaw komputerowy p. Truchan P.</t>
  </si>
  <si>
    <t>Zestaw komputerowy p. Kłodzińska-Sieńko</t>
  </si>
  <si>
    <t>Kserokopiarka XEROX WC5230</t>
  </si>
  <si>
    <t xml:space="preserve">Klimatyzacja </t>
  </si>
  <si>
    <t>Router cisco</t>
  </si>
  <si>
    <t>Switch typ 2 cisco</t>
  </si>
  <si>
    <t>Cyf. centrala tel.</t>
  </si>
  <si>
    <t>Skaner Kodak Alaris</t>
  </si>
  <si>
    <t>Serwer Dell</t>
  </si>
  <si>
    <t>UPS do serwera</t>
  </si>
  <si>
    <t xml:space="preserve">Firewall </t>
  </si>
  <si>
    <t>Komplet przełączników sieciowych</t>
  </si>
  <si>
    <t>Urządzenie backup</t>
  </si>
  <si>
    <t>Szafa Linkbasic</t>
  </si>
  <si>
    <t>Komputer stacjonarny – obsługa Rady Gminy</t>
  </si>
  <si>
    <t>Niszczarka</t>
  </si>
  <si>
    <t>Czytnik e-dowód szt. 2</t>
  </si>
  <si>
    <t>Jednostka centralna JTS (Rada Gminy)</t>
  </si>
  <si>
    <t>Jednostka przewodniczącego (Rada Gminy)</t>
  </si>
  <si>
    <t>Jednostki Radnego (Rada Gminy)</t>
  </si>
  <si>
    <t>Kamera Dahua (Rada Gminy)</t>
  </si>
  <si>
    <t>Switch PoE</t>
  </si>
  <si>
    <t xml:space="preserve">Power Walker UPS </t>
  </si>
  <si>
    <t>Drukarka HP Laserjet Pro 400</t>
  </si>
  <si>
    <t>Drukarka HP Laserjet Pro 400 M402DNE</t>
  </si>
  <si>
    <t>Niszczarka HSM SHREDSTAR</t>
  </si>
  <si>
    <t>Drukarka Laserjet Pro 400</t>
  </si>
  <si>
    <t>Kolumna Kruger Matz</t>
  </si>
  <si>
    <t xml:space="preserve">Drukarka HP Laserjet </t>
  </si>
  <si>
    <r>
      <rPr>
        <sz val="11"/>
        <color theme="1"/>
        <rFont val="Calibri"/>
        <family val="2"/>
        <charset val="238"/>
        <scheme val="minor"/>
      </rPr>
      <t> </t>
    </r>
    <r>
      <rPr>
        <sz val="10"/>
        <rFont val="Times New Roman"/>
        <family val="1"/>
        <charset val="238"/>
      </rPr>
      <t>Zestaw komputerowy/laptop/ p. Kacprzyk</t>
    </r>
  </si>
  <si>
    <r>
      <rPr>
        <sz val="11"/>
        <color theme="1"/>
        <rFont val="Calibri"/>
        <family val="2"/>
        <charset val="238"/>
        <scheme val="minor"/>
      </rPr>
      <t> </t>
    </r>
    <r>
      <rPr>
        <sz val="10"/>
        <rFont val="Times New Roman"/>
        <family val="1"/>
        <charset val="238"/>
      </rPr>
      <t>Zestaw komputerowy/laptop/ Wójt</t>
    </r>
  </si>
  <si>
    <r>
      <rPr>
        <sz val="11"/>
        <color theme="1"/>
        <rFont val="Calibri"/>
        <family val="2"/>
        <charset val="238"/>
        <scheme val="minor"/>
      </rPr>
      <t> </t>
    </r>
    <r>
      <rPr>
        <sz val="10"/>
        <rFont val="Times New Roman"/>
        <family val="1"/>
        <charset val="238"/>
      </rPr>
      <t>Aparat cyfrowy Fuji FinePix S5500</t>
    </r>
  </si>
  <si>
    <r>
      <rPr>
        <sz val="11"/>
        <color theme="1"/>
        <rFont val="Calibri"/>
        <family val="2"/>
        <charset val="238"/>
        <scheme val="minor"/>
      </rPr>
      <t> </t>
    </r>
    <r>
      <rPr>
        <sz val="10"/>
        <rFont val="Times New Roman"/>
        <family val="1"/>
        <charset val="238"/>
      </rPr>
      <t>Projektor multimedialny BenQ MP 721c</t>
    </r>
  </si>
  <si>
    <t>Nawigacja Modecom</t>
  </si>
  <si>
    <t>Aparat Canon</t>
  </si>
  <si>
    <t>Tablet Mediapad 17 szt.</t>
  </si>
  <si>
    <t>Zestaw radiotelefonów Motorola</t>
  </si>
  <si>
    <t>Telefon komórkowy Samsung Galaxy A40</t>
  </si>
  <si>
    <t>Telefon komórkowy Galaxy S10</t>
  </si>
  <si>
    <t>Tablet Mediapad</t>
  </si>
  <si>
    <t>Mikrofon AKG</t>
  </si>
  <si>
    <t>Wykrywacz metali Anfibi Multi</t>
  </si>
  <si>
    <t>Dalmierz laserowy</t>
  </si>
  <si>
    <t>Laptop Vostro</t>
  </si>
  <si>
    <t>Zestaw nagłośnieniowy</t>
  </si>
  <si>
    <t>Drukarka kolorowa Canon</t>
  </si>
  <si>
    <t>Radiotelefon przewoźny</t>
  </si>
  <si>
    <t>Zestaw notebook ACER</t>
  </si>
  <si>
    <t>Zestaw Acer Aspire</t>
  </si>
  <si>
    <t>Tablet Lenovo</t>
  </si>
  <si>
    <t>GMINA KOWALE OLECKIE / URZĄD GMINY W KOWALACH OLECKICH</t>
  </si>
  <si>
    <t>Punkt Przedszkolny w Sokółkach</t>
  </si>
  <si>
    <t>281559809</t>
  </si>
  <si>
    <t>8471621616</t>
  </si>
  <si>
    <t>87 523 85 10</t>
  </si>
  <si>
    <t>spsokolki@op.pl</t>
  </si>
  <si>
    <t>Punkt przedszkolny jest placówką publiczną. Zapewnia 5-godzinne nauczanie, wychowanie i opiekę dla dzieci 3-4 letnich.Wspomaga indywidualny rozwój dziecka przez stworzenie warunków umożliwiających nabywanie wiedzy, umiejetności społecznych i dojrzałopści emocjonalnej potrzebnych do satysfakcjonującego startu w szkole i dalszego rozwoju. Nie prowadzi stołówki. Korzysta z posiłków przygotowywanych przez szkołę podstawową.</t>
  </si>
  <si>
    <t>Szkoła Podstawowa im. Marii Konopnickiej</t>
  </si>
  <si>
    <t>511403952</t>
  </si>
  <si>
    <t>8471457826</t>
  </si>
  <si>
    <t>Szkoła pdstawowa z oddziałem przedszkolnym jest placówką oświatową. Realizuje zajęcia dydaktyczne, wychowawcze i opiekuńcze w dwóch budynkach (Sokółki 47 i Sokółki 54). Posiada salę gimnastyczną, stołówkę z zapleczem kuchenym i świetlicę szkolną. Przy budynku Sokółki 47 znajduje się plac zabaw z urządzeniami dla dzieci młodszych w wieku szkolnym. W dwóch budynkach mieszczą się pracownie komputerowe.</t>
  </si>
  <si>
    <t>Gmina Kowale Oleckie / Urzad Gminy w Kowalach Oleckich</t>
  </si>
  <si>
    <r>
      <rPr>
        <b/>
        <sz val="9"/>
        <rFont val="Cambria"/>
        <family val="1"/>
        <charset val="238"/>
      </rPr>
      <t>Tytuł prawny do zajmowanej nieruchomości
(</t>
    </r>
    <r>
      <rPr>
        <b/>
        <i/>
        <sz val="9"/>
        <rFont val="Cambria"/>
        <family val="1"/>
        <charset val="238"/>
      </rPr>
      <t>np. własność, dzierżawa)</t>
    </r>
  </si>
  <si>
    <r>
      <rPr>
        <b/>
        <sz val="9"/>
        <rFont val="Cambria"/>
        <family val="1"/>
        <charset val="238"/>
      </rPr>
      <t xml:space="preserve">Stan techniczny budynku 
</t>
    </r>
    <r>
      <rPr>
        <b/>
        <i/>
        <sz val="9"/>
        <rFont val="Cambria"/>
        <family val="1"/>
        <charset val="238"/>
      </rPr>
      <t>(prosimy ocenić wizualnie oraz podać jedną z trzech ocen: dobry, dostateczny, zły)</t>
    </r>
  </si>
  <si>
    <r>
      <rPr>
        <b/>
        <sz val="9"/>
        <rFont val="Cambria"/>
        <family val="1"/>
        <charset val="238"/>
      </rPr>
      <t xml:space="preserve">Czy w pobliżu znajdują się cieki wodne stwarzające zagrożenie powodzią?
</t>
    </r>
    <r>
      <rPr>
        <b/>
        <i/>
        <sz val="9"/>
        <rFont val="Cambria"/>
        <family val="1"/>
        <charset val="238"/>
      </rPr>
      <t>(prosimy podać odległość i nazwę)</t>
    </r>
  </si>
  <si>
    <r>
      <rPr>
        <b/>
        <sz val="9"/>
        <color rgb="FFFFFFFF"/>
        <rFont val="Cambria"/>
        <family val="1"/>
        <charset val="238"/>
      </rPr>
      <t xml:space="preserve">Czy okna budynków są okratowane
</t>
    </r>
    <r>
      <rPr>
        <b/>
        <i/>
        <sz val="9"/>
        <color rgb="FFFFFFFF"/>
        <rFont val="Cambria"/>
        <family val="1"/>
        <charset val="238"/>
      </rPr>
      <t>(jeśli tak proszę podać, które i w jakich pomieszczeniach)</t>
    </r>
  </si>
  <si>
    <r>
      <rPr>
        <b/>
        <sz val="9"/>
        <color rgb="FFFFFFFF"/>
        <rFont val="Cambria"/>
        <family val="1"/>
        <charset val="238"/>
      </rPr>
      <t xml:space="preserve">Stały dozór fizyczny - ochrona własna 
</t>
    </r>
    <r>
      <rPr>
        <b/>
        <i/>
        <sz val="9"/>
        <color rgb="FFFFFFFF"/>
        <rFont val="Cambria"/>
        <family val="1"/>
        <charset val="238"/>
      </rPr>
      <t>(w jakich godzinach)</t>
    </r>
  </si>
  <si>
    <r>
      <rPr>
        <b/>
        <sz val="9"/>
        <color rgb="FFFFFFFF"/>
        <rFont val="Cambria"/>
        <family val="1"/>
        <charset val="238"/>
      </rPr>
      <t xml:space="preserve">Stały dozór fizyczny - pracownicy firmy ochrony mienia. 
</t>
    </r>
    <r>
      <rPr>
        <b/>
        <i/>
        <sz val="9"/>
        <color rgb="FFFFFFFF"/>
        <rFont val="Cambria"/>
        <family val="1"/>
        <charset val="238"/>
      </rPr>
      <t>(w jakich godzinach)</t>
    </r>
  </si>
  <si>
    <r>
      <rPr>
        <b/>
        <sz val="9"/>
        <color rgb="FFFFFFFF"/>
        <rFont val="Cambria"/>
        <family val="1"/>
        <charset val="238"/>
      </rPr>
      <t xml:space="preserve">Gaśnice
</t>
    </r>
    <r>
      <rPr>
        <b/>
        <i/>
        <sz val="9"/>
        <color rgb="FFFFFFFF"/>
        <rFont val="Cambria"/>
        <family val="1"/>
        <charset val="238"/>
      </rPr>
      <t>(podać liczbę)</t>
    </r>
  </si>
  <si>
    <r>
      <rPr>
        <b/>
        <sz val="9"/>
        <color rgb="FFFFFFFF"/>
        <rFont val="Cambria"/>
        <family val="1"/>
        <charset val="238"/>
      </rPr>
      <t xml:space="preserve">Agregaty gaśnicze
</t>
    </r>
    <r>
      <rPr>
        <b/>
        <i/>
        <sz val="9"/>
        <color rgb="FFFFFFFF"/>
        <rFont val="Cambria"/>
        <family val="1"/>
        <charset val="238"/>
      </rPr>
      <t>(podać liczbę)</t>
    </r>
  </si>
  <si>
    <r>
      <rPr>
        <b/>
        <sz val="9"/>
        <color rgb="FFFFFFFF"/>
        <rFont val="Cambria"/>
        <family val="1"/>
        <charset val="238"/>
      </rPr>
      <t xml:space="preserve">Hydranty wewnętrzne
</t>
    </r>
    <r>
      <rPr>
        <b/>
        <i/>
        <sz val="9"/>
        <color rgb="FFFFFFFF"/>
        <rFont val="Cambria"/>
        <family val="1"/>
        <charset val="238"/>
      </rPr>
      <t>(podać liczbę)</t>
    </r>
  </si>
  <si>
    <r>
      <rPr>
        <b/>
        <sz val="9"/>
        <color rgb="FFFFFFFF"/>
        <rFont val="Cambria"/>
        <family val="1"/>
        <charset val="238"/>
      </rPr>
      <t xml:space="preserve">Hydranty zewnętrzne
</t>
    </r>
    <r>
      <rPr>
        <b/>
        <i/>
        <sz val="9"/>
        <color rgb="FFFFFFFF"/>
        <rFont val="Cambria"/>
        <family val="1"/>
        <charset val="238"/>
      </rPr>
      <t>(podać liczbę)</t>
    </r>
  </si>
  <si>
    <r>
      <rPr>
        <b/>
        <sz val="9"/>
        <color rgb="FFFFFFFF"/>
        <rFont val="Cambria"/>
        <family val="1"/>
        <charset val="238"/>
      </rPr>
      <t xml:space="preserve">Koce gaśnicze
</t>
    </r>
    <r>
      <rPr>
        <b/>
        <i/>
        <sz val="9"/>
        <color rgb="FFFFFFFF"/>
        <rFont val="Cambria"/>
        <family val="1"/>
        <charset val="238"/>
      </rPr>
      <t>(podać liczbę)</t>
    </r>
  </si>
  <si>
    <r>
      <rPr>
        <b/>
        <sz val="9"/>
        <color rgb="FFFFFFFF"/>
        <rFont val="Cambria"/>
        <family val="1"/>
        <charset val="238"/>
      </rPr>
      <t xml:space="preserve">Sprawna instalacja gaśnicza
</t>
    </r>
    <r>
      <rPr>
        <b/>
        <i/>
        <sz val="9"/>
        <color rgb="FFFFFFFF"/>
        <rFont val="Cambria"/>
        <family val="1"/>
        <charset val="238"/>
      </rPr>
      <t>(rodzaj instalacji gaśniczej)</t>
    </r>
  </si>
  <si>
    <r>
      <rPr>
        <b/>
        <sz val="9"/>
        <color rgb="FFFFFFFF"/>
        <rFont val="Cambria"/>
        <family val="1"/>
        <charset val="238"/>
      </rPr>
      <t xml:space="preserve">Czy zainstalowano urządzenia oddymiające (klapy dymowe, żaluzje dymowe, okna oddymiające)?
</t>
    </r>
    <r>
      <rPr>
        <b/>
        <i/>
        <sz val="9"/>
        <color rgb="FFFFFFFF"/>
        <rFont val="Cambria"/>
        <family val="1"/>
        <charset val="238"/>
      </rPr>
      <t>(jakie?)</t>
    </r>
  </si>
  <si>
    <t>Monety 4, 19-420 Kowale Oleckie</t>
  </si>
  <si>
    <t>Własność</t>
  </si>
  <si>
    <t>"Kleyna" typu ciężkiego i drewniane</t>
  </si>
  <si>
    <t>elektryczne</t>
  </si>
  <si>
    <t>2014- kapitalny</t>
  </si>
  <si>
    <t>TAK - A i B</t>
  </si>
  <si>
    <t>NIE DOTCZY</t>
  </si>
  <si>
    <t>NIE DOTYCZY</t>
  </si>
  <si>
    <t>Mieszkalny</t>
  </si>
  <si>
    <t>Leśny Zakątek 3, 19-411 Świętajno</t>
  </si>
  <si>
    <t>piece i trzony kuchenne kaflowe, c.o. etażowe</t>
  </si>
  <si>
    <t>2008 - wymiana instalacji elektrycznej, 2009 - remont dachu</t>
  </si>
  <si>
    <t>Rogówko 15 (lokal nr 3 i 4), 19-420 Kowale Oleckie</t>
  </si>
  <si>
    <t>Współwłasność</t>
  </si>
  <si>
    <t>drewniane</t>
  </si>
  <si>
    <t>piece i trzony kuchenne kaflowe</t>
  </si>
  <si>
    <t>2010- remont części dachu</t>
  </si>
  <si>
    <t>Rogówko 16/2, 19-420 Kowale Oleckie</t>
  </si>
  <si>
    <t>dachówka holenderska</t>
  </si>
  <si>
    <t>Wierzbianki 3/2</t>
  </si>
  <si>
    <t>żelbetowy i drewniane</t>
  </si>
  <si>
    <t>płyty azbestowo-cementowe(eternit)</t>
  </si>
  <si>
    <t>Sokółki 35 (lokal nr 1, nr 6)</t>
  </si>
  <si>
    <t>ul. Kościuszki 3/5, 19-420 Kowale Oleckie</t>
  </si>
  <si>
    <t>zły</t>
  </si>
  <si>
    <t>ul. Kościuszki 82B (lokal nr 5 i 12), 19-420 Kowale Oleckie</t>
  </si>
  <si>
    <t>Przed 1939</t>
  </si>
  <si>
    <t>Użytkowy -budynek Urzędu Gminy Kowale Oleckie</t>
  </si>
  <si>
    <t>19-420 Kowale Oleckie, ul. Kościuszki 44</t>
  </si>
  <si>
    <t>żelbetowe</t>
  </si>
  <si>
    <t xml:space="preserve">2008 - docieplenie, dobudowa,dach </t>
  </si>
  <si>
    <t>Tak – parter busynku</t>
  </si>
  <si>
    <t>TAK - wewnętrzny</t>
  </si>
  <si>
    <t>7</t>
  </si>
  <si>
    <t>TAK - uruchamiana automatycznie</t>
  </si>
  <si>
    <t>Użytkowy - budynek gospodarczy przy Urzędzie Gminy Kowalale Oleckie</t>
  </si>
  <si>
    <t>19- 420 Kowale Oleckie, ul. Kościuszki 44</t>
  </si>
  <si>
    <t>blacha trapezowa</t>
  </si>
  <si>
    <t>2013 - remont dachu</t>
  </si>
  <si>
    <t>Użytkowy -Budynek OSP Sokółki</t>
  </si>
  <si>
    <t>19-420 Kowale Oleckie, Sokółki</t>
  </si>
  <si>
    <t>2020 - kapitalny</t>
  </si>
  <si>
    <t>Użytkowy-Budynek OSP Lakiele+świetlica</t>
  </si>
  <si>
    <t>19-420 Kowale Oleckie, Lakiele</t>
  </si>
  <si>
    <t>elektryczne+kominek</t>
  </si>
  <si>
    <t>remont dachu, docieplenie, wymiana instalacji i stolarki</t>
  </si>
  <si>
    <t>Użytkowy-Budynek warsztatowo garażowy</t>
  </si>
  <si>
    <t>19-420 Kowale Oleckie, ul. Kościuszki 10</t>
  </si>
  <si>
    <t>Użytkowy- Budynek OSP Kowale Oleckie+świetlica</t>
  </si>
  <si>
    <t>19-420 Kowale Oleckie, ul.Sikorskiego</t>
  </si>
  <si>
    <t>po remoncie</t>
  </si>
  <si>
    <t>Użytkowy ( Centrala Orange)</t>
  </si>
  <si>
    <t>19-420 Kowale Oleckie, ul.Kościuszki 31</t>
  </si>
  <si>
    <t xml:space="preserve">żelbetowy </t>
  </si>
  <si>
    <t>2014 - remont dachu</t>
  </si>
  <si>
    <t>Użytkowy "Mój Rynek"</t>
  </si>
  <si>
    <t>19-420 Kowale Oleckie, ul. Kościuszki 13C</t>
  </si>
  <si>
    <t>budynek przed 1939 gruntownie wyremontowany w 2014</t>
  </si>
  <si>
    <t>żelbetowy</t>
  </si>
  <si>
    <t>dachówka ceramiczna</t>
  </si>
  <si>
    <t>2014 - kapitalny</t>
  </si>
  <si>
    <t>zmieniona lokalizacja targowiska</t>
  </si>
  <si>
    <t>Budynek GS Kościuszki 10</t>
  </si>
  <si>
    <t>19-420 Kowale Oleckie, ul. Kościuszko 10</t>
  </si>
  <si>
    <t xml:space="preserve">Numer rejestracyjny </t>
  </si>
  <si>
    <t>Marka pojazdu</t>
  </si>
  <si>
    <t>Typ, model pojazdu</t>
  </si>
  <si>
    <t>Przeznaczenie pojazdu / wykorzystanie pojazdu</t>
  </si>
  <si>
    <t>Rok produkcji</t>
  </si>
  <si>
    <t>Dopuszczalna ładowność [kg]</t>
  </si>
  <si>
    <t>Dopuszczalna masa całkowita DMC</t>
  </si>
  <si>
    <t>Pojemność silnika [ccm]</t>
  </si>
  <si>
    <t>Numer identyfikacyjny (VIN/ nadwozia/ podwozia/ ramy)</t>
  </si>
  <si>
    <t>Data ważności badań techn.</t>
  </si>
  <si>
    <t>Przebieg pojazdu (wg stanu licznika)</t>
  </si>
  <si>
    <t>Zabezpieczenia przeciwkradzieżowe (np. zamontowany GPS)</t>
  </si>
  <si>
    <t>Właściciel</t>
  </si>
  <si>
    <t>Leasing</t>
  </si>
  <si>
    <r>
      <rPr>
        <b/>
        <sz val="10"/>
        <rFont val="Cambria"/>
        <family val="1"/>
        <charset val="238"/>
      </rPr>
      <t xml:space="preserve">Ubezpieczenie Zielona Karta 
</t>
    </r>
    <r>
      <rPr>
        <b/>
        <i/>
        <sz val="10"/>
        <rFont val="Cambria"/>
        <family val="1"/>
        <charset val="238"/>
      </rPr>
      <t>(m.in.  dla pojazdów wyjeżdżających na Ukrainę, Białoruś, do Rosji)</t>
    </r>
    <r>
      <rPr>
        <b/>
        <sz val="10"/>
        <rFont val="Cambria"/>
        <family val="1"/>
        <charset val="238"/>
      </rPr>
      <t xml:space="preserve"> </t>
    </r>
  </si>
  <si>
    <t>Czy pojazd jest w leasingu?</t>
  </si>
  <si>
    <t>Dane Leasingodawcy</t>
  </si>
  <si>
    <t>Czy pojazd ma mieć ubezpieczenie w kolejnym okresie?</t>
  </si>
  <si>
    <t>Aktualna wartość pojazdu lub suma ubezpieczenia z polisy AC</t>
  </si>
  <si>
    <t>&gt;&gt;&gt;</t>
  </si>
  <si>
    <t>A</t>
  </si>
  <si>
    <t>D.1</t>
  </si>
  <si>
    <t>D.2 i D.3</t>
  </si>
  <si>
    <t>Strona nr 5 dowodu rejestracyjnego</t>
  </si>
  <si>
    <t>F.2</t>
  </si>
  <si>
    <t>P.1</t>
  </si>
  <si>
    <t>P.2</t>
  </si>
  <si>
    <t>S.1+S.2</t>
  </si>
  <si>
    <t>B</t>
  </si>
  <si>
    <t>E</t>
  </si>
  <si>
    <t>NOG N475</t>
  </si>
  <si>
    <t>AUTOSAN</t>
  </si>
  <si>
    <t>H9-21-41S</t>
  </si>
  <si>
    <t>AUTOBUS</t>
  </si>
  <si>
    <t>DOWÓZ UCZNIÓW</t>
  </si>
  <si>
    <t>SUASW3AAP1S021908</t>
  </si>
  <si>
    <t>URZĄD GMINY W KOWALE OLECKIE</t>
  </si>
  <si>
    <t>brutto</t>
  </si>
  <si>
    <t>OTR 1933</t>
  </si>
  <si>
    <t>H6-10.03S</t>
  </si>
  <si>
    <t>SUADW1DDPXS510248</t>
  </si>
  <si>
    <t>NOE 79EW</t>
  </si>
  <si>
    <t>IVECO</t>
  </si>
  <si>
    <t>KAPENA DAILY</t>
  </si>
  <si>
    <t>ZCFC50C0005901245</t>
  </si>
  <si>
    <t>GMINA KOWALE OLECKIE</t>
  </si>
  <si>
    <t>NOE L359</t>
  </si>
  <si>
    <t>A09-09L.04S</t>
  </si>
  <si>
    <t>SUASW3RAP4S680424</t>
  </si>
  <si>
    <t>NOG E674</t>
  </si>
  <si>
    <t>OTOYOL</t>
  </si>
  <si>
    <t>NMS0638000T600668</t>
  </si>
  <si>
    <t>NOE 51GN</t>
  </si>
  <si>
    <t>MAN</t>
  </si>
  <si>
    <t>WUKO</t>
  </si>
  <si>
    <t>SAMOCHÓD SPECJALNY</t>
  </si>
  <si>
    <t>OCZYSZCZANIE KANALIZACJI</t>
  </si>
  <si>
    <t>10.10.2013</t>
  </si>
  <si>
    <t>WMAN08ZZ2EY303783</t>
  </si>
  <si>
    <t>06.11.2021</t>
  </si>
  <si>
    <t>NOE 81CM</t>
  </si>
  <si>
    <t>PRONAR</t>
  </si>
  <si>
    <t>T 672</t>
  </si>
  <si>
    <t>PRZYCZEPA CIĘŻAROWA ROLNICZA</t>
  </si>
  <si>
    <t>08.07.2011</t>
  </si>
  <si>
    <t>SZB6721XXB1X03073</t>
  </si>
  <si>
    <t>10.07.2022</t>
  </si>
  <si>
    <t>Nie dotyczy</t>
  </si>
  <si>
    <t>OLT 1055</t>
  </si>
  <si>
    <t>POM GUMZET</t>
  </si>
  <si>
    <t>T 070</t>
  </si>
  <si>
    <t>PRZYCZEPA ROLNICZA UNIWERSALNA</t>
  </si>
  <si>
    <t>16.07.1999</t>
  </si>
  <si>
    <t>SX9T0700298GU1028</t>
  </si>
  <si>
    <t>04.06.2020</t>
  </si>
  <si>
    <t>NOE 68CR</t>
  </si>
  <si>
    <t>NEW HOLLAND</t>
  </si>
  <si>
    <t>T6050</t>
  </si>
  <si>
    <t>CIĄGNIK ROLNICZY</t>
  </si>
  <si>
    <t>ZBBD09701</t>
  </si>
  <si>
    <t>09.07.2022</t>
  </si>
  <si>
    <t>NOE 67SS</t>
  </si>
  <si>
    <t>POMOT</t>
  </si>
  <si>
    <t>T 546</t>
  </si>
  <si>
    <t>ASENIZACYJNY</t>
  </si>
  <si>
    <t>31.12.2020</t>
  </si>
  <si>
    <t>SYXPMTT2WM10RR001</t>
  </si>
  <si>
    <t>31.12.2023</t>
  </si>
  <si>
    <t>netto</t>
  </si>
  <si>
    <t>NOE 01AM</t>
  </si>
  <si>
    <t>SAM</t>
  </si>
  <si>
    <t>PRZYCZEPA CIĘŻAROWA</t>
  </si>
  <si>
    <t>07.12.2009</t>
  </si>
  <si>
    <t>DOL010090696</t>
  </si>
  <si>
    <t>05.07.2021</t>
  </si>
  <si>
    <t>SUM 8941</t>
  </si>
  <si>
    <t>KOŚCIAN T-528/1</t>
  </si>
  <si>
    <t>21.05.1997</t>
  </si>
  <si>
    <t>1175</t>
  </si>
  <si>
    <t>NOE 69SS</t>
  </si>
  <si>
    <t>T5.105</t>
  </si>
  <si>
    <t>HLRT5105VLLE04330</t>
  </si>
  <si>
    <t>NOE 65SS</t>
  </si>
  <si>
    <t>T1</t>
  </si>
  <si>
    <t>SYXPMTT1CM05SS001</t>
  </si>
  <si>
    <t>NOE P312</t>
  </si>
  <si>
    <t>RENAULT</t>
  </si>
  <si>
    <t>MASCOTT</t>
  </si>
  <si>
    <t>SAMOCHÓD CIĘŻAROWY</t>
  </si>
  <si>
    <t>WYWÓZ ŚMIECI</t>
  </si>
  <si>
    <t>19.10.2005</t>
  </si>
  <si>
    <t>VF654ANA000012484</t>
  </si>
  <si>
    <t>30.01.2021</t>
  </si>
  <si>
    <t>NOE H111</t>
  </si>
  <si>
    <t>URSUS</t>
  </si>
  <si>
    <t>C 385</t>
  </si>
  <si>
    <t>02.07.1990</t>
  </si>
  <si>
    <t>1260</t>
  </si>
  <si>
    <t>17.05.2022</t>
  </si>
  <si>
    <t>NOE A874</t>
  </si>
  <si>
    <t>Żuk</t>
  </si>
  <si>
    <t>A-06</t>
  </si>
  <si>
    <t>SAMOCHÓD CIĘZAROWY</t>
  </si>
  <si>
    <t>UNIWERSALNY</t>
  </si>
  <si>
    <t>13.10.1992</t>
  </si>
  <si>
    <t>509137</t>
  </si>
  <si>
    <t>21.07.2021</t>
  </si>
  <si>
    <t>NOE 26GT</t>
  </si>
  <si>
    <t>Mercedes-Benz</t>
  </si>
  <si>
    <t>ATEGO 1429 AF</t>
  </si>
  <si>
    <t>POŻARNICZY</t>
  </si>
  <si>
    <t>11.12.2013</t>
  </si>
  <si>
    <t>WDB9763641L11164</t>
  </si>
  <si>
    <t>14.12.2021</t>
  </si>
  <si>
    <t>NOE W732</t>
  </si>
  <si>
    <t>JELCZ 325</t>
  </si>
  <si>
    <t>004</t>
  </si>
  <si>
    <t>26.07.1989</t>
  </si>
  <si>
    <t>10039</t>
  </si>
  <si>
    <t>NOE 98RG</t>
  </si>
  <si>
    <t>70C18</t>
  </si>
  <si>
    <t>16.10.2019</t>
  </si>
  <si>
    <t>ZCFC270D6K5286874</t>
  </si>
  <si>
    <t>25.02.2022</t>
  </si>
  <si>
    <t>OSP W SOKÓŁKACH</t>
  </si>
  <si>
    <t>NOE V070</t>
  </si>
  <si>
    <t>MEGANE</t>
  </si>
  <si>
    <t>SAMOCHÓD OSOBOWY</t>
  </si>
  <si>
    <t>13.12.2007</t>
  </si>
  <si>
    <t>VF1BM1R0H37925801</t>
  </si>
  <si>
    <t>11.12.2021</t>
  </si>
  <si>
    <t>WYKAZ POZOSTAŁYCH POJAZDÓW NIE POSIADAJĄCYCH TABLIC REJESTRACYJNYCH *</t>
  </si>
  <si>
    <t>Rodzaj 
pojazdu mechanicznego</t>
  </si>
  <si>
    <t>Marka i typ</t>
  </si>
  <si>
    <t>Rok produkcji / 
Data zakupu</t>
  </si>
  <si>
    <t>Nr fabryczny lub inwentarzowy</t>
  </si>
  <si>
    <t>Przeznaczenie / wykorzystanie pojazdu</t>
  </si>
  <si>
    <t>Wartość</t>
  </si>
  <si>
    <t>Koparko-ładowarka</t>
  </si>
  <si>
    <t>CAT, Koparka model 428F2</t>
  </si>
  <si>
    <t>CAT0428FCHWN01371</t>
  </si>
  <si>
    <t>Naprawa awarii sieci wod-kan</t>
  </si>
  <si>
    <t>30.12.2021</t>
  </si>
  <si>
    <t>Ubepieczający: Gmina Kowale Oleckie, UbezpieczonyCATERPILLAR FINANCIAL SERVICES POLAND SP. Z O.O. PROSTA 51, 00-838 WARSZWA</t>
  </si>
  <si>
    <t>Kosiarka samojezdna</t>
  </si>
  <si>
    <t>Craftsman T3000</t>
  </si>
  <si>
    <t>031015D001037</t>
  </si>
  <si>
    <t>utrzymanie terenów zielonych</t>
  </si>
  <si>
    <t>Urząd Gminy w Kowalach Oleckich</t>
  </si>
  <si>
    <t>8411Z</t>
  </si>
  <si>
    <t>000531358</t>
  </si>
  <si>
    <t>8471001440</t>
  </si>
  <si>
    <t>87 523 82 79</t>
  </si>
  <si>
    <t>gmina@kowaleoleckie.eu</t>
  </si>
  <si>
    <t>Boisko wielofunkcyjne ORLIK, ul. Witosa, Kowale Oleckie (boisko do piłki nożnej z nawierzchnią z trawy syntetycznej, boisko do koszykówki z nawierzchnią z poliuretanu, ogrodzenie boisk, piłkochwyty, zaplecze szatniowo- sanitarne, urządzenia sportowe zewnętrzne, oświetlenie zewnętrzne, instalacja wod.-kan., itd..)</t>
  </si>
  <si>
    <t>Boisko wielofunkcyjne ORLIK, Sokółki (boisko do piłki nożnej z nawierzchnią z trawy syntetycznej, boisko do koszykówki z nawierzchnią z poliuretanu, ogrodzenie boiska, piłkochwyty, zaplecze szatniowo- sanitarne, wyposażenie stałe kompleksu boiska, oświetlenie boisk, instalacja wod.-kan., itd.)</t>
  </si>
  <si>
    <t>Stacja uzdatniania wody, Stożne</t>
  </si>
  <si>
    <t>Stacja uzdatniania wody, Kowale Oleckie</t>
  </si>
  <si>
    <t>Przepompownie ścieków  szt. 18**</t>
  </si>
  <si>
    <t>zagospodarowanie terenu wokół GCK</t>
  </si>
  <si>
    <t>Stacze</t>
  </si>
  <si>
    <t>19-420 Kowale Oleckie, ul. Sportowa</t>
  </si>
  <si>
    <t>Oczyszczalnia ścieków + prasa do osadu</t>
  </si>
  <si>
    <t>przystanek PKS</t>
  </si>
  <si>
    <t>Kowale Oleckie</t>
  </si>
  <si>
    <t xml:space="preserve">Sokółki   </t>
  </si>
  <si>
    <t>Kowale Oleckie, ul. Witosa</t>
  </si>
  <si>
    <t>Boisko wielofunkcyjne, Stożne (boisko do piłki nożnej, boisko do piłki siatkowej, ogrodzenie, wyposażenie placu zabaw, bieżnie proste, itd.)</t>
  </si>
  <si>
    <t>Stadion Kowale Oleckie ul. Sportowa  /w tym murawa naturalna, bieżnia, ogrodzenie z siatki ocynkowanej, itp.</t>
  </si>
  <si>
    <t>Boisko wielofunkcyjne, Szwałk (boisko do piłki nożnej, boisko do piłki siatkowej, ogrodzenie, wyposażenie placu zabaw, itd.)</t>
  </si>
  <si>
    <t>Boisko wielofunkcyjne, Jabłonowo (boisko do piłki nożnej, boisko do piłki siatkowej, ogrodzenie, wyposażenie placu zabaw, itd.)</t>
  </si>
  <si>
    <t>Szwałk</t>
  </si>
  <si>
    <t>Jabłonowo</t>
  </si>
  <si>
    <t>remont przepompowni wód gruntowych</t>
  </si>
  <si>
    <t>Gołubki</t>
  </si>
  <si>
    <t>boisko wielofunkcyjne</t>
  </si>
  <si>
    <t>Drozdowo</t>
  </si>
  <si>
    <t>boisko</t>
  </si>
  <si>
    <t>Borkowina</t>
  </si>
  <si>
    <t>od 5.07.2020</t>
  </si>
  <si>
    <t>5.07.2019 - 4.07.2020</t>
  </si>
  <si>
    <t>5.07.2018 - 4.07.2019</t>
  </si>
  <si>
    <t>5.07.2017 - 4.07.2018</t>
  </si>
  <si>
    <t>5.07.2016 - 4.07.2017</t>
  </si>
  <si>
    <t>5.07.2015 - 4.07.2016</t>
  </si>
  <si>
    <t>2 301,90 zł / 1 szkoda</t>
  </si>
  <si>
    <t>792 zł / 1 szkoda</t>
  </si>
  <si>
    <t>1 029,92 zł / 3 szkody</t>
  </si>
  <si>
    <t>1 900 zł / 1 szkoda</t>
  </si>
  <si>
    <t>9 500 zł / 1 szkoda</t>
  </si>
  <si>
    <t>brak wypłat</t>
  </si>
  <si>
    <t>sprzęt stacjonarny</t>
  </si>
  <si>
    <t>sprzet przenosny</t>
  </si>
  <si>
    <t>łączna wartość</t>
  </si>
  <si>
    <t>790671254</t>
  </si>
  <si>
    <t>8471612161</t>
  </si>
  <si>
    <t>Budynki</t>
  </si>
  <si>
    <t xml:space="preserve">budynek będzie remontowany, woda i CO odcięte, </t>
  </si>
  <si>
    <t>ul. Witosa 6, Kowale Oleckie</t>
  </si>
  <si>
    <t>855 zł / 1 szkoda</t>
  </si>
  <si>
    <t>7 500 zł / 1 szkoda</t>
  </si>
  <si>
    <t>1 521,28 zł / 1 szkoda</t>
  </si>
  <si>
    <t>2 wiaty przystankowe</t>
  </si>
  <si>
    <t>wiata przystanowa</t>
  </si>
  <si>
    <t>Lakiele</t>
  </si>
  <si>
    <t>Stożne</t>
  </si>
  <si>
    <t>Mieszkalny+ świetlica /łącznie m. in. z przydomową oczyszczalnią ścieków, placem zabaw/.</t>
  </si>
  <si>
    <t>Targowisko "Mój Rynek" jest budynkiem nieużywanym, w dobrym stanie, po remoncie, bez śladów wandalizmu, zabezpieczone wejście drzwiami, okna małe pełniące rolę świetlików, które nie stanowią drogi wejścia do budynku, budynek w centrum Kowali Oleckich w sąsiedztwie budynku mieszkalnego, objęty z zewnątrz monitoringiem. Nie posiada odciętych mediów. Budynek będzie w krótkim czasie przekazany Stowarzyszeniu "Lider w Ego" w użytkowanie z przeznaczeniem na siedzibę.</t>
  </si>
  <si>
    <t>Budynek byłej Szkoły Podstawowj w Kowalach Oleckich</t>
  </si>
  <si>
    <t>19-420 Kowale Oleckie, ul. Kościuszki 88</t>
  </si>
  <si>
    <t>1912, lata 60-te</t>
  </si>
  <si>
    <t>żelbetowe/drewniane</t>
  </si>
  <si>
    <t>żelbet/drewno</t>
  </si>
  <si>
    <t>dachówka/papa</t>
  </si>
  <si>
    <t>2021 - remont budynku w ramach adaptacji na działlność Środowiskowego Domu Samopomocy w Kowalach Oleckich i Przedszkola Samorządowego</t>
  </si>
  <si>
    <t>do czerwca 2021</t>
  </si>
  <si>
    <t>remont</t>
  </si>
  <si>
    <t>tak - piwnica</t>
  </si>
  <si>
    <t>brak danych</t>
  </si>
  <si>
    <t>Budynek gospodarczy przy byłej Szkole Podstawowej przy Kościuszki 88</t>
  </si>
  <si>
    <t>media nie są odłączone - są wykorzystywane w trakcie remontu</t>
  </si>
  <si>
    <t>oczyszczalnia ścieków Stacze</t>
  </si>
  <si>
    <t>BUDOWLE - studnie redukcyjne - Szwałk - Czerowy Dwórr</t>
  </si>
  <si>
    <t>30.12.2022</t>
  </si>
  <si>
    <t>Ubezpieczenie Assistance - wariant płatny</t>
  </si>
  <si>
    <t>31.12.2021</t>
  </si>
  <si>
    <t>29.12.2022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</si>
</sst>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[&lt;=9999999]###\-##\-##;\(###\)\ ###\-##\-##"/>
    <numFmt numFmtId="166" formatCode="[$-415]General"/>
    <numFmt numFmtId="167" formatCode="&quot; &quot;#,##0.00&quot; zł &quot;;&quot;-&quot;#,##0.00&quot; zł &quot;;&quot; -&quot;#&quot; zł &quot;;&quot; &quot;@&quot; &quot;"/>
    <numFmt numFmtId="168" formatCode="[$-415]0%"/>
    <numFmt numFmtId="169" formatCode="#,##0.00&quot; &quot;[$zł-415];[Red]&quot;-&quot;#,##0.00&quot; &quot;[$zł-415]"/>
    <numFmt numFmtId="170" formatCode="yyyy/mm/dd;@"/>
    <numFmt numFmtId="171" formatCode="#,##0.00\ &quot;zł&quot;;[Red]#,##0.00\ &quot;zł&quot;"/>
    <numFmt numFmtId="172" formatCode="_-* #,##0.00&quot; zł&quot;_-;\-* #,##0.00&quot; zł&quot;_-;_-* \-??&quot; zł&quot;_-;_-@_-"/>
    <numFmt numFmtId="173" formatCode="#,##0.00&quot; zł&quot;"/>
    <numFmt numFmtId="174" formatCode="yyyy\-mm\-dd"/>
    <numFmt numFmtId="175" formatCode="#,##0.00\ [$zł-415]"/>
  </numFmts>
  <fonts count="8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"/>
      <color theme="1"/>
      <name val="Cambria"/>
      <family val="1"/>
      <charset val="238"/>
      <scheme val="major"/>
    </font>
    <font>
      <b/>
      <sz val="11"/>
      <color theme="0"/>
      <name val="Cambria"/>
      <family val="1"/>
      <charset val="238"/>
      <scheme val="major"/>
    </font>
    <font>
      <sz val="11"/>
      <color theme="1"/>
      <name val="Cambria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u/>
      <sz val="10"/>
      <color rgb="FF0000FF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u/>
      <sz val="11"/>
      <color rgb="FF0000FF"/>
      <name val="Calibri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Arial CE1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mbira"/>
      <charset val="238"/>
    </font>
    <font>
      <sz val="11"/>
      <color theme="1"/>
      <name val="Cambira"/>
      <charset val="238"/>
    </font>
    <font>
      <sz val="11"/>
      <color rgb="FF00000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sz val="14"/>
      <name val="Arial"/>
      <family val="2"/>
      <charset val="238"/>
    </font>
    <font>
      <sz val="11"/>
      <color indexed="8"/>
      <name val="Cambria"/>
      <family val="1"/>
      <charset val="238"/>
      <scheme val="major"/>
    </font>
    <font>
      <b/>
      <sz val="11"/>
      <color indexed="8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sz val="12"/>
      <color indexed="9"/>
      <name val="Cambria"/>
      <family val="1"/>
      <charset val="238"/>
      <scheme val="major"/>
    </font>
    <font>
      <b/>
      <sz val="12"/>
      <color theme="0"/>
      <name val="Cambria"/>
      <family val="1"/>
      <charset val="238"/>
      <scheme val="major"/>
    </font>
    <font>
      <b/>
      <sz val="9"/>
      <color theme="0"/>
      <name val="Cambria"/>
      <family val="1"/>
      <charset val="238"/>
      <scheme val="major"/>
    </font>
    <font>
      <b/>
      <i/>
      <sz val="9"/>
      <color theme="0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color theme="1"/>
      <name val="Cambria"/>
      <family val="1"/>
      <charset val="238"/>
      <scheme val="major"/>
    </font>
    <font>
      <sz val="10"/>
      <name val="Times New Roman"/>
      <family val="1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Times New Roman"/>
      <family val="1"/>
    </font>
    <font>
      <sz val="11"/>
      <color rgb="FF000000"/>
      <name val="Cambria"/>
      <family val="1"/>
      <charset val="238"/>
    </font>
    <font>
      <b/>
      <sz val="11"/>
      <name val="Cambria"/>
      <family val="1"/>
      <charset val="238"/>
    </font>
    <font>
      <b/>
      <sz val="14"/>
      <name val="Cambria"/>
      <family val="1"/>
      <charset val="238"/>
    </font>
    <font>
      <sz val="11"/>
      <name val="Cambria"/>
      <family val="1"/>
      <charset val="238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name val="Cambria"/>
      <family val="1"/>
      <charset val="238"/>
    </font>
    <font>
      <b/>
      <i/>
      <sz val="9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rgb="FFFFFFFF"/>
      <name val="Cambria"/>
      <family val="1"/>
      <charset val="238"/>
    </font>
    <font>
      <b/>
      <sz val="9"/>
      <color rgb="FFFFFFFF"/>
      <name val="Cambria"/>
      <family val="1"/>
      <charset val="238"/>
    </font>
    <font>
      <b/>
      <i/>
      <sz val="9"/>
      <color rgb="FFFFFFFF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0"/>
      <name val="Cambria"/>
      <family val="1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name val="Cambria"/>
      <family val="1"/>
      <charset val="238"/>
    </font>
    <font>
      <b/>
      <i/>
      <sz val="10"/>
      <name val="Cambria"/>
      <family val="1"/>
      <charset val="238"/>
    </font>
    <font>
      <b/>
      <sz val="14"/>
      <color rgb="FFFFFFFF"/>
      <name val="Cambria"/>
      <family val="1"/>
      <charset val="238"/>
    </font>
    <font>
      <b/>
      <sz val="10"/>
      <name val="Cambira"/>
      <charset val="238"/>
    </font>
    <font>
      <sz val="10"/>
      <name val="Cambira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name val="Cambira"/>
      <charset val="238"/>
    </font>
    <font>
      <sz val="10"/>
      <color rgb="FF000000"/>
      <name val="Cambria"/>
      <family val="1"/>
      <charset val="238"/>
      <scheme val="major"/>
    </font>
    <font>
      <b/>
      <sz val="10"/>
      <color rgb="FF000000"/>
      <name val="Cambria"/>
      <family val="1"/>
      <charset val="238"/>
      <scheme val="major"/>
    </font>
    <font>
      <sz val="10"/>
      <color theme="1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CCCC"/>
        <bgColor rgb="FF00B0F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8EB4E3"/>
      </patternFill>
    </fill>
    <fill>
      <patternFill patternType="solid">
        <fgColor rgb="FF009999"/>
        <bgColor rgb="FF0099CC"/>
      </patternFill>
    </fill>
    <fill>
      <patternFill patternType="solid">
        <fgColor rgb="FF604A7B"/>
        <bgColor rgb="FF1F497D"/>
      </patternFill>
    </fill>
    <fill>
      <patternFill patternType="solid">
        <fgColor rgb="FF0099CC"/>
        <bgColor rgb="FF009999"/>
      </patternFill>
    </fill>
    <fill>
      <patternFill patternType="solid">
        <fgColor rgb="FF006699"/>
        <bgColor rgb="FF1F497D"/>
      </patternFill>
    </fill>
    <fill>
      <patternFill patternType="solid">
        <fgColor rgb="FFB3A2C7"/>
        <bgColor rgb="FFBFBFBF"/>
      </patternFill>
    </fill>
    <fill>
      <patternFill patternType="solid">
        <fgColor rgb="FFBFBFBF"/>
        <bgColor rgb="FFB3A2C7"/>
      </patternFill>
    </fill>
    <fill>
      <patternFill patternType="solid">
        <fgColor rgb="FFFFCC00"/>
        <bgColor rgb="FFFFC000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3366"/>
        <bgColor rgb="FF1F497D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89C5FB"/>
        <bgColor indexed="64"/>
      </patternFill>
    </fill>
    <fill>
      <patternFill patternType="solid">
        <fgColor rgb="FFCCFFFF"/>
        <bgColor rgb="FF8EB4E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1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0" fontId="16" fillId="0" borderId="0"/>
    <xf numFmtId="167" fontId="17" fillId="0" borderId="0"/>
    <xf numFmtId="166" fontId="18" fillId="0" borderId="0"/>
    <xf numFmtId="166" fontId="17" fillId="0" borderId="0"/>
    <xf numFmtId="0" fontId="19" fillId="0" borderId="0"/>
    <xf numFmtId="0" fontId="20" fillId="0" borderId="0">
      <alignment horizontal="center"/>
    </xf>
    <xf numFmtId="0" fontId="20" fillId="0" borderId="0">
      <alignment horizontal="center" textRotation="90"/>
    </xf>
    <xf numFmtId="166" fontId="18" fillId="0" borderId="0"/>
    <xf numFmtId="166" fontId="21" fillId="0" borderId="0"/>
    <xf numFmtId="166" fontId="22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166" fontId="22" fillId="0" borderId="0"/>
    <xf numFmtId="166" fontId="23" fillId="0" borderId="0"/>
    <xf numFmtId="166" fontId="23" fillId="0" borderId="0"/>
    <xf numFmtId="166" fontId="24" fillId="0" borderId="0"/>
    <xf numFmtId="166" fontId="22" fillId="0" borderId="0"/>
    <xf numFmtId="166" fontId="23" fillId="0" borderId="0"/>
    <xf numFmtId="166" fontId="23" fillId="0" borderId="0"/>
    <xf numFmtId="166" fontId="23" fillId="0" borderId="0"/>
    <xf numFmtId="166" fontId="23" fillId="0" borderId="0"/>
    <xf numFmtId="166" fontId="22" fillId="0" borderId="0"/>
    <xf numFmtId="166" fontId="23" fillId="0" borderId="0"/>
    <xf numFmtId="166" fontId="25" fillId="0" borderId="0"/>
    <xf numFmtId="166" fontId="23" fillId="0" borderId="0"/>
    <xf numFmtId="166" fontId="22" fillId="0" borderId="0"/>
    <xf numFmtId="166" fontId="23" fillId="0" borderId="0"/>
    <xf numFmtId="166" fontId="23" fillId="0" borderId="0"/>
    <xf numFmtId="166" fontId="24" fillId="0" borderId="0"/>
    <xf numFmtId="166" fontId="23" fillId="0" borderId="0"/>
    <xf numFmtId="166" fontId="24" fillId="0" borderId="0"/>
    <xf numFmtId="166" fontId="24" fillId="0" borderId="0"/>
    <xf numFmtId="166" fontId="25" fillId="0" borderId="0"/>
    <xf numFmtId="166" fontId="24" fillId="0" borderId="0"/>
    <xf numFmtId="168" fontId="17" fillId="0" borderId="0"/>
    <xf numFmtId="168" fontId="17" fillId="0" borderId="0"/>
    <xf numFmtId="0" fontId="26" fillId="0" borderId="0"/>
    <xf numFmtId="169" fontId="26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38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7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vertical="center"/>
    </xf>
    <xf numFmtId="0" fontId="5" fillId="4" borderId="4" xfId="7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 wrapText="1"/>
    </xf>
    <xf numFmtId="0" fontId="12" fillId="6" borderId="3" xfId="0" applyFont="1" applyFill="1" applyBorder="1" applyAlignment="1">
      <alignment horizontal="center" vertical="center" wrapText="1"/>
    </xf>
    <xf numFmtId="49" fontId="12" fillId="6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5" fillId="4" borderId="8" xfId="7" applyNumberFormat="1" applyFont="1" applyFill="1" applyBorder="1" applyAlignment="1">
      <alignment vertical="center"/>
    </xf>
    <xf numFmtId="49" fontId="5" fillId="4" borderId="2" xfId="7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5" xfId="7" applyFont="1" applyFill="1" applyBorder="1" applyAlignment="1">
      <alignment horizontal="center" vertical="center"/>
    </xf>
    <xf numFmtId="49" fontId="4" fillId="0" borderId="0" xfId="7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170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4" fillId="0" borderId="0" xfId="7" applyFont="1" applyFill="1" applyBorder="1" applyAlignment="1">
      <alignment horizontal="center" vertical="center"/>
    </xf>
    <xf numFmtId="0" fontId="10" fillId="0" borderId="1" xfId="8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9" fontId="4" fillId="3" borderId="1" xfId="7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>
      <alignment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vertical="center" wrapText="1"/>
      <protection locked="0"/>
    </xf>
    <xf numFmtId="0" fontId="7" fillId="10" borderId="1" xfId="0" applyFont="1" applyFill="1" applyBorder="1" applyAlignment="1" applyProtection="1">
      <alignment horizontal="center" vertical="center" wrapText="1"/>
      <protection locked="0"/>
    </xf>
    <xf numFmtId="0" fontId="35" fillId="11" borderId="1" xfId="0" applyFont="1" applyFill="1" applyBorder="1" applyAlignment="1" applyProtection="1">
      <alignment horizontal="center" vertical="center" wrapText="1"/>
      <protection locked="0"/>
    </xf>
    <xf numFmtId="164" fontId="7" fillId="9" borderId="1" xfId="0" applyNumberFormat="1" applyFont="1" applyFill="1" applyBorder="1" applyAlignment="1" applyProtection="1">
      <alignment vertical="center" wrapText="1"/>
      <protection locked="0"/>
    </xf>
    <xf numFmtId="164" fontId="35" fillId="11" borderId="1" xfId="7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 applyProtection="1">
      <alignment vertical="center" wrapText="1"/>
      <protection locked="0"/>
    </xf>
    <xf numFmtId="0" fontId="31" fillId="2" borderId="1" xfId="0" applyNumberFormat="1" applyFont="1" applyFill="1" applyBorder="1" applyAlignment="1">
      <alignment vertical="center"/>
    </xf>
    <xf numFmtId="49" fontId="31" fillId="2" borderId="1" xfId="0" applyNumberFormat="1" applyFont="1" applyFill="1" applyBorder="1" applyAlignment="1">
      <alignment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164" fontId="31" fillId="7" borderId="1" xfId="0" applyNumberFormat="1" applyFont="1" applyFill="1" applyBorder="1" applyAlignment="1" applyProtection="1">
      <alignment vertical="center" wrapText="1"/>
      <protection locked="0"/>
    </xf>
    <xf numFmtId="164" fontId="36" fillId="7" borderId="1" xfId="7" applyNumberFormat="1" applyFont="1" applyFill="1" applyBorder="1" applyAlignment="1" applyProtection="1">
      <alignment horizontal="center" vertical="center" wrapText="1"/>
      <protection locked="0"/>
    </xf>
    <xf numFmtId="0" fontId="31" fillId="7" borderId="1" xfId="0" applyFont="1" applyFill="1" applyBorder="1" applyAlignment="1" applyProtection="1">
      <alignment vertical="center" wrapText="1"/>
      <protection locked="0"/>
    </xf>
    <xf numFmtId="4" fontId="4" fillId="0" borderId="0" xfId="7" applyNumberFormat="1" applyFont="1" applyFill="1" applyBorder="1" applyAlignment="1" applyProtection="1">
      <alignment horizontal="center" vertical="center"/>
      <protection locked="0"/>
    </xf>
    <xf numFmtId="0" fontId="4" fillId="0" borderId="0" xfId="7" applyFont="1" applyFill="1" applyBorder="1" applyAlignment="1" applyProtection="1">
      <alignment horizontal="center" vertical="center"/>
      <protection locked="0"/>
    </xf>
    <xf numFmtId="0" fontId="37" fillId="8" borderId="1" xfId="7" applyFont="1" applyFill="1" applyBorder="1" applyAlignment="1">
      <alignment horizontal="center" vertical="center" wrapText="1"/>
    </xf>
    <xf numFmtId="0" fontId="37" fillId="8" borderId="5" xfId="7" applyFont="1" applyFill="1" applyBorder="1" applyAlignment="1">
      <alignment horizontal="center" vertical="center" wrapText="1"/>
    </xf>
    <xf numFmtId="0" fontId="37" fillId="16" borderId="5" xfId="7" applyFont="1" applyFill="1" applyBorder="1" applyAlignment="1">
      <alignment horizontal="center" vertical="center" wrapText="1"/>
    </xf>
    <xf numFmtId="0" fontId="41" fillId="14" borderId="1" xfId="7" applyFont="1" applyFill="1" applyBorder="1" applyAlignment="1">
      <alignment horizontal="center" vertical="center" wrapText="1"/>
    </xf>
    <xf numFmtId="0" fontId="41" fillId="15" borderId="1" xfId="7" applyFont="1" applyFill="1" applyBorder="1" applyAlignment="1">
      <alignment horizontal="center" vertical="center" wrapText="1"/>
    </xf>
    <xf numFmtId="0" fontId="43" fillId="0" borderId="1" xfId="7" applyFont="1" applyBorder="1" applyAlignment="1">
      <alignment horizontal="center" vertical="center" wrapText="1"/>
    </xf>
    <xf numFmtId="49" fontId="43" fillId="9" borderId="1" xfId="7" applyNumberFormat="1" applyFont="1" applyFill="1" applyBorder="1" applyAlignment="1" applyProtection="1">
      <alignment horizontal="center" vertical="center" wrapText="1"/>
      <protection locked="0"/>
    </xf>
    <xf numFmtId="164" fontId="43" fillId="9" borderId="1" xfId="7" applyNumberFormat="1" applyFont="1" applyFill="1" applyBorder="1" applyAlignment="1" applyProtection="1">
      <alignment horizontal="center" vertical="center" wrapText="1"/>
      <protection locked="0"/>
    </xf>
    <xf numFmtId="0" fontId="43" fillId="11" borderId="1" xfId="7" applyFont="1" applyFill="1" applyBorder="1" applyAlignment="1" applyProtection="1">
      <alignment horizontal="center" vertical="center" wrapText="1"/>
      <protection locked="0"/>
    </xf>
    <xf numFmtId="4" fontId="43" fillId="9" borderId="1" xfId="7" applyNumberFormat="1" applyFont="1" applyFill="1" applyBorder="1" applyAlignment="1" applyProtection="1">
      <alignment horizontal="center" vertical="center" wrapText="1"/>
      <protection locked="0"/>
    </xf>
    <xf numFmtId="0" fontId="43" fillId="9" borderId="1" xfId="7" applyFont="1" applyFill="1" applyBorder="1" applyAlignment="1" applyProtection="1">
      <alignment horizontal="center" vertical="center" wrapText="1"/>
      <protection locked="0"/>
    </xf>
    <xf numFmtId="0" fontId="44" fillId="11" borderId="1" xfId="7" applyFont="1" applyFill="1" applyBorder="1" applyAlignment="1" applyProtection="1">
      <alignment horizontal="center" vertical="center" wrapText="1"/>
      <protection locked="0"/>
    </xf>
    <xf numFmtId="49" fontId="44" fillId="10" borderId="1" xfId="7" applyNumberFormat="1" applyFont="1" applyFill="1" applyBorder="1" applyAlignment="1" applyProtection="1">
      <alignment horizontal="center" vertical="center" wrapText="1"/>
      <protection locked="0"/>
    </xf>
    <xf numFmtId="164" fontId="44" fillId="10" borderId="1" xfId="7" applyNumberFormat="1" applyFont="1" applyFill="1" applyBorder="1" applyAlignment="1" applyProtection="1">
      <alignment horizontal="center" vertical="center" wrapText="1"/>
      <protection locked="0"/>
    </xf>
    <xf numFmtId="0" fontId="4" fillId="9" borderId="1" xfId="7" applyFont="1" applyFill="1" applyBorder="1" applyAlignment="1" applyProtection="1">
      <alignment horizontal="center" vertical="center" wrapText="1"/>
      <protection locked="0"/>
    </xf>
    <xf numFmtId="49" fontId="4" fillId="3" borderId="0" xfId="7" applyNumberFormat="1" applyFont="1" applyFill="1" applyBorder="1" applyAlignment="1" applyProtection="1">
      <alignment vertical="center"/>
      <protection locked="0"/>
    </xf>
    <xf numFmtId="164" fontId="4" fillId="3" borderId="0" xfId="7" applyNumberFormat="1" applyFont="1" applyFill="1" applyBorder="1" applyAlignment="1" applyProtection="1">
      <alignment vertical="center"/>
      <protection locked="0"/>
    </xf>
    <xf numFmtId="171" fontId="6" fillId="3" borderId="0" xfId="0" applyNumberFormat="1" applyFont="1" applyFill="1" applyBorder="1" applyAlignment="1">
      <alignment horizontal="right" vertical="center"/>
    </xf>
    <xf numFmtId="0" fontId="9" fillId="2" borderId="0" xfId="7" applyFont="1" applyFill="1" applyBorder="1" applyAlignment="1">
      <alignment horizontal="center" vertical="center"/>
    </xf>
    <xf numFmtId="49" fontId="9" fillId="2" borderId="0" xfId="7" applyNumberFormat="1" applyFont="1" applyFill="1" applyBorder="1" applyAlignment="1" applyProtection="1">
      <alignment vertical="center"/>
      <protection locked="0"/>
    </xf>
    <xf numFmtId="164" fontId="9" fillId="2" borderId="0" xfId="7" applyNumberFormat="1" applyFont="1" applyFill="1" applyBorder="1" applyAlignment="1" applyProtection="1">
      <alignment vertical="center"/>
      <protection locked="0"/>
    </xf>
    <xf numFmtId="0" fontId="47" fillId="2" borderId="0" xfId="0" applyFont="1" applyFill="1" applyBorder="1" applyAlignment="1">
      <alignment horizontal="center" vertical="center"/>
    </xf>
    <xf numFmtId="171" fontId="47" fillId="2" borderId="0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" fontId="4" fillId="2" borderId="1" xfId="7" applyNumberFormat="1" applyFont="1" applyFill="1" applyBorder="1" applyAlignment="1" applyProtection="1">
      <alignment horizontal="center" vertical="center"/>
      <protection locked="0"/>
    </xf>
    <xf numFmtId="0" fontId="4" fillId="2" borderId="1" xfId="7" applyFont="1" applyFill="1" applyBorder="1" applyAlignment="1" applyProtection="1">
      <alignment horizontal="center" vertical="center"/>
      <protection locked="0"/>
    </xf>
    <xf numFmtId="49" fontId="4" fillId="2" borderId="1" xfId="7" applyNumberFormat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3" borderId="1" xfId="7" applyNumberFormat="1" applyFont="1" applyFill="1" applyBorder="1" applyAlignment="1" applyProtection="1">
      <alignment vertical="center"/>
      <protection locked="0"/>
    </xf>
    <xf numFmtId="171" fontId="6" fillId="3" borderId="1" xfId="0" applyNumberFormat="1" applyFont="1" applyFill="1" applyBorder="1" applyAlignment="1">
      <alignment horizontal="center" vertical="center"/>
    </xf>
    <xf numFmtId="164" fontId="7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left" vertical="center" wrapText="1"/>
      <protection locked="0"/>
    </xf>
    <xf numFmtId="0" fontId="37" fillId="8" borderId="5" xfId="7" applyFont="1" applyFill="1" applyBorder="1" applyAlignment="1">
      <alignment horizontal="center" vertical="center" wrapText="1"/>
    </xf>
    <xf numFmtId="0" fontId="37" fillId="8" borderId="1" xfId="7" applyFont="1" applyFill="1" applyBorder="1" applyAlignment="1">
      <alignment horizontal="center" vertical="center" wrapText="1"/>
    </xf>
    <xf numFmtId="0" fontId="0" fillId="0" borderId="1" xfId="0" applyBorder="1" applyAlignment="1">
      <alignment wrapText="1" shrinkToFit="1"/>
    </xf>
    <xf numFmtId="4" fontId="0" fillId="0" borderId="1" xfId="0" applyNumberFormat="1" applyBorder="1"/>
    <xf numFmtId="0" fontId="48" fillId="0" borderId="1" xfId="0" applyFont="1" applyBorder="1"/>
    <xf numFmtId="4" fontId="49" fillId="0" borderId="1" xfId="0" applyNumberFormat="1" applyFont="1" applyBorder="1"/>
    <xf numFmtId="0" fontId="0" fillId="3" borderId="1" xfId="0" applyFill="1" applyBorder="1" applyAlignment="1">
      <alignment wrapText="1" shrinkToFit="1"/>
    </xf>
    <xf numFmtId="4" fontId="1" fillId="0" borderId="1" xfId="2" applyNumberFormat="1" applyFill="1" applyBorder="1" applyAlignment="1">
      <alignment wrapText="1" shrinkToFit="1"/>
    </xf>
    <xf numFmtId="0" fontId="50" fillId="3" borderId="1" xfId="0" applyFont="1" applyFill="1" applyBorder="1" applyAlignment="1">
      <alignment wrapText="1" shrinkToFit="1"/>
    </xf>
    <xf numFmtId="4" fontId="50" fillId="0" borderId="1" xfId="2" applyNumberFormat="1" applyFont="1" applyFill="1" applyBorder="1" applyAlignment="1">
      <alignment wrapText="1" shrinkToFit="1"/>
    </xf>
    <xf numFmtId="0" fontId="0" fillId="3" borderId="1" xfId="0" applyFill="1" applyBorder="1" applyAlignment="1">
      <alignment wrapText="1"/>
    </xf>
    <xf numFmtId="4" fontId="1" fillId="0" borderId="1" xfId="2" applyNumberFormat="1" applyFill="1" applyBorder="1" applyAlignment="1">
      <alignment horizontal="right" wrapText="1" shrinkToFit="1"/>
    </xf>
    <xf numFmtId="4" fontId="49" fillId="0" borderId="1" xfId="2" applyNumberFormat="1" applyFont="1" applyFill="1" applyBorder="1" applyAlignment="1">
      <alignment wrapText="1" shrinkToFit="1"/>
    </xf>
    <xf numFmtId="0" fontId="50" fillId="3" borderId="4" xfId="0" applyFont="1" applyFill="1" applyBorder="1" applyAlignment="1">
      <alignment wrapText="1" shrinkToFit="1"/>
    </xf>
    <xf numFmtId="0" fontId="51" fillId="3" borderId="1" xfId="0" applyFont="1" applyFill="1" applyBorder="1" applyAlignment="1">
      <alignment wrapText="1"/>
    </xf>
    <xf numFmtId="0" fontId="49" fillId="3" borderId="1" xfId="0" applyFont="1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4" fontId="49" fillId="3" borderId="1" xfId="0" applyNumberFormat="1" applyFont="1" applyFill="1" applyBorder="1"/>
    <xf numFmtId="49" fontId="35" fillId="9" borderId="1" xfId="7" applyNumberFormat="1" applyFont="1" applyFill="1" applyBorder="1" applyAlignment="1" applyProtection="1">
      <alignment horizontal="center" vertical="center" wrapText="1"/>
      <protection locked="0"/>
    </xf>
    <xf numFmtId="0" fontId="35" fillId="11" borderId="1" xfId="7" applyFont="1" applyFill="1" applyBorder="1" applyAlignment="1" applyProtection="1">
      <alignment horizontal="center" vertical="center" wrapText="1"/>
      <protection locked="0"/>
    </xf>
    <xf numFmtId="4" fontId="35" fillId="9" borderId="1" xfId="7" applyNumberFormat="1" applyFont="1" applyFill="1" applyBorder="1" applyAlignment="1" applyProtection="1">
      <alignment horizontal="center" vertical="center" wrapText="1"/>
      <protection locked="0"/>
    </xf>
    <xf numFmtId="0" fontId="35" fillId="9" borderId="1" xfId="7" applyFont="1" applyFill="1" applyBorder="1" applyAlignment="1" applyProtection="1">
      <alignment horizontal="center" vertical="center" wrapText="1"/>
      <protection locked="0"/>
    </xf>
    <xf numFmtId="0" fontId="36" fillId="11" borderId="1" xfId="7" applyFont="1" applyFill="1" applyBorder="1" applyAlignment="1" applyProtection="1">
      <alignment horizontal="center" vertical="center" wrapText="1"/>
      <protection locked="0"/>
    </xf>
    <xf numFmtId="49" fontId="36" fillId="10" borderId="1" xfId="7" applyNumberFormat="1" applyFont="1" applyFill="1" applyBorder="1" applyAlignment="1" applyProtection="1">
      <alignment horizontal="center" vertical="center" wrapText="1"/>
      <protection locked="0"/>
    </xf>
    <xf numFmtId="164" fontId="36" fillId="10" borderId="1" xfId="7" applyNumberFormat="1" applyFont="1" applyFill="1" applyBorder="1" applyAlignment="1" applyProtection="1">
      <alignment horizontal="center" vertical="center" wrapText="1"/>
      <protection locked="0"/>
    </xf>
    <xf numFmtId="0" fontId="7" fillId="9" borderId="1" xfId="7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3" fillId="11" borderId="1" xfId="0" applyFont="1" applyFill="1" applyBorder="1" applyAlignment="1" applyProtection="1">
      <alignment horizontal="center" vertical="center" wrapText="1"/>
      <protection locked="0"/>
    </xf>
    <xf numFmtId="164" fontId="4" fillId="9" borderId="1" xfId="0" applyNumberFormat="1" applyFont="1" applyFill="1" applyBorder="1" applyAlignment="1" applyProtection="1">
      <alignment vertical="center" wrapText="1"/>
      <protection locked="0"/>
    </xf>
    <xf numFmtId="164" fontId="43" fillId="11" borderId="1" xfId="7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Border="1" applyAlignment="1">
      <alignment vertical="center" wrapText="1"/>
    </xf>
    <xf numFmtId="164" fontId="35" fillId="11" borderId="4" xfId="7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48" fillId="10" borderId="1" xfId="0" applyFont="1" applyFill="1" applyBorder="1" applyAlignment="1">
      <alignment horizontal="center" vertical="center" wrapText="1"/>
    </xf>
    <xf numFmtId="0" fontId="48" fillId="10" borderId="1" xfId="0" applyFont="1" applyFill="1" applyBorder="1" applyAlignment="1">
      <alignment vertical="center" wrapText="1"/>
    </xf>
    <xf numFmtId="8" fontId="48" fillId="10" borderId="1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37" fillId="8" borderId="5" xfId="7" applyFont="1" applyFill="1" applyBorder="1" applyAlignment="1">
      <alignment horizontal="center" vertical="center" wrapText="1"/>
    </xf>
    <xf numFmtId="0" fontId="37" fillId="8" borderId="1" xfId="7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1" fontId="7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3" borderId="1" xfId="7" applyFont="1" applyFill="1" applyBorder="1" applyAlignment="1" applyProtection="1">
      <alignment horizontal="center" vertical="center" wrapText="1"/>
      <protection locked="0"/>
    </xf>
    <xf numFmtId="4" fontId="43" fillId="10" borderId="1" xfId="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0" fontId="10" fillId="3" borderId="1" xfId="8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43" fillId="10" borderId="1" xfId="7" applyFont="1" applyFill="1" applyBorder="1" applyAlignment="1" applyProtection="1">
      <alignment horizontal="center" vertical="center" wrapText="1"/>
      <protection locked="0"/>
    </xf>
    <xf numFmtId="0" fontId="53" fillId="19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5" fillId="20" borderId="1" xfId="0" applyFont="1" applyFill="1" applyBorder="1" applyAlignment="1" applyProtection="1">
      <alignment horizontal="center" vertical="center" wrapText="1"/>
      <protection locked="0"/>
    </xf>
    <xf numFmtId="0" fontId="52" fillId="21" borderId="1" xfId="0" applyFont="1" applyFill="1" applyBorder="1" applyAlignment="1" applyProtection="1">
      <alignment horizontal="center" vertical="center" wrapText="1"/>
      <protection locked="0"/>
    </xf>
    <xf numFmtId="173" fontId="52" fillId="21" borderId="1" xfId="7" applyNumberFormat="1" applyFont="1" applyFill="1" applyBorder="1" applyAlignment="1" applyProtection="1">
      <alignment horizontal="center" vertical="center" wrapText="1"/>
      <protection locked="0"/>
    </xf>
    <xf numFmtId="0" fontId="55" fillId="20" borderId="1" xfId="0" applyFont="1" applyFill="1" applyBorder="1" applyAlignment="1" applyProtection="1">
      <alignment vertical="center" wrapText="1"/>
      <protection locked="0"/>
    </xf>
    <xf numFmtId="173" fontId="55" fillId="20" borderId="1" xfId="0" applyNumberFormat="1" applyFont="1" applyFill="1" applyBorder="1" applyAlignment="1" applyProtection="1">
      <alignment horizontal="right" vertical="center" wrapText="1"/>
      <protection locked="0"/>
    </xf>
    <xf numFmtId="0" fontId="56" fillId="20" borderId="1" xfId="0" applyFont="1" applyFill="1" applyBorder="1" applyAlignment="1" applyProtection="1">
      <alignment vertical="center" wrapText="1"/>
      <protection locked="0"/>
    </xf>
    <xf numFmtId="0" fontId="56" fillId="20" borderId="1" xfId="0" applyFont="1" applyFill="1" applyBorder="1" applyAlignment="1" applyProtection="1">
      <alignment horizontal="center" vertical="center" wrapText="1"/>
      <protection locked="0"/>
    </xf>
    <xf numFmtId="0" fontId="57" fillId="21" borderId="1" xfId="0" applyFont="1" applyFill="1" applyBorder="1" applyAlignment="1" applyProtection="1">
      <alignment horizontal="center" vertical="center" wrapText="1"/>
      <protection locked="0"/>
    </xf>
    <xf numFmtId="172" fontId="56" fillId="20" borderId="1" xfId="0" applyNumberFormat="1" applyFont="1" applyFill="1" applyBorder="1" applyAlignment="1" applyProtection="1">
      <alignment horizontal="center" vertical="center" wrapText="1"/>
      <protection locked="0"/>
    </xf>
    <xf numFmtId="173" fontId="56" fillId="20" borderId="1" xfId="0" applyNumberFormat="1" applyFont="1" applyFill="1" applyBorder="1" applyAlignment="1" applyProtection="1">
      <alignment horizontal="right" vertical="center" wrapText="1"/>
      <protection locked="0"/>
    </xf>
    <xf numFmtId="173" fontId="56" fillId="20" borderId="1" xfId="0" applyNumberFormat="1" applyFont="1" applyFill="1" applyBorder="1" applyAlignment="1" applyProtection="1">
      <alignment vertical="center" wrapText="1"/>
      <protection locked="0"/>
    </xf>
    <xf numFmtId="0" fontId="0" fillId="20" borderId="1" xfId="0" applyFill="1" applyBorder="1"/>
    <xf numFmtId="0" fontId="0" fillId="20" borderId="1" xfId="0" applyFill="1" applyBorder="1" applyAlignment="1">
      <alignment horizontal="center"/>
    </xf>
    <xf numFmtId="172" fontId="0" fillId="20" borderId="1" xfId="0" applyNumberFormat="1" applyFill="1" applyBorder="1" applyAlignment="1">
      <alignment horizontal="center"/>
    </xf>
    <xf numFmtId="49" fontId="31" fillId="2" borderId="1" xfId="0" applyNumberFormat="1" applyFont="1" applyFill="1" applyBorder="1" applyAlignment="1">
      <alignment vertical="center"/>
    </xf>
    <xf numFmtId="0" fontId="58" fillId="19" borderId="1" xfId="7" applyFont="1" applyFill="1" applyBorder="1" applyAlignment="1">
      <alignment horizontal="center" vertical="center" wrapText="1"/>
    </xf>
    <xf numFmtId="0" fontId="58" fillId="19" borderId="5" xfId="7" applyFont="1" applyFill="1" applyBorder="1" applyAlignment="1">
      <alignment horizontal="center" vertical="center" wrapText="1"/>
    </xf>
    <xf numFmtId="0" fontId="58" fillId="26" borderId="5" xfId="7" applyFont="1" applyFill="1" applyBorder="1" applyAlignment="1">
      <alignment horizontal="center" vertical="center" wrapText="1"/>
    </xf>
    <xf numFmtId="0" fontId="62" fillId="24" borderId="1" xfId="7" applyFont="1" applyFill="1" applyBorder="1" applyAlignment="1">
      <alignment horizontal="center" vertical="center" wrapText="1"/>
    </xf>
    <xf numFmtId="0" fontId="62" fillId="25" borderId="1" xfId="7" applyFont="1" applyFill="1" applyBorder="1" applyAlignment="1">
      <alignment horizontal="center" vertical="center" wrapText="1"/>
    </xf>
    <xf numFmtId="49" fontId="64" fillId="20" borderId="1" xfId="7" applyNumberFormat="1" applyFont="1" applyFill="1" applyBorder="1" applyAlignment="1" applyProtection="1">
      <alignment horizontal="center" vertical="center" wrapText="1"/>
      <protection locked="0"/>
    </xf>
    <xf numFmtId="173" fontId="64" fillId="20" borderId="1" xfId="7" applyNumberFormat="1" applyFont="1" applyFill="1" applyBorder="1" applyAlignment="1" applyProtection="1">
      <alignment horizontal="center" vertical="center" wrapText="1"/>
      <protection locked="0"/>
    </xf>
    <xf numFmtId="0" fontId="64" fillId="21" borderId="1" xfId="7" applyFont="1" applyFill="1" applyBorder="1" applyAlignment="1" applyProtection="1">
      <alignment horizontal="center" vertical="center" wrapText="1"/>
      <protection locked="0"/>
    </xf>
    <xf numFmtId="4" fontId="64" fillId="20" borderId="1" xfId="7" applyNumberFormat="1" applyFont="1" applyFill="1" applyBorder="1" applyAlignment="1" applyProtection="1">
      <alignment horizontal="center" vertical="center" wrapText="1"/>
      <protection locked="0"/>
    </xf>
    <xf numFmtId="0" fontId="64" fillId="20" borderId="1" xfId="7" applyFont="1" applyFill="1" applyBorder="1" applyAlignment="1" applyProtection="1">
      <alignment horizontal="center" vertical="center" wrapText="1"/>
      <protection locked="0"/>
    </xf>
    <xf numFmtId="0" fontId="65" fillId="21" borderId="1" xfId="7" applyFont="1" applyFill="1" applyBorder="1" applyAlignment="1" applyProtection="1">
      <alignment horizontal="center" vertical="center" wrapText="1"/>
      <protection locked="0"/>
    </xf>
    <xf numFmtId="49" fontId="65" fillId="20" borderId="1" xfId="7" applyNumberFormat="1" applyFont="1" applyFill="1" applyBorder="1" applyAlignment="1" applyProtection="1">
      <alignment horizontal="center" vertical="center" wrapText="1"/>
      <protection locked="0"/>
    </xf>
    <xf numFmtId="0" fontId="66" fillId="20" borderId="1" xfId="7" applyFont="1" applyFill="1" applyBorder="1" applyAlignment="1" applyProtection="1">
      <alignment horizontal="center" vertical="center" wrapText="1"/>
      <protection locked="0"/>
    </xf>
    <xf numFmtId="0" fontId="69" fillId="19" borderId="1" xfId="0" applyFont="1" applyFill="1" applyBorder="1" applyAlignment="1">
      <alignment horizontal="center" vertical="center" wrapText="1"/>
    </xf>
    <xf numFmtId="0" fontId="69" fillId="27" borderId="1" xfId="0" applyFont="1" applyFill="1" applyBorder="1" applyAlignment="1">
      <alignment horizontal="center" vertical="center" wrapText="1"/>
    </xf>
    <xf numFmtId="0" fontId="69" fillId="28" borderId="1" xfId="0" applyFont="1" applyFill="1" applyBorder="1" applyAlignment="1">
      <alignment horizontal="center" vertical="center"/>
    </xf>
    <xf numFmtId="0" fontId="69" fillId="28" borderId="1" xfId="0" applyFont="1" applyFill="1" applyBorder="1" applyAlignment="1">
      <alignment horizontal="center" vertical="center" wrapText="1"/>
    </xf>
    <xf numFmtId="0" fontId="69" fillId="29" borderId="1" xfId="0" applyFont="1" applyFill="1" applyBorder="1" applyAlignment="1">
      <alignment horizontal="center" vertical="center"/>
    </xf>
    <xf numFmtId="0" fontId="69" fillId="29" borderId="1" xfId="0" applyFont="1" applyFill="1" applyBorder="1" applyAlignment="1">
      <alignment horizontal="center" vertical="center" wrapText="1"/>
    </xf>
    <xf numFmtId="0" fontId="69" fillId="29" borderId="2" xfId="0" applyFont="1" applyFill="1" applyBorder="1" applyAlignment="1">
      <alignment vertical="center" wrapText="1"/>
    </xf>
    <xf numFmtId="0" fontId="69" fillId="29" borderId="8" xfId="0" applyFont="1" applyFill="1" applyBorder="1" applyAlignment="1">
      <alignment vertical="center" wrapText="1"/>
    </xf>
    <xf numFmtId="0" fontId="69" fillId="29" borderId="4" xfId="0" applyFont="1" applyFill="1" applyBorder="1" applyAlignment="1">
      <alignment vertical="center" wrapText="1"/>
    </xf>
    <xf numFmtId="0" fontId="70" fillId="29" borderId="1" xfId="0" applyFont="1" applyFill="1" applyBorder="1" applyAlignment="1">
      <alignment horizontal="center" vertical="center"/>
    </xf>
    <xf numFmtId="0" fontId="66" fillId="30" borderId="1" xfId="0" applyFont="1" applyFill="1" applyBorder="1" applyAlignment="1">
      <alignment horizontal="center" vertical="center" wrapText="1"/>
    </xf>
    <xf numFmtId="49" fontId="66" fillId="20" borderId="1" xfId="0" applyNumberFormat="1" applyFont="1" applyFill="1" applyBorder="1" applyAlignment="1" applyProtection="1">
      <alignment horizontal="center" vertical="center" wrapText="1"/>
      <protection locked="0"/>
    </xf>
    <xf numFmtId="0" fontId="66" fillId="20" borderId="1" xfId="0" applyFont="1" applyFill="1" applyBorder="1" applyAlignment="1" applyProtection="1">
      <alignment horizontal="center" vertical="center"/>
      <protection locked="0"/>
    </xf>
    <xf numFmtId="3" fontId="66" fillId="20" borderId="1" xfId="0" applyNumberFormat="1" applyFont="1" applyFill="1" applyBorder="1" applyAlignment="1" applyProtection="1">
      <alignment horizontal="center" vertical="center"/>
      <protection locked="0"/>
    </xf>
    <xf numFmtId="174" fontId="66" fillId="20" borderId="1" xfId="0" applyNumberFormat="1" applyFont="1" applyFill="1" applyBorder="1" applyAlignment="1" applyProtection="1">
      <alignment horizontal="center" vertical="center"/>
      <protection locked="0"/>
    </xf>
    <xf numFmtId="49" fontId="66" fillId="20" borderId="1" xfId="0" applyNumberFormat="1" applyFont="1" applyFill="1" applyBorder="1" applyAlignment="1" applyProtection="1">
      <alignment horizontal="center" vertical="center"/>
      <protection locked="0"/>
    </xf>
    <xf numFmtId="0" fontId="66" fillId="20" borderId="1" xfId="0" applyFont="1" applyFill="1" applyBorder="1" applyAlignment="1" applyProtection="1">
      <alignment horizontal="center" vertical="center" wrapText="1"/>
      <protection locked="0"/>
    </xf>
    <xf numFmtId="174" fontId="66" fillId="20" borderId="1" xfId="0" applyNumberFormat="1" applyFont="1" applyFill="1" applyBorder="1" applyAlignment="1" applyProtection="1">
      <alignment horizontal="center" vertical="center" wrapText="1"/>
      <protection locked="0"/>
    </xf>
    <xf numFmtId="173" fontId="66" fillId="20" borderId="1" xfId="80" applyNumberFormat="1" applyFont="1" applyFill="1" applyBorder="1" applyAlignment="1" applyProtection="1">
      <alignment horizontal="center" vertical="center"/>
      <protection locked="0"/>
    </xf>
    <xf numFmtId="173" fontId="66" fillId="20" borderId="1" xfId="0" applyNumberFormat="1" applyFont="1" applyFill="1" applyBorder="1" applyAlignment="1" applyProtection="1">
      <alignment horizontal="center" vertical="center" wrapText="1"/>
      <protection locked="0"/>
    </xf>
    <xf numFmtId="0" fontId="66" fillId="31" borderId="1" xfId="0" applyFont="1" applyFill="1" applyBorder="1" applyAlignment="1">
      <alignment horizontal="center"/>
    </xf>
    <xf numFmtId="49" fontId="66" fillId="32" borderId="1" xfId="0" applyNumberFormat="1" applyFont="1" applyFill="1" applyBorder="1" applyAlignment="1" applyProtection="1">
      <alignment horizontal="center" vertical="center" wrapText="1"/>
      <protection locked="0"/>
    </xf>
    <xf numFmtId="0" fontId="69" fillId="33" borderId="1" xfId="0" applyFont="1" applyFill="1" applyBorder="1" applyAlignment="1">
      <alignment horizontal="center" vertical="center"/>
    </xf>
    <xf numFmtId="0" fontId="69" fillId="31" borderId="1" xfId="0" applyFont="1" applyFill="1" applyBorder="1"/>
    <xf numFmtId="0" fontId="66" fillId="0" borderId="0" xfId="0" applyFont="1"/>
    <xf numFmtId="0" fontId="0" fillId="0" borderId="0" xfId="0" applyAlignment="1">
      <alignment horizontal="center"/>
    </xf>
    <xf numFmtId="0" fontId="66" fillId="0" borderId="1" xfId="0" applyFont="1" applyBorder="1" applyAlignment="1">
      <alignment horizontal="center" vertical="center" wrapText="1"/>
    </xf>
    <xf numFmtId="49" fontId="66" fillId="20" borderId="1" xfId="0" applyNumberFormat="1" applyFont="1" applyFill="1" applyBorder="1" applyAlignment="1" applyProtection="1">
      <alignment vertical="center" wrapText="1"/>
      <protection locked="0"/>
    </xf>
    <xf numFmtId="0" fontId="64" fillId="3" borderId="1" xfId="7" applyFont="1" applyFill="1" applyBorder="1" applyAlignment="1">
      <alignment horizontal="center" vertical="center" wrapText="1"/>
    </xf>
    <xf numFmtId="49" fontId="4" fillId="3" borderId="5" xfId="7" applyNumberFormat="1" applyFont="1" applyFill="1" applyBorder="1" applyAlignment="1" applyProtection="1">
      <alignment vertical="center" wrapText="1"/>
      <protection locked="0"/>
    </xf>
    <xf numFmtId="49" fontId="4" fillId="3" borderId="5" xfId="7" applyNumberFormat="1" applyFont="1" applyFill="1" applyBorder="1" applyAlignment="1" applyProtection="1">
      <alignment vertical="center"/>
      <protection locked="0"/>
    </xf>
    <xf numFmtId="164" fontId="4" fillId="3" borderId="5" xfId="7" applyNumberFormat="1" applyFont="1" applyFill="1" applyBorder="1" applyAlignment="1" applyProtection="1">
      <alignment vertical="center"/>
      <protection locked="0"/>
    </xf>
    <xf numFmtId="171" fontId="6" fillId="3" borderId="6" xfId="0" applyNumberFormat="1" applyFont="1" applyFill="1" applyBorder="1" applyAlignment="1">
      <alignment horizontal="center" vertical="center"/>
    </xf>
    <xf numFmtId="164" fontId="73" fillId="35" borderId="1" xfId="80" applyNumberFormat="1" applyFont="1" applyFill="1" applyBorder="1" applyAlignment="1">
      <alignment horizontal="center" vertical="center" wrapText="1"/>
    </xf>
    <xf numFmtId="0" fontId="72" fillId="3" borderId="1" xfId="0" applyFont="1" applyFill="1" applyBorder="1" applyAlignment="1">
      <alignment vertical="center" wrapText="1"/>
    </xf>
    <xf numFmtId="0" fontId="28" fillId="3" borderId="0" xfId="0" applyFont="1" applyFill="1" applyAlignment="1">
      <alignment horizontal="center" vertical="center" wrapText="1"/>
    </xf>
    <xf numFmtId="170" fontId="28" fillId="3" borderId="0" xfId="0" applyNumberFormat="1" applyFont="1" applyFill="1" applyAlignment="1">
      <alignment horizontal="center" vertical="center" wrapText="1"/>
    </xf>
    <xf numFmtId="0" fontId="73" fillId="3" borderId="1" xfId="0" applyFont="1" applyFill="1" applyBorder="1" applyAlignment="1">
      <alignment horizontal="center" vertical="center" wrapText="1"/>
    </xf>
    <xf numFmtId="0" fontId="72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2" fontId="0" fillId="20" borderId="1" xfId="0" applyNumberFormat="1" applyFill="1" applyBorder="1" applyAlignment="1">
      <alignment vertical="top" wrapText="1"/>
    </xf>
    <xf numFmtId="172" fontId="0" fillId="20" borderId="1" xfId="0" applyNumberForma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172" fontId="7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74" fillId="10" borderId="1" xfId="0" applyFont="1" applyFill="1" applyBorder="1" applyAlignment="1">
      <alignment vertical="center" wrapText="1"/>
    </xf>
    <xf numFmtId="0" fontId="74" fillId="10" borderId="1" xfId="0" applyFont="1" applyFill="1" applyBorder="1" applyAlignment="1">
      <alignment horizontal="center" vertical="center" wrapText="1"/>
    </xf>
    <xf numFmtId="171" fontId="74" fillId="10" borderId="1" xfId="0" applyNumberFormat="1" applyFont="1" applyFill="1" applyBorder="1" applyAlignment="1">
      <alignment horizontal="center" vertical="center" wrapText="1"/>
    </xf>
    <xf numFmtId="0" fontId="7" fillId="10" borderId="7" xfId="0" applyFont="1" applyFill="1" applyBorder="1" applyAlignment="1" applyProtection="1">
      <alignment vertical="center" wrapText="1"/>
      <protection locked="0"/>
    </xf>
    <xf numFmtId="0" fontId="7" fillId="10" borderId="7" xfId="0" applyFont="1" applyFill="1" applyBorder="1" applyAlignment="1" applyProtection="1">
      <alignment horizontal="center" vertical="center" wrapText="1"/>
      <protection locked="0"/>
    </xf>
    <xf numFmtId="0" fontId="35" fillId="11" borderId="7" xfId="0" applyFont="1" applyFill="1" applyBorder="1" applyAlignment="1" applyProtection="1">
      <alignment horizontal="center" vertical="center" wrapText="1"/>
      <protection locked="0"/>
    </xf>
    <xf numFmtId="164" fontId="35" fillId="11" borderId="7" xfId="7" applyNumberFormat="1" applyFont="1" applyFill="1" applyBorder="1" applyAlignment="1" applyProtection="1">
      <alignment horizontal="center" vertical="center" wrapText="1"/>
      <protection locked="0"/>
    </xf>
    <xf numFmtId="0" fontId="35" fillId="18" borderId="1" xfId="0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171" fontId="7" fillId="10" borderId="1" xfId="0" applyNumberFormat="1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vertical="center"/>
    </xf>
    <xf numFmtId="0" fontId="7" fillId="10" borderId="1" xfId="0" applyFont="1" applyFill="1" applyBorder="1"/>
    <xf numFmtId="0" fontId="7" fillId="10" borderId="1" xfId="0" applyFont="1" applyFill="1" applyBorder="1" applyAlignment="1">
      <alignment horizontal="center"/>
    </xf>
    <xf numFmtId="171" fontId="7" fillId="10" borderId="1" xfId="0" applyNumberFormat="1" applyFont="1" applyFill="1" applyBorder="1" applyAlignment="1">
      <alignment horizontal="center"/>
    </xf>
    <xf numFmtId="0" fontId="7" fillId="10" borderId="1" xfId="0" applyFont="1" applyFill="1" applyBorder="1" applyAlignment="1">
      <alignment vertical="center" wrapText="1"/>
    </xf>
    <xf numFmtId="171" fontId="7" fillId="10" borderId="1" xfId="0" applyNumberFormat="1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vertical="center" wrapText="1"/>
    </xf>
    <xf numFmtId="0" fontId="7" fillId="10" borderId="7" xfId="0" applyFont="1" applyFill="1" applyBorder="1" applyAlignment="1">
      <alignment horizontal="center" vertical="center" wrapText="1"/>
    </xf>
    <xf numFmtId="171" fontId="7" fillId="10" borderId="7" xfId="0" applyNumberFormat="1" applyFont="1" applyFill="1" applyBorder="1" applyAlignment="1">
      <alignment horizontal="center" vertical="center" wrapText="1"/>
    </xf>
    <xf numFmtId="0" fontId="7" fillId="10" borderId="7" xfId="0" applyFont="1" applyFill="1" applyBorder="1"/>
    <xf numFmtId="173" fontId="3" fillId="0" borderId="0" xfId="0" applyNumberFormat="1" applyFont="1" applyAlignment="1">
      <alignment vertical="center"/>
    </xf>
    <xf numFmtId="0" fontId="64" fillId="10" borderId="1" xfId="0" applyFont="1" applyFill="1" applyBorder="1"/>
    <xf numFmtId="8" fontId="64" fillId="3" borderId="1" xfId="0" applyNumberFormat="1" applyFont="1" applyFill="1" applyBorder="1" applyAlignment="1">
      <alignment horizontal="center"/>
    </xf>
    <xf numFmtId="49" fontId="75" fillId="9" borderId="1" xfId="7" applyNumberFormat="1" applyFont="1" applyFill="1" applyBorder="1" applyAlignment="1" applyProtection="1">
      <alignment horizontal="left" vertical="center" wrapText="1"/>
      <protection locked="0"/>
    </xf>
    <xf numFmtId="49" fontId="43" fillId="9" borderId="1" xfId="7" applyNumberFormat="1" applyFont="1" applyFill="1" applyBorder="1" applyAlignment="1" applyProtection="1">
      <alignment horizontal="left" vertical="center" wrapText="1"/>
      <protection locked="0"/>
    </xf>
    <xf numFmtId="49" fontId="75" fillId="9" borderId="1" xfId="7" applyNumberFormat="1" applyFont="1" applyFill="1" applyBorder="1" applyAlignment="1" applyProtection="1">
      <alignment horizontal="center" vertical="center" wrapText="1"/>
      <protection locked="0"/>
    </xf>
    <xf numFmtId="164" fontId="75" fillId="10" borderId="1" xfId="7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7" applyNumberFormat="1" applyFont="1" applyFill="1" applyBorder="1" applyAlignment="1" applyProtection="1">
      <alignment horizontal="center" vertical="center"/>
      <protection locked="0"/>
    </xf>
    <xf numFmtId="164" fontId="4" fillId="3" borderId="1" xfId="7" applyNumberFormat="1" applyFont="1" applyFill="1" applyBorder="1" applyAlignment="1" applyProtection="1">
      <alignment horizontal="center" vertical="center"/>
      <protection locked="0"/>
    </xf>
    <xf numFmtId="0" fontId="48" fillId="10" borderId="0" xfId="0" applyFont="1" applyFill="1" applyAlignment="1">
      <alignment horizontal="left" vertical="center"/>
    </xf>
    <xf numFmtId="49" fontId="4" fillId="3" borderId="1" xfId="7" applyNumberFormat="1" applyFont="1" applyFill="1" applyBorder="1" applyAlignment="1" applyProtection="1">
      <alignment horizontal="left" vertical="center"/>
      <protection locked="0"/>
    </xf>
    <xf numFmtId="49" fontId="75" fillId="10" borderId="1" xfId="7" applyNumberFormat="1" applyFont="1" applyFill="1" applyBorder="1" applyAlignment="1" applyProtection="1">
      <alignment horizontal="left" vertical="center" wrapText="1"/>
      <protection locked="0"/>
    </xf>
    <xf numFmtId="8" fontId="48" fillId="10" borderId="1" xfId="0" applyNumberFormat="1" applyFont="1" applyFill="1" applyBorder="1" applyAlignment="1">
      <alignment horizontal="center" vertical="center"/>
    </xf>
    <xf numFmtId="164" fontId="43" fillId="17" borderId="1" xfId="7" applyNumberFormat="1" applyFont="1" applyFill="1" applyBorder="1" applyAlignment="1" applyProtection="1">
      <alignment horizontal="center" vertical="center" wrapText="1"/>
      <protection locked="0"/>
    </xf>
    <xf numFmtId="0" fontId="43" fillId="17" borderId="1" xfId="7" applyFont="1" applyFill="1" applyBorder="1" applyAlignment="1" applyProtection="1">
      <alignment horizontal="center" vertical="center" wrapText="1"/>
      <protection locked="0"/>
    </xf>
    <xf numFmtId="49" fontId="64" fillId="20" borderId="1" xfId="7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44" fontId="5" fillId="3" borderId="3" xfId="8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164" fontId="4" fillId="3" borderId="5" xfId="8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64" fontId="4" fillId="3" borderId="1" xfId="80" applyNumberFormat="1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164" fontId="4" fillId="3" borderId="9" xfId="80" applyNumberFormat="1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right" vertical="center" wrapText="1"/>
    </xf>
    <xf numFmtId="164" fontId="5" fillId="3" borderId="5" xfId="80" applyNumberFormat="1" applyFont="1" applyFill="1" applyBorder="1" applyAlignment="1">
      <alignment vertical="center" wrapText="1"/>
    </xf>
    <xf numFmtId="164" fontId="76" fillId="3" borderId="1" xfId="0" applyNumberFormat="1" applyFont="1" applyFill="1" applyBorder="1" applyAlignment="1">
      <alignment horizontal="center" vertical="center" wrapText="1"/>
    </xf>
    <xf numFmtId="171" fontId="6" fillId="3" borderId="6" xfId="0" applyNumberFormat="1" applyFont="1" applyFill="1" applyBorder="1" applyAlignment="1">
      <alignment horizontal="right" vertical="center"/>
    </xf>
    <xf numFmtId="173" fontId="66" fillId="0" borderId="0" xfId="0" applyNumberFormat="1" applyFont="1"/>
    <xf numFmtId="0" fontId="0" fillId="0" borderId="1" xfId="0" applyBorder="1" applyAlignment="1">
      <alignment vertical="center" wrapText="1"/>
    </xf>
    <xf numFmtId="49" fontId="77" fillId="20" borderId="1" xfId="7" applyNumberFormat="1" applyFont="1" applyFill="1" applyBorder="1" applyAlignment="1" applyProtection="1">
      <alignment horizontal="center" vertical="center" wrapText="1"/>
      <protection locked="0"/>
    </xf>
    <xf numFmtId="173" fontId="77" fillId="20" borderId="1" xfId="7" applyNumberFormat="1" applyFont="1" applyFill="1" applyBorder="1" applyAlignment="1" applyProtection="1">
      <alignment horizontal="center" vertical="center" wrapText="1"/>
      <protection locked="0"/>
    </xf>
    <xf numFmtId="0" fontId="77" fillId="21" borderId="1" xfId="7" applyFont="1" applyFill="1" applyBorder="1" applyAlignment="1" applyProtection="1">
      <alignment horizontal="center" vertical="center" wrapText="1"/>
      <protection locked="0"/>
    </xf>
    <xf numFmtId="4" fontId="77" fillId="20" borderId="1" xfId="7" applyNumberFormat="1" applyFont="1" applyFill="1" applyBorder="1" applyAlignment="1" applyProtection="1">
      <alignment horizontal="center" vertical="center" wrapText="1"/>
      <protection locked="0"/>
    </xf>
    <xf numFmtId="0" fontId="77" fillId="20" borderId="1" xfId="7" applyFont="1" applyFill="1" applyBorder="1" applyAlignment="1" applyProtection="1">
      <alignment horizontal="center" vertical="center" wrapText="1"/>
      <protection locked="0"/>
    </xf>
    <xf numFmtId="0" fontId="78" fillId="21" borderId="1" xfId="7" applyFont="1" applyFill="1" applyBorder="1" applyAlignment="1" applyProtection="1">
      <alignment horizontal="center" vertical="center" wrapText="1"/>
      <protection locked="0"/>
    </xf>
    <xf numFmtId="49" fontId="78" fillId="20" borderId="1" xfId="7" applyNumberFormat="1" applyFont="1" applyFill="1" applyBorder="1" applyAlignment="1" applyProtection="1">
      <alignment horizontal="center" vertical="center" wrapText="1"/>
      <protection locked="0"/>
    </xf>
    <xf numFmtId="0" fontId="4" fillId="20" borderId="1" xfId="7" applyFont="1" applyFill="1" applyBorder="1" applyAlignment="1" applyProtection="1">
      <alignment horizontal="center" vertical="center" wrapText="1"/>
      <protection locked="0"/>
    </xf>
    <xf numFmtId="0" fontId="6" fillId="10" borderId="1" xfId="0" applyFont="1" applyFill="1" applyBorder="1" applyAlignment="1">
      <alignment horizontal="center" vertical="center" wrapText="1"/>
    </xf>
    <xf numFmtId="8" fontId="6" fillId="10" borderId="1" xfId="0" applyNumberFormat="1" applyFont="1" applyFill="1" applyBorder="1" applyAlignment="1">
      <alignment horizontal="center" vertical="center" wrapText="1"/>
    </xf>
    <xf numFmtId="0" fontId="6" fillId="36" borderId="1" xfId="0" applyFont="1" applyFill="1" applyBorder="1" applyAlignment="1">
      <alignment horizontal="center" vertical="center" wrapText="1"/>
    </xf>
    <xf numFmtId="4" fontId="6" fillId="1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49" fontId="4" fillId="3" borderId="5" xfId="7" applyNumberFormat="1" applyFont="1" applyFill="1" applyBorder="1" applyAlignment="1" applyProtection="1">
      <alignment horizontal="center" vertical="center"/>
      <protection locked="0"/>
    </xf>
    <xf numFmtId="175" fontId="64" fillId="3" borderId="1" xfId="0" applyNumberFormat="1" applyFont="1" applyFill="1" applyBorder="1" applyAlignment="1">
      <alignment horizontal="center" vertical="center" wrapText="1"/>
    </xf>
    <xf numFmtId="0" fontId="79" fillId="10" borderId="1" xfId="0" applyFont="1" applyFill="1" applyBorder="1" applyAlignment="1">
      <alignment horizontal="center" vertical="center" wrapText="1"/>
    </xf>
    <xf numFmtId="8" fontId="79" fillId="10" borderId="1" xfId="0" applyNumberFormat="1" applyFont="1" applyFill="1" applyBorder="1" applyAlignment="1">
      <alignment horizontal="center" vertical="center" wrapText="1"/>
    </xf>
    <xf numFmtId="0" fontId="79" fillId="36" borderId="1" xfId="0" applyFont="1" applyFill="1" applyBorder="1" applyAlignment="1">
      <alignment horizontal="center" vertical="center" wrapText="1"/>
    </xf>
    <xf numFmtId="173" fontId="52" fillId="37" borderId="1" xfId="7" applyNumberFormat="1" applyFont="1" applyFill="1" applyBorder="1" applyAlignment="1" applyProtection="1">
      <alignment horizontal="center" vertical="center" wrapText="1"/>
      <protection locked="0"/>
    </xf>
    <xf numFmtId="8" fontId="66" fillId="10" borderId="1" xfId="0" applyNumberFormat="1" applyFont="1" applyFill="1" applyBorder="1" applyAlignment="1">
      <alignment horizontal="center"/>
    </xf>
    <xf numFmtId="0" fontId="66" fillId="10" borderId="1" xfId="0" applyFont="1" applyFill="1" applyBorder="1"/>
    <xf numFmtId="164" fontId="3" fillId="3" borderId="0" xfId="0" applyNumberFormat="1" applyFont="1" applyFill="1" applyAlignment="1">
      <alignment vertical="center"/>
    </xf>
    <xf numFmtId="0" fontId="64" fillId="3" borderId="1" xfId="0" applyFont="1" applyFill="1" applyBorder="1" applyAlignment="1">
      <alignment wrapText="1"/>
    </xf>
    <xf numFmtId="175" fontId="64" fillId="3" borderId="1" xfId="0" applyNumberFormat="1" applyFont="1" applyFill="1" applyBorder="1" applyAlignment="1">
      <alignment horizontal="center" wrapText="1"/>
    </xf>
    <xf numFmtId="175" fontId="64" fillId="3" borderId="1" xfId="0" applyNumberFormat="1" applyFont="1" applyFill="1" applyBorder="1" applyAlignment="1">
      <alignment horizontal="right" wrapText="1"/>
    </xf>
    <xf numFmtId="14" fontId="66" fillId="2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0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10" fillId="0" borderId="10" xfId="8" applyFill="1" applyBorder="1" applyAlignment="1">
      <alignment horizontal="center" vertical="center"/>
    </xf>
    <xf numFmtId="0" fontId="7" fillId="0" borderId="5" xfId="8" applyFont="1" applyFill="1" applyBorder="1" applyAlignment="1">
      <alignment horizontal="center" vertical="center"/>
    </xf>
    <xf numFmtId="0" fontId="37" fillId="8" borderId="7" xfId="7" applyFont="1" applyFill="1" applyBorder="1" applyAlignment="1">
      <alignment horizontal="center" vertical="center" wrapText="1"/>
    </xf>
    <xf numFmtId="0" fontId="37" fillId="8" borderId="5" xfId="7" applyFont="1" applyFill="1" applyBorder="1" applyAlignment="1">
      <alignment horizontal="center" vertical="center" wrapText="1"/>
    </xf>
    <xf numFmtId="0" fontId="9" fillId="12" borderId="2" xfId="7" applyFont="1" applyFill="1" applyBorder="1" applyAlignment="1">
      <alignment horizontal="center" vertical="center" wrapText="1"/>
    </xf>
    <xf numFmtId="0" fontId="9" fillId="12" borderId="8" xfId="7" applyFont="1" applyFill="1" applyBorder="1" applyAlignment="1">
      <alignment horizontal="center" vertical="center" wrapText="1"/>
    </xf>
    <xf numFmtId="0" fontId="9" fillId="12" borderId="4" xfId="7" applyFont="1" applyFill="1" applyBorder="1" applyAlignment="1">
      <alignment horizontal="center" vertical="center" wrapText="1"/>
    </xf>
    <xf numFmtId="0" fontId="39" fillId="13" borderId="2" xfId="7" applyFont="1" applyFill="1" applyBorder="1" applyAlignment="1">
      <alignment horizontal="center" vertical="center" wrapText="1"/>
    </xf>
    <xf numFmtId="0" fontId="39" fillId="13" borderId="8" xfId="7" applyFont="1" applyFill="1" applyBorder="1" applyAlignment="1">
      <alignment horizontal="center" vertical="center" wrapText="1"/>
    </xf>
    <xf numFmtId="0" fontId="39" fillId="13" borderId="4" xfId="7" applyFont="1" applyFill="1" applyBorder="1" applyAlignment="1">
      <alignment horizontal="center" vertical="center" wrapText="1"/>
    </xf>
    <xf numFmtId="0" fontId="40" fillId="14" borderId="2" xfId="7" applyFont="1" applyFill="1" applyBorder="1" applyAlignment="1">
      <alignment horizontal="center" vertical="center" wrapText="1"/>
    </xf>
    <xf numFmtId="0" fontId="40" fillId="14" borderId="8" xfId="7" applyFont="1" applyFill="1" applyBorder="1" applyAlignment="1">
      <alignment horizontal="center" vertical="center" wrapText="1"/>
    </xf>
    <xf numFmtId="0" fontId="40" fillId="14" borderId="4" xfId="7" applyFont="1" applyFill="1" applyBorder="1" applyAlignment="1">
      <alignment horizontal="center" vertical="center" wrapText="1"/>
    </xf>
    <xf numFmtId="0" fontId="40" fillId="15" borderId="2" xfId="7" applyFont="1" applyFill="1" applyBorder="1" applyAlignment="1">
      <alignment horizontal="center" vertical="center" wrapText="1"/>
    </xf>
    <xf numFmtId="0" fontId="40" fillId="15" borderId="8" xfId="7" applyFont="1" applyFill="1" applyBorder="1" applyAlignment="1">
      <alignment horizontal="center" vertical="center" wrapText="1"/>
    </xf>
    <xf numFmtId="0" fontId="40" fillId="15" borderId="4" xfId="7" applyFont="1" applyFill="1" applyBorder="1" applyAlignment="1">
      <alignment horizontal="center" vertical="center" wrapText="1"/>
    </xf>
    <xf numFmtId="0" fontId="37" fillId="8" borderId="1" xfId="7" applyFont="1" applyFill="1" applyBorder="1" applyAlignment="1">
      <alignment horizontal="center" vertical="center" wrapText="1"/>
    </xf>
    <xf numFmtId="0" fontId="37" fillId="8" borderId="2" xfId="7" applyFont="1" applyFill="1" applyBorder="1" applyAlignment="1">
      <alignment horizontal="center" vertical="center" wrapText="1"/>
    </xf>
    <xf numFmtId="0" fontId="37" fillId="8" borderId="8" xfId="7" applyFont="1" applyFill="1" applyBorder="1" applyAlignment="1">
      <alignment horizontal="center" vertical="center" wrapText="1"/>
    </xf>
    <xf numFmtId="0" fontId="37" fillId="8" borderId="4" xfId="7" applyFont="1" applyFill="1" applyBorder="1" applyAlignment="1">
      <alignment horizontal="center" vertical="center" wrapText="1"/>
    </xf>
    <xf numFmtId="0" fontId="58" fillId="19" borderId="1" xfId="7" applyFont="1" applyFill="1" applyBorder="1" applyAlignment="1">
      <alignment horizontal="center" vertical="center" wrapText="1"/>
    </xf>
    <xf numFmtId="0" fontId="37" fillId="8" borderId="14" xfId="7" applyFont="1" applyFill="1" applyBorder="1" applyAlignment="1">
      <alignment horizontal="center" vertical="center" wrapText="1"/>
    </xf>
    <xf numFmtId="0" fontId="61" fillId="25" borderId="1" xfId="7" applyFont="1" applyFill="1" applyBorder="1" applyAlignment="1">
      <alignment horizontal="center" vertical="center" wrapText="1"/>
    </xf>
    <xf numFmtId="0" fontId="60" fillId="22" borderId="1" xfId="7" applyFont="1" applyFill="1" applyBorder="1" applyAlignment="1">
      <alignment horizontal="center" vertical="center" wrapText="1"/>
    </xf>
    <xf numFmtId="0" fontId="61" fillId="23" borderId="1" xfId="7" applyFont="1" applyFill="1" applyBorder="1" applyAlignment="1">
      <alignment horizontal="center" vertical="center" wrapText="1"/>
    </xf>
    <xf numFmtId="0" fontId="61" fillId="24" borderId="1" xfId="7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3" fillId="8" borderId="12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1" fillId="7" borderId="2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 wrapText="1"/>
    </xf>
    <xf numFmtId="0" fontId="33" fillId="8" borderId="7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3" fillId="8" borderId="8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4" fillId="19" borderId="1" xfId="0" applyFont="1" applyFill="1" applyBorder="1" applyAlignment="1">
      <alignment horizontal="center" vertical="center" wrapText="1"/>
    </xf>
    <xf numFmtId="49" fontId="31" fillId="2" borderId="2" xfId="0" applyNumberFormat="1" applyFont="1" applyFill="1" applyBorder="1" applyAlignment="1">
      <alignment horizontal="center" vertical="center" wrapText="1"/>
    </xf>
    <xf numFmtId="49" fontId="31" fillId="2" borderId="4" xfId="0" applyNumberFormat="1" applyFont="1" applyFill="1" applyBorder="1" applyAlignment="1">
      <alignment horizontal="center" vertical="center" wrapText="1"/>
    </xf>
    <xf numFmtId="173" fontId="66" fillId="20" borderId="2" xfId="0" applyNumberFormat="1" applyFont="1" applyFill="1" applyBorder="1" applyAlignment="1" applyProtection="1">
      <alignment horizontal="center" vertical="center" wrapText="1"/>
      <protection locked="0"/>
    </xf>
    <xf numFmtId="173" fontId="66" fillId="20" borderId="4" xfId="0" applyNumberFormat="1" applyFont="1" applyFill="1" applyBorder="1" applyAlignment="1" applyProtection="1">
      <alignment horizontal="center" vertical="center" wrapText="1"/>
      <protection locked="0"/>
    </xf>
    <xf numFmtId="0" fontId="69" fillId="19" borderId="1" xfId="0" applyFont="1" applyFill="1" applyBorder="1" applyAlignment="1">
      <alignment horizontal="center" vertical="center" wrapText="1"/>
    </xf>
    <xf numFmtId="0" fontId="69" fillId="19" borderId="7" xfId="0" applyFont="1" applyFill="1" applyBorder="1" applyAlignment="1">
      <alignment horizontal="center" vertical="center" wrapText="1"/>
    </xf>
    <xf numFmtId="0" fontId="69" fillId="19" borderId="5" xfId="0" applyFont="1" applyFill="1" applyBorder="1" applyAlignment="1">
      <alignment horizontal="center" vertical="center" wrapText="1"/>
    </xf>
    <xf numFmtId="0" fontId="69" fillId="22" borderId="1" xfId="0" applyFont="1" applyFill="1" applyBorder="1" applyAlignment="1">
      <alignment horizontal="center" vertical="center" wrapText="1"/>
    </xf>
    <xf numFmtId="0" fontId="69" fillId="19" borderId="1" xfId="0" applyFont="1" applyFill="1" applyBorder="1" applyAlignment="1">
      <alignment horizontal="center" vertical="center"/>
    </xf>
    <xf numFmtId="0" fontId="69" fillId="28" borderId="1" xfId="0" applyFont="1" applyFill="1" applyBorder="1" applyAlignment="1">
      <alignment horizontal="center" vertical="center" wrapText="1"/>
    </xf>
    <xf numFmtId="0" fontId="71" fillId="34" borderId="1" xfId="0" applyFont="1" applyFill="1" applyBorder="1" applyAlignment="1">
      <alignment horizontal="center" vertical="center" wrapText="1"/>
    </xf>
  </cellXfs>
  <cellStyles count="81">
    <cellStyle name="Excel Built-in Currency" xfId="15" xr:uid="{6917C0ED-63AB-4FC9-B2DC-22C5F65338F2}"/>
    <cellStyle name="Excel Built-in Hyperlink" xfId="16" xr:uid="{292E5140-8CCF-400C-B20B-C80729A4F89C}"/>
    <cellStyle name="Excel Built-in Normal" xfId="17" xr:uid="{A5BA3D25-A338-4400-B41A-AD0029C02D1F}"/>
    <cellStyle name="Excel Built-in Normal 1" xfId="18" xr:uid="{546CDE3F-9724-446E-8428-4EF3D60BCC86}"/>
    <cellStyle name="Heading" xfId="19" xr:uid="{267FB36D-3C84-49B3-B215-1AFC61EAD1A9}"/>
    <cellStyle name="Heading1" xfId="20" xr:uid="{EF9EB477-74FA-4C0E-82BB-FBE590B8181B}"/>
    <cellStyle name="Hiperłącze" xfId="8" builtinId="8"/>
    <cellStyle name="Hiperłącze 2" xfId="9" xr:uid="{153A7D16-1F0B-4C19-886B-109F3B342690}"/>
    <cellStyle name="Hiperłącze 2 2" xfId="21" xr:uid="{C5982C22-4990-46D8-A7DC-31A4C9784FC8}"/>
    <cellStyle name="Hiperłącze 3" xfId="22" xr:uid="{28938AA2-B890-4163-84EF-047E2B1F5143}"/>
    <cellStyle name="Normalny" xfId="0" builtinId="0"/>
    <cellStyle name="Normalny 10" xfId="23" xr:uid="{F7B2647D-18E5-4AD1-A691-DF817E743013}"/>
    <cellStyle name="Normalny 11" xfId="7" xr:uid="{EBCE015C-BCFA-4549-B664-E306656D3511}"/>
    <cellStyle name="Normalny 11 2" xfId="24" xr:uid="{74A12569-448A-474E-B937-F66654ABF8E2}"/>
    <cellStyle name="Normalny 12" xfId="25" xr:uid="{05EE5D31-542F-4EEB-8E7F-64A400033AA7}"/>
    <cellStyle name="Normalny 13" xfId="26" xr:uid="{E9C1B400-E1E5-49EB-B5FE-9696B9078E67}"/>
    <cellStyle name="Normalny 14" xfId="27" xr:uid="{E5E9C88C-84EB-4553-B42D-AF591EC7F81B}"/>
    <cellStyle name="Normalny 16" xfId="28" xr:uid="{6992CAE7-73BB-4A96-97C7-2C68FF921A60}"/>
    <cellStyle name="Normalny 17" xfId="29" xr:uid="{2109D0B9-8DDC-4526-8429-F856AABDC558}"/>
    <cellStyle name="Normalny 18" xfId="30" xr:uid="{0947BCFD-508D-4DE1-9ABD-DB12DEA950E3}"/>
    <cellStyle name="Normalny 19" xfId="31" xr:uid="{6047CA7C-0BF0-4D19-AE2F-C780D7C04106}"/>
    <cellStyle name="Normalny 2" xfId="1" xr:uid="{00000000-0005-0000-0000-000001000000}"/>
    <cellStyle name="Normalny 2 2" xfId="33" xr:uid="{8315E9F9-6D0F-41B4-B9EB-0E22FDA18AC9}"/>
    <cellStyle name="Normalny 2 3" xfId="34" xr:uid="{F61A51D7-5C9D-43A4-8BFD-44FA6A11183A}"/>
    <cellStyle name="Normalny 2 4" xfId="35" xr:uid="{3DDCDB24-5B64-4EA6-85E8-11034C19B886}"/>
    <cellStyle name="Normalny 2 4 2" xfId="36" xr:uid="{E5204297-87A7-4D53-AEB0-5294A8BDCA94}"/>
    <cellStyle name="Normalny 2 5" xfId="32" xr:uid="{61B7DFCD-BC7F-4623-89FC-C9233CE794AF}"/>
    <cellStyle name="Normalny 20" xfId="37" xr:uid="{09113676-50C3-4609-909A-16C9C8821DC0}"/>
    <cellStyle name="Normalny 21" xfId="38" xr:uid="{C9B1FFA1-BC35-43EC-9D7F-656668F077F3}"/>
    <cellStyle name="Normalny 22" xfId="39" xr:uid="{25EF78EC-9DD2-4E5E-AC6B-8CC4AAD53E6C}"/>
    <cellStyle name="Normalny 23" xfId="40" xr:uid="{1FBCBC8E-5C91-4375-A362-47CDE5A21FBD}"/>
    <cellStyle name="Normalny 3" xfId="3" xr:uid="{00000000-0005-0000-0000-000002000000}"/>
    <cellStyle name="Normalny 3 2" xfId="5" xr:uid="{00000000-0005-0000-0000-000003000000}"/>
    <cellStyle name="Normalny 3 2 2" xfId="43" xr:uid="{AF4CAB0E-24DA-4933-B8CF-7A0521448684}"/>
    <cellStyle name="Normalny 3 2 3" xfId="42" xr:uid="{E506A436-DAA2-4739-A070-FCE49FBCD68B}"/>
    <cellStyle name="Normalny 3 3" xfId="44" xr:uid="{E0313C4F-A6E8-4459-A0CD-6B3ECAC03D61}"/>
    <cellStyle name="Normalny 3 4" xfId="45" xr:uid="{3A497075-8053-4A17-8D97-8591C1CFA2B9}"/>
    <cellStyle name="Normalny 3 5" xfId="41" xr:uid="{DEEE4BF1-C1DE-41CB-B03E-BD0961B51637}"/>
    <cellStyle name="Normalny 4" xfId="13" xr:uid="{2EAAAE23-E408-4032-BDFE-EA3510BBEB41}"/>
    <cellStyle name="Normalny 4 2" xfId="47" xr:uid="{B4FB0C4B-15DC-4D78-8640-9753EBD401F6}"/>
    <cellStyle name="Normalny 4 3" xfId="48" xr:uid="{533D4826-D707-4DC1-ABAC-0BAAAFFF4EEC}"/>
    <cellStyle name="Normalny 4 4" xfId="46" xr:uid="{BE993014-45D3-40B9-AFC4-C13FBE4EE888}"/>
    <cellStyle name="Normalny 5" xfId="49" xr:uid="{BD464EDE-528F-4D3A-9053-936BC29D1A82}"/>
    <cellStyle name="Normalny 6" xfId="50" xr:uid="{D5423943-7D70-4977-836D-D598E5E46DE8}"/>
    <cellStyle name="Normalny 6 2" xfId="51" xr:uid="{90639A5C-E492-4FD3-BCC3-6B190C181A6E}"/>
    <cellStyle name="Normalny 7" xfId="52" xr:uid="{D7CC699A-6665-4138-B90E-5878919895BD}"/>
    <cellStyle name="Normalny 8" xfId="53" xr:uid="{BCF40AA5-7C0C-49FF-A6BE-38963E46F07E}"/>
    <cellStyle name="Normalny 9" xfId="14" xr:uid="{446E76F6-CB6E-4F17-A029-BECC0ED0C82F}"/>
    <cellStyle name="Procentowy 2" xfId="54" xr:uid="{7C25217A-4ECA-45E6-ADF6-3462C14D5859}"/>
    <cellStyle name="Procentowy 2 2" xfId="55" xr:uid="{B7DDA068-D9B6-429A-AC93-91587DFE5B29}"/>
    <cellStyle name="Result" xfId="56" xr:uid="{BC5A6E70-DD6B-4030-AF72-03D92CA05466}"/>
    <cellStyle name="Result2" xfId="57" xr:uid="{1B310584-297B-46B5-8C07-059AD67097A2}"/>
    <cellStyle name="Walutowy" xfId="80" builtinId="4"/>
    <cellStyle name="Walutowy 2" xfId="2" xr:uid="{00000000-0005-0000-0000-000005000000}"/>
    <cellStyle name="Walutowy 2 2" xfId="10" xr:uid="{3517B766-ECAE-44AE-A715-6AE7FC9D9E9D}"/>
    <cellStyle name="Walutowy 2 2 2" xfId="60" xr:uid="{E21F6710-37FA-467D-BF94-336628035238}"/>
    <cellStyle name="Walutowy 2 2 3" xfId="59" xr:uid="{24874DAA-671E-4DFC-939A-C8E6D4A504E6}"/>
    <cellStyle name="Walutowy 2 2 4" xfId="77" xr:uid="{377C80E3-08C1-461C-84C4-FBD2D56A319A}"/>
    <cellStyle name="Walutowy 2 3" xfId="61" xr:uid="{2077EBAC-7D20-429E-B15B-1EEF6A53FF02}"/>
    <cellStyle name="Walutowy 2 4" xfId="62" xr:uid="{EC4DB8F4-5CA2-4ACF-BFE5-49049E1175DD}"/>
    <cellStyle name="Walutowy 2 5" xfId="58" xr:uid="{79CF01E6-5F36-460F-AB71-4C382C3C9143}"/>
    <cellStyle name="Walutowy 2 6" xfId="74" xr:uid="{9B43C90E-9987-456A-9AB8-0079D3450438}"/>
    <cellStyle name="Walutowy 3" xfId="4" xr:uid="{00000000-0005-0000-0000-000006000000}"/>
    <cellStyle name="Walutowy 3 2" xfId="6" xr:uid="{00000000-0005-0000-0000-000007000000}"/>
    <cellStyle name="Walutowy 3 2 2" xfId="12" xr:uid="{BF45AF69-6785-49FD-972B-0ACAF2DB9B40}"/>
    <cellStyle name="Walutowy 3 2 2 2" xfId="65" xr:uid="{B0517B40-FFE0-4604-A5B9-09EE2498E449}"/>
    <cellStyle name="Walutowy 3 2 2 3" xfId="79" xr:uid="{B4E73E87-BDE8-4812-A62A-2409DC259E17}"/>
    <cellStyle name="Walutowy 3 2 3" xfId="66" xr:uid="{7D246F9F-FCEF-413C-949C-C9E6924A5FB7}"/>
    <cellStyle name="Walutowy 3 2 4" xfId="64" xr:uid="{FEB1F3EF-5D4D-478D-B604-DDF717D86364}"/>
    <cellStyle name="Walutowy 3 2 5" xfId="76" xr:uid="{4DF0A5C3-26CE-41AC-9E77-562766CE505D}"/>
    <cellStyle name="Walutowy 3 3" xfId="11" xr:uid="{D8530F7B-E35E-4E72-9A94-03AD2FCBBA2F}"/>
    <cellStyle name="Walutowy 3 3 2" xfId="67" xr:uid="{562DFDCB-B2FA-47DD-85F3-76D81EEE9A9F}"/>
    <cellStyle name="Walutowy 3 3 3" xfId="78" xr:uid="{A4A8EB50-0152-44FD-BEED-84AE4571429F}"/>
    <cellStyle name="Walutowy 3 4" xfId="68" xr:uid="{E6330429-D205-4424-834A-E955B612C37B}"/>
    <cellStyle name="Walutowy 3 5" xfId="63" xr:uid="{CD851406-8D24-4304-8783-996896AD72D7}"/>
    <cellStyle name="Walutowy 3 6" xfId="75" xr:uid="{6F5F9E00-7857-44A0-8BE4-EF03B88F82C2}"/>
    <cellStyle name="Walutowy 4" xfId="69" xr:uid="{07E3BE9C-E546-4C71-A7C9-D00A82861CF6}"/>
    <cellStyle name="Walutowy 4 2" xfId="70" xr:uid="{196BBCBC-115A-4768-AB52-B4E7242AE4C3}"/>
    <cellStyle name="Walutowy 5" xfId="71" xr:uid="{20D4B725-3280-414E-9C1B-42804094A57E}"/>
    <cellStyle name="Walutowy 5 2" xfId="72" xr:uid="{BA3CA5A5-C0A9-4853-B157-AC562A901279}"/>
    <cellStyle name="Walutowy 6" xfId="73" xr:uid="{E098416D-CB7C-4A69-90B1-3EF0F759DCED}"/>
  </cellStyles>
  <dxfs count="0"/>
  <tableStyles count="0" defaultTableStyle="TableStyleMedium2" defaultPivotStyle="PivotStyleLight16"/>
  <colors>
    <mruColors>
      <color rgb="FFCCFFFF"/>
      <color rgb="FF89C5FB"/>
      <color rgb="FFE9EFF7"/>
      <color rgb="FFFFCC00"/>
      <color rgb="FF077CE7"/>
      <color rgb="FF11C1FF"/>
      <color rgb="FFAE5858"/>
      <color rgb="FF79BDFB"/>
      <color rgb="FF101BF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psokolki@op.pl" TargetMode="External"/><Relationship Id="rId3" Type="http://schemas.openxmlformats.org/officeDocument/2006/relationships/hyperlink" Target="mailto:gozko@wp.pl" TargetMode="External"/><Relationship Id="rId7" Type="http://schemas.openxmlformats.org/officeDocument/2006/relationships/hyperlink" Target="mailto:spstozne@kowaleoleckie.eu" TargetMode="External"/><Relationship Id="rId2" Type="http://schemas.openxmlformats.org/officeDocument/2006/relationships/hyperlink" Target="mailto:gckkowale@gmail.com" TargetMode="External"/><Relationship Id="rId1" Type="http://schemas.openxmlformats.org/officeDocument/2006/relationships/hyperlink" Target="mailto:sds.kowaleoleckie@op.pl" TargetMode="External"/><Relationship Id="rId6" Type="http://schemas.openxmlformats.org/officeDocument/2006/relationships/hyperlink" Target="mailto:gopsko@interia.p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przedszkole@kowaleoleckie.eu" TargetMode="External"/><Relationship Id="rId10" Type="http://schemas.openxmlformats.org/officeDocument/2006/relationships/hyperlink" Target="mailto:gmina@kowaleoleckie.eu" TargetMode="External"/><Relationship Id="rId4" Type="http://schemas.openxmlformats.org/officeDocument/2006/relationships/hyperlink" Target="mailto:spkowaleoleckie@wp.pl" TargetMode="External"/><Relationship Id="rId9" Type="http://schemas.openxmlformats.org/officeDocument/2006/relationships/hyperlink" Target="mailto:spsokolki@op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1BE23-6BE0-4DE2-9772-00E677F6E86C}">
  <dimension ref="A1:O13"/>
  <sheetViews>
    <sheetView zoomScale="50" zoomScaleNormal="50" workbookViewId="0">
      <pane ySplit="2" topLeftCell="A3" activePane="bottomLeft" state="frozen"/>
      <selection pane="bottomLeft" activeCell="F2" sqref="F2"/>
    </sheetView>
  </sheetViews>
  <sheetFormatPr defaultColWidth="9.109375" defaultRowHeight="13.8"/>
  <cols>
    <col min="1" max="1" width="8.109375" style="7" customWidth="1"/>
    <col min="2" max="2" width="52.109375" style="1" customWidth="1"/>
    <col min="3" max="3" width="32.33203125" style="10" customWidth="1"/>
    <col min="4" max="4" width="24.109375" style="10" customWidth="1"/>
    <col min="5" max="5" width="10.44140625" style="7" customWidth="1"/>
    <col min="6" max="6" width="11.33203125" style="7" customWidth="1"/>
    <col min="7" max="7" width="18.33203125" style="8" customWidth="1"/>
    <col min="8" max="8" width="22.109375" style="8" customWidth="1"/>
    <col min="9" max="9" width="31.88671875" style="10" customWidth="1"/>
    <col min="10" max="10" width="12.33203125" style="7" customWidth="1"/>
    <col min="11" max="11" width="15.5546875" style="7" customWidth="1"/>
    <col min="12" max="12" width="66.6640625" style="21" customWidth="1"/>
    <col min="13" max="13" width="195.6640625" style="1" customWidth="1"/>
    <col min="14" max="16384" width="9.109375" style="7"/>
  </cols>
  <sheetData>
    <row r="1" spans="1:15" ht="21" customHeight="1">
      <c r="A1" s="22"/>
      <c r="B1" s="23"/>
      <c r="C1" s="327" t="s">
        <v>16</v>
      </c>
      <c r="D1" s="327"/>
      <c r="E1" s="22"/>
      <c r="F1" s="22"/>
      <c r="G1" s="24"/>
      <c r="H1" s="24"/>
      <c r="I1" s="25"/>
      <c r="J1" s="327" t="s">
        <v>17</v>
      </c>
      <c r="K1" s="327"/>
      <c r="L1" s="26"/>
      <c r="M1" s="23"/>
    </row>
    <row r="2" spans="1:15" ht="28.2" thickBot="1">
      <c r="A2" s="27" t="s">
        <v>0</v>
      </c>
      <c r="B2" s="27" t="s">
        <v>18</v>
      </c>
      <c r="C2" s="27" t="s">
        <v>19</v>
      </c>
      <c r="D2" s="27" t="s">
        <v>20</v>
      </c>
      <c r="E2" s="27" t="s">
        <v>21</v>
      </c>
      <c r="F2" s="28" t="s">
        <v>22</v>
      </c>
      <c r="G2" s="28" t="s">
        <v>23</v>
      </c>
      <c r="H2" s="28" t="s">
        <v>24</v>
      </c>
      <c r="I2" s="27" t="s">
        <v>25</v>
      </c>
      <c r="J2" s="27" t="s">
        <v>26</v>
      </c>
      <c r="K2" s="27" t="s">
        <v>27</v>
      </c>
      <c r="L2" s="28" t="s">
        <v>55</v>
      </c>
      <c r="M2" s="27" t="s">
        <v>28</v>
      </c>
    </row>
    <row r="3" spans="1:15" s="32" customFormat="1" ht="14.4" thickTop="1">
      <c r="A3" s="41">
        <v>1</v>
      </c>
      <c r="B3" s="42" t="s">
        <v>571</v>
      </c>
      <c r="C3" s="330" t="s">
        <v>595</v>
      </c>
      <c r="D3" s="330" t="s">
        <v>172</v>
      </c>
      <c r="E3" s="43" t="s">
        <v>974</v>
      </c>
      <c r="F3" s="43" t="s">
        <v>1019</v>
      </c>
      <c r="G3" s="43" t="s">
        <v>1020</v>
      </c>
      <c r="H3" s="332" t="s">
        <v>977</v>
      </c>
      <c r="I3" s="334" t="s">
        <v>978</v>
      </c>
      <c r="J3" s="328">
        <v>45</v>
      </c>
      <c r="K3" s="328">
        <v>0</v>
      </c>
      <c r="L3" s="323"/>
      <c r="M3" s="325"/>
      <c r="N3" s="32" t="s">
        <v>56</v>
      </c>
      <c r="O3" s="44"/>
    </row>
    <row r="4" spans="1:15" s="32" customFormat="1">
      <c r="A4" s="19">
        <v>2</v>
      </c>
      <c r="B4" s="29" t="s">
        <v>973</v>
      </c>
      <c r="C4" s="331"/>
      <c r="D4" s="331"/>
      <c r="E4" s="20" t="s">
        <v>974</v>
      </c>
      <c r="F4" s="20" t="s">
        <v>975</v>
      </c>
      <c r="G4" s="20" t="s">
        <v>976</v>
      </c>
      <c r="H4" s="333"/>
      <c r="I4" s="335"/>
      <c r="J4" s="329"/>
      <c r="K4" s="329"/>
      <c r="L4" s="324"/>
      <c r="M4" s="326"/>
      <c r="N4" s="32" t="s">
        <v>56</v>
      </c>
      <c r="O4" s="44"/>
    </row>
    <row r="5" spans="1:15" s="32" customFormat="1" ht="14.4">
      <c r="A5" s="158">
        <v>3</v>
      </c>
      <c r="B5" s="159" t="s">
        <v>76</v>
      </c>
      <c r="C5" s="160" t="s">
        <v>595</v>
      </c>
      <c r="D5" s="160" t="s">
        <v>172</v>
      </c>
      <c r="E5" s="160" t="s">
        <v>77</v>
      </c>
      <c r="F5" s="160" t="s">
        <v>596</v>
      </c>
      <c r="G5" s="160" t="s">
        <v>597</v>
      </c>
      <c r="H5" s="161" t="s">
        <v>598</v>
      </c>
      <c r="I5" s="162" t="s">
        <v>599</v>
      </c>
      <c r="J5" s="158">
        <v>9</v>
      </c>
      <c r="K5" s="158">
        <v>0</v>
      </c>
      <c r="L5" s="163" t="s">
        <v>600</v>
      </c>
      <c r="M5" s="164" t="s">
        <v>601</v>
      </c>
      <c r="O5" s="44"/>
    </row>
    <row r="6" spans="1:15" s="32" customFormat="1" ht="14.4">
      <c r="A6" s="19">
        <v>4</v>
      </c>
      <c r="B6" s="29" t="s">
        <v>170</v>
      </c>
      <c r="C6" s="20" t="s">
        <v>171</v>
      </c>
      <c r="D6" s="20" t="s">
        <v>172</v>
      </c>
      <c r="E6" s="20" t="s">
        <v>77</v>
      </c>
      <c r="F6" s="20" t="s">
        <v>173</v>
      </c>
      <c r="G6" s="20" t="s">
        <v>174</v>
      </c>
      <c r="H6" s="38" t="s">
        <v>175</v>
      </c>
      <c r="I6" s="53" t="s">
        <v>176</v>
      </c>
      <c r="J6" s="19">
        <v>10</v>
      </c>
      <c r="K6" s="19">
        <v>0</v>
      </c>
      <c r="L6" s="39"/>
      <c r="M6" s="40" t="s">
        <v>177</v>
      </c>
      <c r="O6" s="44"/>
    </row>
    <row r="7" spans="1:15" s="32" customFormat="1" ht="38.4" customHeight="1">
      <c r="A7" s="19">
        <v>5</v>
      </c>
      <c r="B7" s="29" t="s">
        <v>224</v>
      </c>
      <c r="C7" s="20" t="s">
        <v>225</v>
      </c>
      <c r="D7" s="20" t="s">
        <v>172</v>
      </c>
      <c r="E7" s="20" t="s">
        <v>226</v>
      </c>
      <c r="F7" s="20" t="s">
        <v>227</v>
      </c>
      <c r="G7" s="20" t="s">
        <v>228</v>
      </c>
      <c r="H7" s="45" t="s">
        <v>229</v>
      </c>
      <c r="I7" s="53" t="s">
        <v>230</v>
      </c>
      <c r="J7" s="19">
        <v>7</v>
      </c>
      <c r="K7" s="19">
        <v>0</v>
      </c>
      <c r="L7" s="39" t="s">
        <v>231</v>
      </c>
      <c r="M7" s="40" t="s">
        <v>232</v>
      </c>
      <c r="O7" s="44"/>
    </row>
    <row r="8" spans="1:15" s="32" customFormat="1" ht="27.6">
      <c r="A8" s="19">
        <v>6</v>
      </c>
      <c r="B8" s="29" t="s">
        <v>332</v>
      </c>
      <c r="C8" s="20" t="s">
        <v>333</v>
      </c>
      <c r="D8" s="20" t="s">
        <v>172</v>
      </c>
      <c r="E8" s="20" t="s">
        <v>334</v>
      </c>
      <c r="F8" s="20" t="s">
        <v>335</v>
      </c>
      <c r="G8" s="20" t="s">
        <v>336</v>
      </c>
      <c r="H8" s="45" t="s">
        <v>337</v>
      </c>
      <c r="I8" s="53" t="s">
        <v>338</v>
      </c>
      <c r="J8" s="19">
        <v>4</v>
      </c>
      <c r="K8" s="19">
        <v>0</v>
      </c>
      <c r="L8" s="39"/>
      <c r="M8" s="40" t="s">
        <v>339</v>
      </c>
      <c r="O8" s="44"/>
    </row>
    <row r="9" spans="1:15" s="32" customFormat="1" ht="27.6">
      <c r="A9" s="19">
        <v>7</v>
      </c>
      <c r="B9" s="29" t="s">
        <v>401</v>
      </c>
      <c r="C9" s="20" t="s">
        <v>402</v>
      </c>
      <c r="D9" s="20" t="s">
        <v>172</v>
      </c>
      <c r="E9" s="20" t="s">
        <v>403</v>
      </c>
      <c r="F9" s="20" t="s">
        <v>404</v>
      </c>
      <c r="G9" s="54">
        <v>8471449376</v>
      </c>
      <c r="H9" s="45" t="s">
        <v>405</v>
      </c>
      <c r="I9" s="53" t="s">
        <v>406</v>
      </c>
      <c r="J9" s="19">
        <v>36</v>
      </c>
      <c r="K9" s="19">
        <v>27</v>
      </c>
      <c r="L9" s="39"/>
      <c r="M9" s="40"/>
      <c r="O9" s="44"/>
    </row>
    <row r="10" spans="1:15" s="32" customFormat="1" ht="27.6">
      <c r="A10" s="158">
        <v>8</v>
      </c>
      <c r="B10" s="159" t="s">
        <v>723</v>
      </c>
      <c r="C10" s="160" t="s">
        <v>502</v>
      </c>
      <c r="D10" s="160" t="s">
        <v>172</v>
      </c>
      <c r="E10" s="160" t="s">
        <v>604</v>
      </c>
      <c r="F10" s="160" t="s">
        <v>724</v>
      </c>
      <c r="G10" s="160" t="s">
        <v>725</v>
      </c>
      <c r="H10" s="161" t="s">
        <v>720</v>
      </c>
      <c r="I10" s="162" t="s">
        <v>721</v>
      </c>
      <c r="J10" s="158">
        <v>21</v>
      </c>
      <c r="K10" s="158">
        <v>16</v>
      </c>
      <c r="L10" s="163"/>
      <c r="M10" s="164" t="s">
        <v>726</v>
      </c>
      <c r="O10" s="44"/>
    </row>
    <row r="11" spans="1:15" s="32" customFormat="1" ht="41.4">
      <c r="A11" s="158">
        <v>9</v>
      </c>
      <c r="B11" s="159" t="s">
        <v>717</v>
      </c>
      <c r="C11" s="160" t="s">
        <v>559</v>
      </c>
      <c r="D11" s="160" t="s">
        <v>172</v>
      </c>
      <c r="E11" s="160" t="s">
        <v>469</v>
      </c>
      <c r="F11" s="160" t="s">
        <v>718</v>
      </c>
      <c r="G11" s="160" t="s">
        <v>719</v>
      </c>
      <c r="H11" s="161" t="s">
        <v>720</v>
      </c>
      <c r="I11" s="162" t="s">
        <v>721</v>
      </c>
      <c r="J11" s="158">
        <v>2</v>
      </c>
      <c r="K11" s="158">
        <v>1</v>
      </c>
      <c r="L11" s="163"/>
      <c r="M11" s="164" t="s">
        <v>722</v>
      </c>
      <c r="O11" s="44"/>
    </row>
    <row r="12" spans="1:15" s="9" customFormat="1" ht="14.4">
      <c r="A12" s="19">
        <v>10</v>
      </c>
      <c r="B12" s="159" t="s">
        <v>602</v>
      </c>
      <c r="C12" s="20" t="s">
        <v>603</v>
      </c>
      <c r="D12" s="20" t="s">
        <v>172</v>
      </c>
      <c r="E12" s="20" t="s">
        <v>604</v>
      </c>
      <c r="F12" s="20" t="s">
        <v>605</v>
      </c>
      <c r="G12" s="20" t="s">
        <v>606</v>
      </c>
      <c r="H12" s="58" t="s">
        <v>607</v>
      </c>
      <c r="I12" s="53" t="s">
        <v>608</v>
      </c>
      <c r="J12" s="19">
        <v>14</v>
      </c>
      <c r="K12" s="19">
        <v>13</v>
      </c>
      <c r="L12" s="39"/>
      <c r="M12" s="40"/>
    </row>
    <row r="13" spans="1:15" ht="14.4">
      <c r="A13" s="19">
        <v>11</v>
      </c>
      <c r="B13" s="29" t="s">
        <v>468</v>
      </c>
      <c r="C13" s="20" t="s">
        <v>402</v>
      </c>
      <c r="D13" s="20" t="s">
        <v>172</v>
      </c>
      <c r="E13" s="20" t="s">
        <v>469</v>
      </c>
      <c r="F13" s="20" t="s">
        <v>470</v>
      </c>
      <c r="G13" s="20" t="s">
        <v>471</v>
      </c>
      <c r="H13" s="58" t="s">
        <v>472</v>
      </c>
      <c r="I13" s="53" t="s">
        <v>473</v>
      </c>
      <c r="J13" s="19">
        <v>15</v>
      </c>
      <c r="K13" s="19">
        <v>7</v>
      </c>
      <c r="L13" s="39"/>
      <c r="M13" s="40" t="s">
        <v>474</v>
      </c>
    </row>
  </sheetData>
  <mergeCells count="10">
    <mergeCell ref="L3:L4"/>
    <mergeCell ref="M3:M4"/>
    <mergeCell ref="C1:D1"/>
    <mergeCell ref="J1:K1"/>
    <mergeCell ref="J3:J4"/>
    <mergeCell ref="K3:K4"/>
    <mergeCell ref="C3:C4"/>
    <mergeCell ref="D3:D4"/>
    <mergeCell ref="H3:H4"/>
    <mergeCell ref="I3:I4"/>
  </mergeCells>
  <hyperlinks>
    <hyperlink ref="I6" r:id="rId1" xr:uid="{BDBAB4E9-AB13-40F5-A82C-03A50AF0C9B0}"/>
    <hyperlink ref="I7" r:id="rId2" xr:uid="{4C826ED5-2D54-459A-B4E8-EC28EF1F95DC}"/>
    <hyperlink ref="I8" r:id="rId3" xr:uid="{70A3E245-05E3-4341-A771-2F8EF21264C2}"/>
    <hyperlink ref="I9" r:id="rId4" xr:uid="{3315611B-26F9-4019-A00C-9412A288AB96}"/>
    <hyperlink ref="I13" r:id="rId5" xr:uid="{BFE39840-A3C0-4EC6-B55B-C4F2EDD6039F}"/>
    <hyperlink ref="I5" r:id="rId6" xr:uid="{0840FF3F-37E5-4079-8D09-686641D9A8F4}"/>
    <hyperlink ref="I12" r:id="rId7" xr:uid="{2F0F586C-0C6D-4FF3-8583-67E8889EE7E2}"/>
    <hyperlink ref="I11" r:id="rId8" xr:uid="{FF8A7C76-E561-4AE8-BD34-573B63CF9E9E}"/>
    <hyperlink ref="I10" r:id="rId9" xr:uid="{D1DB2C14-9C83-49D3-9C96-B2CA037E674D}"/>
    <hyperlink ref="I3" r:id="rId10" xr:uid="{A03F9762-A965-4270-8E9B-EB420352BC63}"/>
  </hyperlinks>
  <pageMargins left="0.70866141732283472" right="0.70866141732283472" top="0.74803149606299213" bottom="0.74803149606299213" header="0.31496062992125984" footer="0.31496062992125984"/>
  <pageSetup paperSize="9" scale="85" pageOrder="overThenDown" orientation="landscape" r:id="rId11"/>
  <headerFooter>
    <oddHeader>&amp;RZakładka nr 1 - wykaz podmiotów do ubezpieczenia</oddHeader>
    <oddFooter>&amp;RStrona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114"/>
  <sheetViews>
    <sheetView tabSelected="1" topLeftCell="A94" zoomScale="80" zoomScaleNormal="80" workbookViewId="0">
      <selection activeCell="C109" sqref="C109"/>
    </sheetView>
  </sheetViews>
  <sheetFormatPr defaultColWidth="9.109375" defaultRowHeight="13.8"/>
  <cols>
    <col min="1" max="1" width="7.6640625" style="2" customWidth="1"/>
    <col min="2" max="2" width="52.6640625" style="2" customWidth="1"/>
    <col min="3" max="3" width="30.6640625" style="2" customWidth="1"/>
    <col min="4" max="4" width="21.44140625" style="2" customWidth="1"/>
    <col min="5" max="5" width="20.5546875" style="2" customWidth="1"/>
    <col min="6" max="7" width="20.5546875" style="10" customWidth="1"/>
    <col min="8" max="8" width="15.109375" style="10" customWidth="1"/>
    <col min="9" max="9" width="13.44140625" style="10" customWidth="1"/>
    <col min="10" max="10" width="21" style="10" customWidth="1"/>
    <col min="11" max="14" width="26" style="2" customWidth="1"/>
    <col min="15" max="15" width="17.5546875" style="2" customWidth="1"/>
    <col min="16" max="16" width="17.33203125" style="2" customWidth="1"/>
    <col min="17" max="17" width="56.5546875" style="2" customWidth="1"/>
    <col min="18" max="18" width="17.33203125" style="2" customWidth="1"/>
    <col min="19" max="20" width="24.5546875" style="2" customWidth="1"/>
    <col min="21" max="21" width="60.33203125" style="2" customWidth="1"/>
    <col min="22" max="22" width="21.6640625" style="2" customWidth="1"/>
    <col min="23" max="23" width="31.88671875" style="2" customWidth="1"/>
    <col min="24" max="24" width="16" style="2" customWidth="1"/>
    <col min="25" max="25" width="20.109375" style="2" customWidth="1"/>
    <col min="26" max="26" width="21" style="2" customWidth="1"/>
    <col min="27" max="27" width="14.88671875" style="2" customWidth="1"/>
    <col min="28" max="28" width="24.33203125" style="2" customWidth="1"/>
    <col min="29" max="29" width="23.33203125" style="2" customWidth="1"/>
    <col min="30" max="31" width="19.5546875" style="2" customWidth="1"/>
    <col min="32" max="34" width="15.109375" style="2" customWidth="1"/>
    <col min="35" max="36" width="23.44140625" style="2" customWidth="1"/>
    <col min="37" max="37" width="27.88671875" style="2" customWidth="1"/>
    <col min="38" max="66" width="9.109375" style="2"/>
    <col min="67" max="67" width="92.88671875" style="2" customWidth="1"/>
    <col min="68" max="16384" width="9.109375" style="2"/>
  </cols>
  <sheetData>
    <row r="1" spans="1:67" s="12" customFormat="1" ht="16.5" customHeight="1">
      <c r="A1" s="31" t="s">
        <v>58</v>
      </c>
      <c r="B1" s="30" t="s">
        <v>727</v>
      </c>
      <c r="C1" s="18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67" s="37" customFormat="1" ht="15">
      <c r="A2" s="354" t="s">
        <v>0</v>
      </c>
      <c r="B2" s="354" t="s">
        <v>31</v>
      </c>
      <c r="C2" s="354" t="s">
        <v>13</v>
      </c>
      <c r="D2" s="354" t="s">
        <v>728</v>
      </c>
      <c r="E2" s="354" t="s">
        <v>57</v>
      </c>
      <c r="F2" s="354"/>
      <c r="G2" s="354" t="s">
        <v>32</v>
      </c>
      <c r="H2" s="354" t="s">
        <v>115</v>
      </c>
      <c r="I2" s="354" t="s">
        <v>33</v>
      </c>
      <c r="J2" s="354" t="s">
        <v>729</v>
      </c>
      <c r="K2" s="354" t="s">
        <v>117</v>
      </c>
      <c r="L2" s="354"/>
      <c r="M2" s="354"/>
      <c r="N2" s="354"/>
      <c r="O2" s="354" t="s">
        <v>34</v>
      </c>
      <c r="P2" s="354"/>
      <c r="Q2" s="354"/>
      <c r="R2" s="354"/>
      <c r="S2" s="354" t="s">
        <v>35</v>
      </c>
      <c r="T2" s="354" t="s">
        <v>36</v>
      </c>
      <c r="U2" s="354" t="s">
        <v>118</v>
      </c>
      <c r="V2" s="354" t="s">
        <v>119</v>
      </c>
      <c r="W2" s="354" t="s">
        <v>37</v>
      </c>
      <c r="X2" s="354" t="s">
        <v>38</v>
      </c>
      <c r="Y2" s="354" t="s">
        <v>120</v>
      </c>
      <c r="Z2" s="354" t="s">
        <v>121</v>
      </c>
      <c r="AA2" s="357" t="s">
        <v>122</v>
      </c>
      <c r="AB2" s="357"/>
      <c r="AC2" s="357"/>
      <c r="AD2" s="357"/>
      <c r="AE2" s="357"/>
      <c r="AF2" s="357"/>
      <c r="AG2" s="358" t="s">
        <v>123</v>
      </c>
      <c r="AH2" s="358"/>
      <c r="AI2" s="358"/>
      <c r="AJ2" s="358"/>
      <c r="AK2" s="358"/>
      <c r="AL2" s="359" t="s">
        <v>3</v>
      </c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6" t="s">
        <v>39</v>
      </c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</row>
    <row r="3" spans="1:67" s="37" customFormat="1" ht="65.400000000000006" customHeight="1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183" t="s">
        <v>124</v>
      </c>
      <c r="L3" s="183" t="s">
        <v>125</v>
      </c>
      <c r="M3" s="183" t="s">
        <v>126</v>
      </c>
      <c r="N3" s="183" t="s">
        <v>127</v>
      </c>
      <c r="O3" s="183" t="s">
        <v>40</v>
      </c>
      <c r="P3" s="183" t="s">
        <v>41</v>
      </c>
      <c r="Q3" s="183" t="s">
        <v>42</v>
      </c>
      <c r="R3" s="183" t="s">
        <v>43</v>
      </c>
      <c r="S3" s="354"/>
      <c r="T3" s="354"/>
      <c r="U3" s="354"/>
      <c r="V3" s="354"/>
      <c r="W3" s="354"/>
      <c r="X3" s="354"/>
      <c r="Y3" s="354"/>
      <c r="Z3" s="354"/>
      <c r="AA3" s="184" t="s">
        <v>14</v>
      </c>
      <c r="AB3" s="184" t="s">
        <v>128</v>
      </c>
      <c r="AC3" s="184" t="s">
        <v>129</v>
      </c>
      <c r="AD3" s="184" t="s">
        <v>130</v>
      </c>
      <c r="AE3" s="184" t="s">
        <v>131</v>
      </c>
      <c r="AF3" s="184" t="s">
        <v>132</v>
      </c>
      <c r="AG3" s="185" t="s">
        <v>133</v>
      </c>
      <c r="AH3" s="185" t="s">
        <v>134</v>
      </c>
      <c r="AI3" s="185" t="s">
        <v>135</v>
      </c>
      <c r="AJ3" s="185" t="s">
        <v>730</v>
      </c>
      <c r="AK3" s="185" t="s">
        <v>137</v>
      </c>
      <c r="AL3" s="186" t="s">
        <v>44</v>
      </c>
      <c r="AM3" s="186" t="s">
        <v>138</v>
      </c>
      <c r="AN3" s="186" t="s">
        <v>45</v>
      </c>
      <c r="AO3" s="186" t="s">
        <v>139</v>
      </c>
      <c r="AP3" s="186" t="s">
        <v>140</v>
      </c>
      <c r="AQ3" s="186" t="s">
        <v>731</v>
      </c>
      <c r="AR3" s="186" t="s">
        <v>732</v>
      </c>
      <c r="AS3" s="186" t="s">
        <v>733</v>
      </c>
      <c r="AT3" s="186" t="s">
        <v>8</v>
      </c>
      <c r="AU3" s="186" t="s">
        <v>9</v>
      </c>
      <c r="AV3" s="186" t="s">
        <v>10</v>
      </c>
      <c r="AW3" s="186" t="s">
        <v>144</v>
      </c>
      <c r="AX3" s="186" t="s">
        <v>145</v>
      </c>
      <c r="AY3" s="186" t="s">
        <v>146</v>
      </c>
      <c r="AZ3" s="187" t="s">
        <v>11</v>
      </c>
      <c r="BA3" s="187" t="s">
        <v>6</v>
      </c>
      <c r="BB3" s="187" t="s">
        <v>734</v>
      </c>
      <c r="BC3" s="187" t="s">
        <v>735</v>
      </c>
      <c r="BD3" s="187" t="s">
        <v>736</v>
      </c>
      <c r="BE3" s="187" t="s">
        <v>737</v>
      </c>
      <c r="BF3" s="187" t="s">
        <v>738</v>
      </c>
      <c r="BG3" s="187" t="s">
        <v>152</v>
      </c>
      <c r="BH3" s="187" t="s">
        <v>153</v>
      </c>
      <c r="BI3" s="187" t="s">
        <v>46</v>
      </c>
      <c r="BJ3" s="187" t="s">
        <v>739</v>
      </c>
      <c r="BK3" s="187" t="s">
        <v>155</v>
      </c>
      <c r="BL3" s="187" t="s">
        <v>740</v>
      </c>
      <c r="BM3" s="187" t="s">
        <v>157</v>
      </c>
      <c r="BN3" s="187" t="s">
        <v>158</v>
      </c>
      <c r="BO3" s="187" t="s">
        <v>146</v>
      </c>
    </row>
    <row r="4" spans="1:67" s="37" customFormat="1" ht="39.6">
      <c r="A4" s="224">
        <v>1</v>
      </c>
      <c r="B4" s="297" t="s">
        <v>1031</v>
      </c>
      <c r="C4" s="297" t="s">
        <v>741</v>
      </c>
      <c r="D4" s="297" t="s">
        <v>742</v>
      </c>
      <c r="E4" s="298">
        <v>1197340.57</v>
      </c>
      <c r="F4" s="299" t="s">
        <v>47</v>
      </c>
      <c r="G4" s="300">
        <v>232.3</v>
      </c>
      <c r="H4" s="300"/>
      <c r="I4" s="301" t="s">
        <v>181</v>
      </c>
      <c r="J4" s="302" t="s">
        <v>78</v>
      </c>
      <c r="K4" s="303" t="s">
        <v>82</v>
      </c>
      <c r="L4" s="303" t="s">
        <v>83</v>
      </c>
      <c r="M4" s="299" t="s">
        <v>162</v>
      </c>
      <c r="N4" s="299" t="s">
        <v>161</v>
      </c>
      <c r="O4" s="303" t="s">
        <v>85</v>
      </c>
      <c r="P4" s="303" t="s">
        <v>743</v>
      </c>
      <c r="Q4" s="303" t="s">
        <v>183</v>
      </c>
      <c r="R4" s="303" t="s">
        <v>87</v>
      </c>
      <c r="S4" s="299" t="s">
        <v>162</v>
      </c>
      <c r="T4" s="303" t="s">
        <v>744</v>
      </c>
      <c r="U4" s="303" t="s">
        <v>745</v>
      </c>
      <c r="V4" s="299" t="s">
        <v>162</v>
      </c>
      <c r="W4" s="299" t="s">
        <v>746</v>
      </c>
      <c r="X4" s="299" t="s">
        <v>162</v>
      </c>
      <c r="Y4" s="299" t="s">
        <v>746</v>
      </c>
      <c r="Z4" s="299" t="s">
        <v>161</v>
      </c>
      <c r="AA4" s="299" t="s">
        <v>161</v>
      </c>
      <c r="AB4" s="299"/>
      <c r="AC4" s="303" t="s">
        <v>747</v>
      </c>
      <c r="AD4" s="303" t="s">
        <v>747</v>
      </c>
      <c r="AE4" s="299" t="s">
        <v>162</v>
      </c>
      <c r="AF4" s="303" t="s">
        <v>747</v>
      </c>
      <c r="AG4" s="299" t="s">
        <v>162</v>
      </c>
      <c r="AH4" s="304" t="s">
        <v>748</v>
      </c>
      <c r="AI4" s="304" t="s">
        <v>748</v>
      </c>
      <c r="AJ4" s="304" t="s">
        <v>748</v>
      </c>
      <c r="AK4" s="304" t="s">
        <v>748</v>
      </c>
      <c r="AL4" s="302" t="s">
        <v>161</v>
      </c>
      <c r="AM4" s="302" t="s">
        <v>161</v>
      </c>
      <c r="AN4" s="302" t="s">
        <v>162</v>
      </c>
      <c r="AO4" s="302" t="s">
        <v>161</v>
      </c>
      <c r="AP4" s="302" t="s">
        <v>162</v>
      </c>
      <c r="AQ4" s="297" t="s">
        <v>748</v>
      </c>
      <c r="AR4" s="297" t="s">
        <v>748</v>
      </c>
      <c r="AS4" s="297" t="s">
        <v>748</v>
      </c>
      <c r="AT4" s="302" t="s">
        <v>162</v>
      </c>
      <c r="AU4" s="302" t="s">
        <v>162</v>
      </c>
      <c r="AV4" s="302" t="s">
        <v>162</v>
      </c>
      <c r="AW4" s="302" t="s">
        <v>162</v>
      </c>
      <c r="AX4" s="302" t="s">
        <v>161</v>
      </c>
      <c r="AY4" s="83" t="s">
        <v>86</v>
      </c>
      <c r="AZ4" s="302" t="s">
        <v>161</v>
      </c>
      <c r="BA4" s="302" t="s">
        <v>161</v>
      </c>
      <c r="BB4" s="297" t="s">
        <v>81</v>
      </c>
      <c r="BC4" s="297" t="s">
        <v>748</v>
      </c>
      <c r="BD4" s="297" t="s">
        <v>83</v>
      </c>
      <c r="BE4" s="297" t="s">
        <v>81</v>
      </c>
      <c r="BF4" s="297" t="s">
        <v>83</v>
      </c>
      <c r="BG4" s="302" t="s">
        <v>162</v>
      </c>
      <c r="BH4" s="302" t="s">
        <v>162</v>
      </c>
      <c r="BI4" s="302" t="s">
        <v>162</v>
      </c>
      <c r="BJ4" s="304" t="s">
        <v>748</v>
      </c>
      <c r="BK4" s="302" t="s">
        <v>161</v>
      </c>
      <c r="BL4" s="304" t="s">
        <v>748</v>
      </c>
      <c r="BM4" s="302" t="s">
        <v>162</v>
      </c>
      <c r="BN4" s="302" t="s">
        <v>162</v>
      </c>
      <c r="BO4" s="304" t="s">
        <v>748</v>
      </c>
    </row>
    <row r="5" spans="1:67" s="37" customFormat="1" ht="52.2" customHeight="1">
      <c r="A5" s="224">
        <v>2</v>
      </c>
      <c r="B5" s="309" t="s">
        <v>1033</v>
      </c>
      <c r="C5" s="309" t="s">
        <v>1034</v>
      </c>
      <c r="D5" s="305" t="s">
        <v>742</v>
      </c>
      <c r="E5" s="306">
        <f>2500*G5</f>
        <v>5546350</v>
      </c>
      <c r="F5" s="307" t="s">
        <v>48</v>
      </c>
      <c r="G5" s="308">
        <v>2218.54</v>
      </c>
      <c r="H5" s="308">
        <v>1272</v>
      </c>
      <c r="I5" s="305" t="s">
        <v>1035</v>
      </c>
      <c r="J5" s="307" t="s">
        <v>78</v>
      </c>
      <c r="K5" s="305">
        <v>1</v>
      </c>
      <c r="L5" s="305">
        <v>1</v>
      </c>
      <c r="M5" s="307" t="s">
        <v>161</v>
      </c>
      <c r="N5" s="307" t="s">
        <v>161</v>
      </c>
      <c r="O5" s="305" t="s">
        <v>85</v>
      </c>
      <c r="P5" s="305" t="s">
        <v>1036</v>
      </c>
      <c r="Q5" s="305" t="s">
        <v>1037</v>
      </c>
      <c r="R5" s="305" t="s">
        <v>1038</v>
      </c>
      <c r="S5" s="307" t="s">
        <v>162</v>
      </c>
      <c r="T5" s="305" t="s">
        <v>582</v>
      </c>
      <c r="U5" s="305" t="s">
        <v>1039</v>
      </c>
      <c r="V5" s="307" t="s">
        <v>162</v>
      </c>
      <c r="W5" s="307" t="s">
        <v>746</v>
      </c>
      <c r="X5" s="307" t="s">
        <v>162</v>
      </c>
      <c r="Y5" s="307" t="s">
        <v>746</v>
      </c>
      <c r="Z5" s="307" t="s">
        <v>746</v>
      </c>
      <c r="AA5" s="307" t="s">
        <v>162</v>
      </c>
      <c r="AB5" s="307" t="s">
        <v>591</v>
      </c>
      <c r="AC5" s="305" t="s">
        <v>1040</v>
      </c>
      <c r="AD5" s="305" t="s">
        <v>1041</v>
      </c>
      <c r="AE5" s="307" t="s">
        <v>162</v>
      </c>
      <c r="AF5" s="305" t="s">
        <v>747</v>
      </c>
      <c r="AG5" s="307" t="s">
        <v>162</v>
      </c>
      <c r="AH5" s="305" t="s">
        <v>748</v>
      </c>
      <c r="AI5" s="305" t="s">
        <v>748</v>
      </c>
      <c r="AJ5" s="305" t="s">
        <v>748</v>
      </c>
      <c r="AK5" s="305" t="s">
        <v>748</v>
      </c>
      <c r="AL5" s="307" t="s">
        <v>161</v>
      </c>
      <c r="AM5" s="307" t="s">
        <v>161</v>
      </c>
      <c r="AN5" s="307" t="s">
        <v>161</v>
      </c>
      <c r="AO5" s="307" t="s">
        <v>161</v>
      </c>
      <c r="AP5" s="307" t="s">
        <v>162</v>
      </c>
      <c r="AQ5" s="305" t="s">
        <v>1042</v>
      </c>
      <c r="AR5" s="305" t="s">
        <v>748</v>
      </c>
      <c r="AS5" s="305" t="s">
        <v>748</v>
      </c>
      <c r="AT5" s="307" t="s">
        <v>162</v>
      </c>
      <c r="AU5" s="307" t="s">
        <v>162</v>
      </c>
      <c r="AV5" s="307" t="s">
        <v>162</v>
      </c>
      <c r="AW5" s="307" t="s">
        <v>161</v>
      </c>
      <c r="AX5" s="307" t="s">
        <v>161</v>
      </c>
      <c r="AY5" s="83" t="s">
        <v>86</v>
      </c>
      <c r="AZ5" s="307" t="s">
        <v>161</v>
      </c>
      <c r="BA5" s="307" t="s">
        <v>161</v>
      </c>
      <c r="BB5" s="305" t="s">
        <v>1043</v>
      </c>
      <c r="BC5" s="305" t="s">
        <v>748</v>
      </c>
      <c r="BD5" s="305">
        <v>3</v>
      </c>
      <c r="BE5" s="305">
        <v>2</v>
      </c>
      <c r="BF5" s="305">
        <v>0</v>
      </c>
      <c r="BG5" s="307" t="s">
        <v>162</v>
      </c>
      <c r="BH5" s="307" t="s">
        <v>162</v>
      </c>
      <c r="BI5" s="307" t="s">
        <v>162</v>
      </c>
      <c r="BJ5" s="305" t="s">
        <v>748</v>
      </c>
      <c r="BK5" s="307"/>
      <c r="BL5" s="304"/>
      <c r="BM5" s="302"/>
      <c r="BN5" s="302"/>
      <c r="BO5" s="304" t="s">
        <v>1045</v>
      </c>
    </row>
    <row r="6" spans="1:67" s="37" customFormat="1" ht="52.2" customHeight="1">
      <c r="A6" s="224">
        <v>3</v>
      </c>
      <c r="B6" s="312" t="s">
        <v>1044</v>
      </c>
      <c r="C6" s="312" t="s">
        <v>1034</v>
      </c>
      <c r="D6" s="312" t="s">
        <v>742</v>
      </c>
      <c r="E6" s="313">
        <f>1000*G6</f>
        <v>18000</v>
      </c>
      <c r="F6" s="314" t="s">
        <v>48</v>
      </c>
      <c r="G6" s="312">
        <v>18</v>
      </c>
      <c r="H6" s="312"/>
      <c r="I6" s="312" t="s">
        <v>181</v>
      </c>
      <c r="J6" s="314" t="s">
        <v>78</v>
      </c>
      <c r="K6" s="312">
        <v>1</v>
      </c>
      <c r="L6" s="312">
        <v>0</v>
      </c>
      <c r="M6" s="314" t="s">
        <v>161</v>
      </c>
      <c r="N6" s="314" t="s">
        <v>162</v>
      </c>
      <c r="O6" s="312" t="s">
        <v>85</v>
      </c>
      <c r="P6" s="312" t="s">
        <v>755</v>
      </c>
      <c r="Q6" s="312" t="s">
        <v>183</v>
      </c>
      <c r="R6" s="312" t="s">
        <v>574</v>
      </c>
      <c r="S6" s="314" t="s">
        <v>162</v>
      </c>
      <c r="T6" s="312" t="s">
        <v>86</v>
      </c>
      <c r="U6" s="312"/>
      <c r="V6" s="314" t="s">
        <v>162</v>
      </c>
      <c r="W6" s="314" t="s">
        <v>162</v>
      </c>
      <c r="X6" s="314" t="s">
        <v>162</v>
      </c>
      <c r="Y6" s="314" t="s">
        <v>746</v>
      </c>
      <c r="Z6" s="314" t="s">
        <v>746</v>
      </c>
      <c r="AA6" s="314" t="s">
        <v>161</v>
      </c>
      <c r="AB6" s="314"/>
      <c r="AC6" s="312"/>
      <c r="AD6" s="312"/>
      <c r="AE6" s="314" t="s">
        <v>162</v>
      </c>
      <c r="AF6" s="312" t="s">
        <v>747</v>
      </c>
      <c r="AG6" s="314" t="s">
        <v>162</v>
      </c>
      <c r="AH6" s="312" t="s">
        <v>748</v>
      </c>
      <c r="AI6" s="312" t="s">
        <v>748</v>
      </c>
      <c r="AJ6" s="312" t="s">
        <v>748</v>
      </c>
      <c r="AK6" s="312" t="s">
        <v>748</v>
      </c>
      <c r="AL6" s="314" t="s">
        <v>161</v>
      </c>
      <c r="AM6" s="314" t="s">
        <v>161</v>
      </c>
      <c r="AN6" s="314" t="s">
        <v>162</v>
      </c>
      <c r="AO6" s="314" t="s">
        <v>162</v>
      </c>
      <c r="AP6" s="314" t="s">
        <v>162</v>
      </c>
      <c r="AQ6" s="312" t="s">
        <v>748</v>
      </c>
      <c r="AR6" s="312" t="s">
        <v>748</v>
      </c>
      <c r="AS6" s="312" t="s">
        <v>748</v>
      </c>
      <c r="AT6" s="314" t="s">
        <v>162</v>
      </c>
      <c r="AU6" s="314" t="s">
        <v>162</v>
      </c>
      <c r="AV6" s="314" t="s">
        <v>162</v>
      </c>
      <c r="AW6" s="314" t="s">
        <v>161</v>
      </c>
      <c r="AX6" s="314" t="s">
        <v>161</v>
      </c>
      <c r="AY6" s="83" t="s">
        <v>86</v>
      </c>
      <c r="AZ6" s="314" t="s">
        <v>161</v>
      </c>
      <c r="BA6" s="314" t="s">
        <v>161</v>
      </c>
      <c r="BB6" s="312" t="s">
        <v>1043</v>
      </c>
      <c r="BC6" s="312" t="s">
        <v>748</v>
      </c>
      <c r="BD6" s="312">
        <v>0</v>
      </c>
      <c r="BE6" s="312">
        <v>1</v>
      </c>
      <c r="BF6" s="312">
        <v>0</v>
      </c>
      <c r="BG6" s="314" t="s">
        <v>162</v>
      </c>
      <c r="BH6" s="314" t="s">
        <v>162</v>
      </c>
      <c r="BI6" s="314" t="s">
        <v>162</v>
      </c>
      <c r="BJ6" s="312" t="s">
        <v>748</v>
      </c>
      <c r="BK6" s="314" t="s">
        <v>162</v>
      </c>
      <c r="BL6" s="312"/>
      <c r="BM6" s="302"/>
      <c r="BN6" s="302"/>
      <c r="BO6" s="304"/>
    </row>
    <row r="7" spans="1:67" s="37" customFormat="1" ht="39.6">
      <c r="A7" s="224">
        <v>4</v>
      </c>
      <c r="B7" s="282" t="s">
        <v>749</v>
      </c>
      <c r="C7" s="188" t="s">
        <v>750</v>
      </c>
      <c r="D7" s="188" t="s">
        <v>742</v>
      </c>
      <c r="E7" s="189">
        <f>2500*G7</f>
        <v>1216825</v>
      </c>
      <c r="F7" s="190" t="s">
        <v>48</v>
      </c>
      <c r="G7" s="191">
        <v>486.73</v>
      </c>
      <c r="H7" s="191"/>
      <c r="I7" s="192" t="s">
        <v>181</v>
      </c>
      <c r="J7" s="193" t="s">
        <v>238</v>
      </c>
      <c r="K7" s="194" t="s">
        <v>84</v>
      </c>
      <c r="L7" s="194" t="s">
        <v>81</v>
      </c>
      <c r="M7" s="190" t="s">
        <v>161</v>
      </c>
      <c r="N7" s="190" t="s">
        <v>161</v>
      </c>
      <c r="O7" s="194" t="s">
        <v>85</v>
      </c>
      <c r="P7" s="194" t="s">
        <v>743</v>
      </c>
      <c r="Q7" s="194" t="s">
        <v>183</v>
      </c>
      <c r="R7" s="194" t="s">
        <v>87</v>
      </c>
      <c r="S7" s="190" t="s">
        <v>162</v>
      </c>
      <c r="T7" s="194" t="s">
        <v>751</v>
      </c>
      <c r="U7" s="194" t="s">
        <v>752</v>
      </c>
      <c r="V7" s="190" t="s">
        <v>162</v>
      </c>
      <c r="W7" s="190" t="s">
        <v>162</v>
      </c>
      <c r="X7" s="190" t="s">
        <v>162</v>
      </c>
      <c r="Y7" s="190" t="s">
        <v>746</v>
      </c>
      <c r="Z7" s="190" t="s">
        <v>161</v>
      </c>
      <c r="AA7" s="190" t="s">
        <v>161</v>
      </c>
      <c r="AB7" s="190"/>
      <c r="AC7" s="194" t="s">
        <v>747</v>
      </c>
      <c r="AD7" s="194" t="s">
        <v>747</v>
      </c>
      <c r="AE7" s="190" t="s">
        <v>162</v>
      </c>
      <c r="AF7" s="194" t="s">
        <v>747</v>
      </c>
      <c r="AG7" s="190" t="s">
        <v>162</v>
      </c>
      <c r="AH7" s="195" t="s">
        <v>748</v>
      </c>
      <c r="AI7" s="195" t="s">
        <v>748</v>
      </c>
      <c r="AJ7" s="195" t="s">
        <v>748</v>
      </c>
      <c r="AK7" s="195" t="s">
        <v>748</v>
      </c>
      <c r="AL7" s="193" t="s">
        <v>161</v>
      </c>
      <c r="AM7" s="193" t="s">
        <v>162</v>
      </c>
      <c r="AN7" s="193" t="s">
        <v>162</v>
      </c>
      <c r="AO7" s="193" t="s">
        <v>161</v>
      </c>
      <c r="AP7" s="193" t="s">
        <v>162</v>
      </c>
      <c r="AQ7" s="188" t="s">
        <v>748</v>
      </c>
      <c r="AR7" s="188" t="s">
        <v>748</v>
      </c>
      <c r="AS7" s="188" t="s">
        <v>748</v>
      </c>
      <c r="AT7" s="193" t="s">
        <v>162</v>
      </c>
      <c r="AU7" s="193" t="s">
        <v>162</v>
      </c>
      <c r="AV7" s="193" t="s">
        <v>162</v>
      </c>
      <c r="AW7" s="193" t="s">
        <v>162</v>
      </c>
      <c r="AX7" s="193" t="s">
        <v>162</v>
      </c>
      <c r="AY7" s="83" t="s">
        <v>86</v>
      </c>
      <c r="AZ7" s="193" t="s">
        <v>161</v>
      </c>
      <c r="BA7" s="193" t="s">
        <v>161</v>
      </c>
      <c r="BB7" s="188" t="s">
        <v>81</v>
      </c>
      <c r="BC7" s="188" t="s">
        <v>748</v>
      </c>
      <c r="BD7" s="188" t="s">
        <v>83</v>
      </c>
      <c r="BE7" s="188" t="s">
        <v>81</v>
      </c>
      <c r="BF7" s="188" t="s">
        <v>83</v>
      </c>
      <c r="BG7" s="193" t="s">
        <v>162</v>
      </c>
      <c r="BH7" s="193" t="s">
        <v>162</v>
      </c>
      <c r="BI7" s="193" t="s">
        <v>162</v>
      </c>
      <c r="BJ7" s="195" t="s">
        <v>748</v>
      </c>
      <c r="BK7" s="193" t="s">
        <v>161</v>
      </c>
      <c r="BL7" s="195" t="s">
        <v>748</v>
      </c>
      <c r="BM7" s="193" t="s">
        <v>162</v>
      </c>
      <c r="BN7" s="193" t="s">
        <v>162</v>
      </c>
      <c r="BO7" s="195" t="s">
        <v>748</v>
      </c>
    </row>
    <row r="8" spans="1:67" s="37" customFormat="1" ht="26.4" customHeight="1">
      <c r="A8" s="224">
        <v>5</v>
      </c>
      <c r="B8" s="282" t="s">
        <v>749</v>
      </c>
      <c r="C8" s="188" t="s">
        <v>753</v>
      </c>
      <c r="D8" s="188" t="s">
        <v>754</v>
      </c>
      <c r="E8" s="189">
        <f>2500*G8</f>
        <v>262900</v>
      </c>
      <c r="F8" s="190" t="s">
        <v>48</v>
      </c>
      <c r="G8" s="191">
        <v>105.16</v>
      </c>
      <c r="H8" s="191"/>
      <c r="I8" s="192" t="s">
        <v>181</v>
      </c>
      <c r="J8" s="193" t="s">
        <v>238</v>
      </c>
      <c r="K8" s="194" t="s">
        <v>81</v>
      </c>
      <c r="L8" s="194" t="s">
        <v>83</v>
      </c>
      <c r="M8" s="190" t="s">
        <v>162</v>
      </c>
      <c r="N8" s="190" t="s">
        <v>162</v>
      </c>
      <c r="O8" s="194" t="s">
        <v>85</v>
      </c>
      <c r="P8" s="194" t="s">
        <v>755</v>
      </c>
      <c r="Q8" s="194" t="s">
        <v>183</v>
      </c>
      <c r="R8" s="194" t="s">
        <v>87</v>
      </c>
      <c r="S8" s="190" t="s">
        <v>162</v>
      </c>
      <c r="T8" s="194" t="s">
        <v>756</v>
      </c>
      <c r="U8" s="194" t="s">
        <v>757</v>
      </c>
      <c r="V8" s="190" t="s">
        <v>162</v>
      </c>
      <c r="W8" s="190" t="s">
        <v>162</v>
      </c>
      <c r="X8" s="190" t="s">
        <v>162</v>
      </c>
      <c r="Y8" s="190" t="s">
        <v>746</v>
      </c>
      <c r="Z8" s="190" t="s">
        <v>161</v>
      </c>
      <c r="AA8" s="190" t="s">
        <v>161</v>
      </c>
      <c r="AB8" s="190"/>
      <c r="AC8" s="194" t="s">
        <v>747</v>
      </c>
      <c r="AD8" s="194" t="s">
        <v>747</v>
      </c>
      <c r="AE8" s="190" t="s">
        <v>162</v>
      </c>
      <c r="AF8" s="194" t="s">
        <v>747</v>
      </c>
      <c r="AG8" s="190" t="s">
        <v>162</v>
      </c>
      <c r="AH8" s="195" t="s">
        <v>748</v>
      </c>
      <c r="AI8" s="195" t="s">
        <v>748</v>
      </c>
      <c r="AJ8" s="195" t="s">
        <v>748</v>
      </c>
      <c r="AK8" s="195" t="s">
        <v>748</v>
      </c>
      <c r="AL8" s="193" t="s">
        <v>161</v>
      </c>
      <c r="AM8" s="193" t="s">
        <v>161</v>
      </c>
      <c r="AN8" s="193" t="s">
        <v>162</v>
      </c>
      <c r="AO8" s="193" t="s">
        <v>161</v>
      </c>
      <c r="AP8" s="193" t="s">
        <v>162</v>
      </c>
      <c r="AQ8" s="188" t="s">
        <v>748</v>
      </c>
      <c r="AR8" s="188" t="s">
        <v>748</v>
      </c>
      <c r="AS8" s="188" t="s">
        <v>748</v>
      </c>
      <c r="AT8" s="193" t="s">
        <v>162</v>
      </c>
      <c r="AU8" s="193" t="s">
        <v>162</v>
      </c>
      <c r="AV8" s="193" t="s">
        <v>162</v>
      </c>
      <c r="AW8" s="193" t="s">
        <v>161</v>
      </c>
      <c r="AX8" s="193" t="s">
        <v>162</v>
      </c>
      <c r="AY8" s="83" t="s">
        <v>86</v>
      </c>
      <c r="AZ8" s="193" t="s">
        <v>161</v>
      </c>
      <c r="BA8" s="193" t="s">
        <v>161</v>
      </c>
      <c r="BB8" s="188" t="s">
        <v>83</v>
      </c>
      <c r="BC8" s="188" t="s">
        <v>748</v>
      </c>
      <c r="BD8" s="188" t="s">
        <v>83</v>
      </c>
      <c r="BE8" s="188" t="s">
        <v>81</v>
      </c>
      <c r="BF8" s="188" t="s">
        <v>83</v>
      </c>
      <c r="BG8" s="193" t="s">
        <v>162</v>
      </c>
      <c r="BH8" s="193" t="s">
        <v>162</v>
      </c>
      <c r="BI8" s="193" t="s">
        <v>162</v>
      </c>
      <c r="BJ8" s="195" t="s">
        <v>748</v>
      </c>
      <c r="BK8" s="193" t="s">
        <v>161</v>
      </c>
      <c r="BL8" s="195" t="s">
        <v>748</v>
      </c>
      <c r="BM8" s="193" t="s">
        <v>162</v>
      </c>
      <c r="BN8" s="193" t="s">
        <v>162</v>
      </c>
      <c r="BO8" s="195" t="s">
        <v>748</v>
      </c>
    </row>
    <row r="9" spans="1:67" s="37" customFormat="1" ht="26.4">
      <c r="A9" s="224">
        <v>6</v>
      </c>
      <c r="B9" s="282" t="s">
        <v>749</v>
      </c>
      <c r="C9" s="188" t="s">
        <v>758</v>
      </c>
      <c r="D9" s="188" t="s">
        <v>754</v>
      </c>
      <c r="E9" s="189">
        <f>2500*G9</f>
        <v>107500</v>
      </c>
      <c r="F9" s="190" t="s">
        <v>48</v>
      </c>
      <c r="G9" s="191">
        <v>43</v>
      </c>
      <c r="H9" s="191"/>
      <c r="I9" s="192" t="s">
        <v>181</v>
      </c>
      <c r="J9" s="193" t="s">
        <v>238</v>
      </c>
      <c r="K9" s="194" t="s">
        <v>82</v>
      </c>
      <c r="L9" s="194" t="s">
        <v>83</v>
      </c>
      <c r="M9" s="190" t="s">
        <v>161</v>
      </c>
      <c r="N9" s="190" t="s">
        <v>161</v>
      </c>
      <c r="O9" s="194" t="s">
        <v>85</v>
      </c>
      <c r="P9" s="194" t="s">
        <v>755</v>
      </c>
      <c r="Q9" s="194" t="s">
        <v>183</v>
      </c>
      <c r="R9" s="194" t="s">
        <v>759</v>
      </c>
      <c r="S9" s="190" t="s">
        <v>162</v>
      </c>
      <c r="T9" s="194" t="s">
        <v>756</v>
      </c>
      <c r="U9" s="194"/>
      <c r="V9" s="190" t="s">
        <v>162</v>
      </c>
      <c r="W9" s="190" t="s">
        <v>162</v>
      </c>
      <c r="X9" s="190" t="s">
        <v>162</v>
      </c>
      <c r="Y9" s="190" t="s">
        <v>746</v>
      </c>
      <c r="Z9" s="190" t="s">
        <v>161</v>
      </c>
      <c r="AA9" s="190" t="s">
        <v>161</v>
      </c>
      <c r="AB9" s="190"/>
      <c r="AC9" s="194" t="s">
        <v>747</v>
      </c>
      <c r="AD9" s="194" t="s">
        <v>747</v>
      </c>
      <c r="AE9" s="190" t="s">
        <v>162</v>
      </c>
      <c r="AF9" s="194" t="s">
        <v>747</v>
      </c>
      <c r="AG9" s="190" t="s">
        <v>162</v>
      </c>
      <c r="AH9" s="195" t="s">
        <v>748</v>
      </c>
      <c r="AI9" s="195" t="s">
        <v>748</v>
      </c>
      <c r="AJ9" s="195" t="s">
        <v>748</v>
      </c>
      <c r="AK9" s="195" t="s">
        <v>748</v>
      </c>
      <c r="AL9" s="193" t="s">
        <v>161</v>
      </c>
      <c r="AM9" s="193" t="s">
        <v>161</v>
      </c>
      <c r="AN9" s="193" t="s">
        <v>162</v>
      </c>
      <c r="AO9" s="193" t="s">
        <v>161</v>
      </c>
      <c r="AP9" s="193" t="s">
        <v>162</v>
      </c>
      <c r="AQ9" s="188" t="s">
        <v>748</v>
      </c>
      <c r="AR9" s="188" t="s">
        <v>748</v>
      </c>
      <c r="AS9" s="188" t="s">
        <v>748</v>
      </c>
      <c r="AT9" s="193" t="s">
        <v>162</v>
      </c>
      <c r="AU9" s="193" t="s">
        <v>162</v>
      </c>
      <c r="AV9" s="193" t="s">
        <v>162</v>
      </c>
      <c r="AW9" s="193" t="s">
        <v>162</v>
      </c>
      <c r="AX9" s="193" t="s">
        <v>162</v>
      </c>
      <c r="AY9" s="83" t="s">
        <v>86</v>
      </c>
      <c r="AZ9" s="193" t="s">
        <v>161</v>
      </c>
      <c r="BA9" s="193" t="s">
        <v>161</v>
      </c>
      <c r="BB9" s="188" t="s">
        <v>83</v>
      </c>
      <c r="BC9" s="188" t="s">
        <v>748</v>
      </c>
      <c r="BD9" s="188" t="s">
        <v>83</v>
      </c>
      <c r="BE9" s="188" t="s">
        <v>81</v>
      </c>
      <c r="BF9" s="188" t="s">
        <v>83</v>
      </c>
      <c r="BG9" s="193" t="s">
        <v>162</v>
      </c>
      <c r="BH9" s="193" t="s">
        <v>162</v>
      </c>
      <c r="BI9" s="193" t="s">
        <v>162</v>
      </c>
      <c r="BJ9" s="195" t="s">
        <v>748</v>
      </c>
      <c r="BK9" s="193" t="s">
        <v>161</v>
      </c>
      <c r="BL9" s="195" t="s">
        <v>748</v>
      </c>
      <c r="BM9" s="193" t="s">
        <v>162</v>
      </c>
      <c r="BN9" s="193" t="s">
        <v>162</v>
      </c>
      <c r="BO9" s="195" t="s">
        <v>748</v>
      </c>
    </row>
    <row r="10" spans="1:67" s="37" customFormat="1" ht="39.6">
      <c r="A10" s="224">
        <v>7</v>
      </c>
      <c r="B10" s="282" t="s">
        <v>749</v>
      </c>
      <c r="C10" s="188" t="s">
        <v>760</v>
      </c>
      <c r="D10" s="188" t="s">
        <v>754</v>
      </c>
      <c r="E10" s="189">
        <v>100000</v>
      </c>
      <c r="F10" s="190" t="s">
        <v>48</v>
      </c>
      <c r="G10" s="191">
        <v>46.02</v>
      </c>
      <c r="H10" s="191"/>
      <c r="I10" s="192" t="s">
        <v>181</v>
      </c>
      <c r="J10" s="193" t="s">
        <v>238</v>
      </c>
      <c r="K10" s="194" t="s">
        <v>82</v>
      </c>
      <c r="L10" s="194" t="s">
        <v>81</v>
      </c>
      <c r="M10" s="190" t="s">
        <v>161</v>
      </c>
      <c r="N10" s="190" t="s">
        <v>161</v>
      </c>
      <c r="O10" s="194" t="s">
        <v>85</v>
      </c>
      <c r="P10" s="194" t="s">
        <v>761</v>
      </c>
      <c r="Q10" s="194" t="s">
        <v>183</v>
      </c>
      <c r="R10" s="194" t="s">
        <v>762</v>
      </c>
      <c r="S10" s="190" t="s">
        <v>162</v>
      </c>
      <c r="T10" s="194" t="s">
        <v>756</v>
      </c>
      <c r="U10" s="194"/>
      <c r="V10" s="190" t="s">
        <v>162</v>
      </c>
      <c r="W10" s="190" t="s">
        <v>162</v>
      </c>
      <c r="X10" s="190" t="s">
        <v>162</v>
      </c>
      <c r="Y10" s="190" t="s">
        <v>746</v>
      </c>
      <c r="Z10" s="190" t="s">
        <v>161</v>
      </c>
      <c r="AA10" s="190" t="s">
        <v>161</v>
      </c>
      <c r="AB10" s="190"/>
      <c r="AC10" s="194" t="s">
        <v>747</v>
      </c>
      <c r="AD10" s="194" t="s">
        <v>747</v>
      </c>
      <c r="AE10" s="190" t="s">
        <v>162</v>
      </c>
      <c r="AF10" s="194" t="s">
        <v>747</v>
      </c>
      <c r="AG10" s="190" t="s">
        <v>162</v>
      </c>
      <c r="AH10" s="195" t="s">
        <v>748</v>
      </c>
      <c r="AI10" s="195" t="s">
        <v>748</v>
      </c>
      <c r="AJ10" s="195" t="s">
        <v>748</v>
      </c>
      <c r="AK10" s="195" t="s">
        <v>748</v>
      </c>
      <c r="AL10" s="193" t="s">
        <v>161</v>
      </c>
      <c r="AM10" s="193" t="s">
        <v>161</v>
      </c>
      <c r="AN10" s="193" t="s">
        <v>162</v>
      </c>
      <c r="AO10" s="193" t="s">
        <v>161</v>
      </c>
      <c r="AP10" s="193" t="s">
        <v>162</v>
      </c>
      <c r="AQ10" s="188" t="s">
        <v>748</v>
      </c>
      <c r="AR10" s="188" t="s">
        <v>748</v>
      </c>
      <c r="AS10" s="188" t="s">
        <v>748</v>
      </c>
      <c r="AT10" s="193" t="s">
        <v>162</v>
      </c>
      <c r="AU10" s="193" t="s">
        <v>162</v>
      </c>
      <c r="AV10" s="193" t="s">
        <v>162</v>
      </c>
      <c r="AW10" s="193" t="s">
        <v>161</v>
      </c>
      <c r="AX10" s="193" t="s">
        <v>162</v>
      </c>
      <c r="AY10" s="83" t="s">
        <v>86</v>
      </c>
      <c r="AZ10" s="193" t="s">
        <v>161</v>
      </c>
      <c r="BA10" s="193" t="s">
        <v>161</v>
      </c>
      <c r="BB10" s="188" t="s">
        <v>83</v>
      </c>
      <c r="BC10" s="188" t="s">
        <v>748</v>
      </c>
      <c r="BD10" s="188" t="s">
        <v>83</v>
      </c>
      <c r="BE10" s="188" t="s">
        <v>81</v>
      </c>
      <c r="BF10" s="188" t="s">
        <v>83</v>
      </c>
      <c r="BG10" s="193" t="s">
        <v>162</v>
      </c>
      <c r="BH10" s="193" t="s">
        <v>162</v>
      </c>
      <c r="BI10" s="193" t="s">
        <v>162</v>
      </c>
      <c r="BJ10" s="195" t="s">
        <v>748</v>
      </c>
      <c r="BK10" s="193" t="s">
        <v>161</v>
      </c>
      <c r="BL10" s="195" t="s">
        <v>748</v>
      </c>
      <c r="BM10" s="193" t="s">
        <v>162</v>
      </c>
      <c r="BN10" s="193" t="s">
        <v>162</v>
      </c>
      <c r="BO10" s="195" t="s">
        <v>748</v>
      </c>
    </row>
    <row r="11" spans="1:67" s="37" customFormat="1" ht="39.6">
      <c r="A11" s="224">
        <v>8</v>
      </c>
      <c r="B11" s="282" t="s">
        <v>749</v>
      </c>
      <c r="C11" s="188" t="s">
        <v>763</v>
      </c>
      <c r="D11" s="188" t="s">
        <v>754</v>
      </c>
      <c r="E11" s="189">
        <v>200000</v>
      </c>
      <c r="F11" s="190" t="s">
        <v>48</v>
      </c>
      <c r="G11" s="191">
        <v>92.32</v>
      </c>
      <c r="H11" s="191"/>
      <c r="I11" s="192" t="s">
        <v>181</v>
      </c>
      <c r="J11" s="193" t="s">
        <v>78</v>
      </c>
      <c r="K11" s="194" t="s">
        <v>82</v>
      </c>
      <c r="L11" s="194" t="s">
        <v>81</v>
      </c>
      <c r="M11" s="190" t="s">
        <v>162</v>
      </c>
      <c r="N11" s="190" t="s">
        <v>161</v>
      </c>
      <c r="O11" s="194" t="s">
        <v>85</v>
      </c>
      <c r="P11" s="194" t="s">
        <v>743</v>
      </c>
      <c r="Q11" s="194" t="s">
        <v>183</v>
      </c>
      <c r="R11" s="194" t="s">
        <v>759</v>
      </c>
      <c r="S11" s="190" t="s">
        <v>162</v>
      </c>
      <c r="T11" s="194" t="s">
        <v>751</v>
      </c>
      <c r="U11" s="194"/>
      <c r="V11" s="190" t="s">
        <v>162</v>
      </c>
      <c r="W11" s="190" t="s">
        <v>162</v>
      </c>
      <c r="X11" s="190" t="s">
        <v>162</v>
      </c>
      <c r="Y11" s="190" t="s">
        <v>746</v>
      </c>
      <c r="Z11" s="190" t="s">
        <v>161</v>
      </c>
      <c r="AA11" s="190" t="s">
        <v>161</v>
      </c>
      <c r="AB11" s="190"/>
      <c r="AC11" s="194" t="s">
        <v>747</v>
      </c>
      <c r="AD11" s="194" t="s">
        <v>747</v>
      </c>
      <c r="AE11" s="190" t="s">
        <v>162</v>
      </c>
      <c r="AF11" s="194" t="s">
        <v>747</v>
      </c>
      <c r="AG11" s="190" t="s">
        <v>162</v>
      </c>
      <c r="AH11" s="195" t="s">
        <v>748</v>
      </c>
      <c r="AI11" s="195" t="s">
        <v>748</v>
      </c>
      <c r="AJ11" s="195" t="s">
        <v>748</v>
      </c>
      <c r="AK11" s="195" t="s">
        <v>748</v>
      </c>
      <c r="AL11" s="193" t="s">
        <v>161</v>
      </c>
      <c r="AM11" s="193" t="s">
        <v>161</v>
      </c>
      <c r="AN11" s="193" t="s">
        <v>162</v>
      </c>
      <c r="AO11" s="193" t="s">
        <v>161</v>
      </c>
      <c r="AP11" s="193" t="s">
        <v>162</v>
      </c>
      <c r="AQ11" s="188" t="s">
        <v>748</v>
      </c>
      <c r="AR11" s="188" t="s">
        <v>748</v>
      </c>
      <c r="AS11" s="188" t="s">
        <v>748</v>
      </c>
      <c r="AT11" s="193" t="s">
        <v>162</v>
      </c>
      <c r="AU11" s="193" t="s">
        <v>161</v>
      </c>
      <c r="AV11" s="193" t="s">
        <v>162</v>
      </c>
      <c r="AW11" s="193" t="s">
        <v>162</v>
      </c>
      <c r="AX11" s="193" t="s">
        <v>161</v>
      </c>
      <c r="AY11" s="83" t="s">
        <v>86</v>
      </c>
      <c r="AZ11" s="193" t="s">
        <v>161</v>
      </c>
      <c r="BA11" s="193" t="s">
        <v>161</v>
      </c>
      <c r="BB11" s="188" t="s">
        <v>83</v>
      </c>
      <c r="BC11" s="188" t="s">
        <v>748</v>
      </c>
      <c r="BD11" s="188" t="s">
        <v>83</v>
      </c>
      <c r="BE11" s="188" t="s">
        <v>81</v>
      </c>
      <c r="BF11" s="188" t="s">
        <v>83</v>
      </c>
      <c r="BG11" s="193" t="s">
        <v>162</v>
      </c>
      <c r="BH11" s="193" t="s">
        <v>162</v>
      </c>
      <c r="BI11" s="193" t="s">
        <v>162</v>
      </c>
      <c r="BJ11" s="195" t="s">
        <v>748</v>
      </c>
      <c r="BK11" s="193" t="s">
        <v>161</v>
      </c>
      <c r="BL11" s="195" t="s">
        <v>748</v>
      </c>
      <c r="BM11" s="193" t="s">
        <v>161</v>
      </c>
      <c r="BN11" s="193" t="s">
        <v>162</v>
      </c>
      <c r="BO11" s="195" t="s">
        <v>748</v>
      </c>
    </row>
    <row r="12" spans="1:67" s="37" customFormat="1" ht="39.6">
      <c r="A12" s="224">
        <v>9</v>
      </c>
      <c r="B12" s="282" t="s">
        <v>749</v>
      </c>
      <c r="C12" s="188" t="s">
        <v>764</v>
      </c>
      <c r="D12" s="188" t="s">
        <v>754</v>
      </c>
      <c r="E12" s="189">
        <v>100000</v>
      </c>
      <c r="F12" s="190" t="s">
        <v>48</v>
      </c>
      <c r="G12" s="191">
        <v>50.3</v>
      </c>
      <c r="H12" s="191"/>
      <c r="I12" s="192" t="s">
        <v>181</v>
      </c>
      <c r="J12" s="193" t="s">
        <v>765</v>
      </c>
      <c r="K12" s="194" t="s">
        <v>84</v>
      </c>
      <c r="L12" s="194" t="s">
        <v>81</v>
      </c>
      <c r="M12" s="190" t="s">
        <v>161</v>
      </c>
      <c r="N12" s="190" t="s">
        <v>161</v>
      </c>
      <c r="O12" s="194" t="s">
        <v>85</v>
      </c>
      <c r="P12" s="194" t="s">
        <v>743</v>
      </c>
      <c r="Q12" s="194" t="s">
        <v>183</v>
      </c>
      <c r="R12" s="194" t="s">
        <v>759</v>
      </c>
      <c r="S12" s="190" t="s">
        <v>162</v>
      </c>
      <c r="T12" s="194" t="s">
        <v>751</v>
      </c>
      <c r="U12" s="194"/>
      <c r="V12" s="190" t="s">
        <v>162</v>
      </c>
      <c r="W12" s="190" t="s">
        <v>162</v>
      </c>
      <c r="X12" s="190" t="s">
        <v>162</v>
      </c>
      <c r="Y12" s="190" t="s">
        <v>746</v>
      </c>
      <c r="Z12" s="190" t="s">
        <v>161</v>
      </c>
      <c r="AA12" s="190" t="s">
        <v>161</v>
      </c>
      <c r="AB12" s="190"/>
      <c r="AC12" s="194" t="s">
        <v>747</v>
      </c>
      <c r="AD12" s="194" t="s">
        <v>747</v>
      </c>
      <c r="AE12" s="190" t="s">
        <v>162</v>
      </c>
      <c r="AF12" s="194" t="s">
        <v>747</v>
      </c>
      <c r="AG12" s="190" t="s">
        <v>162</v>
      </c>
      <c r="AH12" s="195" t="s">
        <v>748</v>
      </c>
      <c r="AI12" s="195" t="s">
        <v>748</v>
      </c>
      <c r="AJ12" s="195" t="s">
        <v>748</v>
      </c>
      <c r="AK12" s="195" t="s">
        <v>748</v>
      </c>
      <c r="AL12" s="193" t="s">
        <v>161</v>
      </c>
      <c r="AM12" s="193" t="s">
        <v>161</v>
      </c>
      <c r="AN12" s="193" t="s">
        <v>162</v>
      </c>
      <c r="AO12" s="193" t="s">
        <v>161</v>
      </c>
      <c r="AP12" s="193" t="s">
        <v>162</v>
      </c>
      <c r="AQ12" s="188" t="s">
        <v>748</v>
      </c>
      <c r="AR12" s="188" t="s">
        <v>748</v>
      </c>
      <c r="AS12" s="188" t="s">
        <v>748</v>
      </c>
      <c r="AT12" s="193" t="s">
        <v>162</v>
      </c>
      <c r="AU12" s="193" t="s">
        <v>162</v>
      </c>
      <c r="AV12" s="193" t="s">
        <v>162</v>
      </c>
      <c r="AW12" s="193" t="s">
        <v>161</v>
      </c>
      <c r="AX12" s="193" t="s">
        <v>161</v>
      </c>
      <c r="AY12" s="83" t="s">
        <v>86</v>
      </c>
      <c r="AZ12" s="193" t="s">
        <v>161</v>
      </c>
      <c r="BA12" s="193" t="s">
        <v>161</v>
      </c>
      <c r="BB12" s="188" t="s">
        <v>83</v>
      </c>
      <c r="BC12" s="188" t="s">
        <v>748</v>
      </c>
      <c r="BD12" s="188" t="s">
        <v>83</v>
      </c>
      <c r="BE12" s="188" t="s">
        <v>81</v>
      </c>
      <c r="BF12" s="188" t="s">
        <v>83</v>
      </c>
      <c r="BG12" s="193" t="s">
        <v>162</v>
      </c>
      <c r="BH12" s="193" t="s">
        <v>162</v>
      </c>
      <c r="BI12" s="193" t="s">
        <v>162</v>
      </c>
      <c r="BJ12" s="195" t="s">
        <v>748</v>
      </c>
      <c r="BK12" s="193" t="s">
        <v>161</v>
      </c>
      <c r="BL12" s="195" t="s">
        <v>748</v>
      </c>
      <c r="BM12" s="193" t="s">
        <v>162</v>
      </c>
      <c r="BN12" s="193" t="s">
        <v>162</v>
      </c>
      <c r="BO12" s="195" t="s">
        <v>748</v>
      </c>
    </row>
    <row r="13" spans="1:67" s="37" customFormat="1" ht="26.4">
      <c r="A13" s="224">
        <v>10</v>
      </c>
      <c r="B13" s="282" t="s">
        <v>749</v>
      </c>
      <c r="C13" s="188" t="s">
        <v>766</v>
      </c>
      <c r="D13" s="188" t="s">
        <v>754</v>
      </c>
      <c r="E13" s="189">
        <f>2500*G13</f>
        <v>237250</v>
      </c>
      <c r="F13" s="190" t="s">
        <v>48</v>
      </c>
      <c r="G13" s="191">
        <v>94.9</v>
      </c>
      <c r="H13" s="191"/>
      <c r="I13" s="192" t="s">
        <v>767</v>
      </c>
      <c r="J13" s="193" t="s">
        <v>238</v>
      </c>
      <c r="K13" s="194" t="s">
        <v>84</v>
      </c>
      <c r="L13" s="194" t="s">
        <v>81</v>
      </c>
      <c r="M13" s="190" t="s">
        <v>162</v>
      </c>
      <c r="N13" s="190" t="s">
        <v>161</v>
      </c>
      <c r="O13" s="194" t="s">
        <v>85</v>
      </c>
      <c r="P13" s="194" t="s">
        <v>755</v>
      </c>
      <c r="Q13" s="194" t="s">
        <v>183</v>
      </c>
      <c r="R13" s="194" t="s">
        <v>87</v>
      </c>
      <c r="S13" s="190" t="s">
        <v>162</v>
      </c>
      <c r="T13" s="194" t="s">
        <v>751</v>
      </c>
      <c r="U13" s="194"/>
      <c r="V13" s="190" t="s">
        <v>162</v>
      </c>
      <c r="W13" s="190" t="s">
        <v>162</v>
      </c>
      <c r="X13" s="190" t="s">
        <v>162</v>
      </c>
      <c r="Y13" s="190" t="s">
        <v>746</v>
      </c>
      <c r="Z13" s="190" t="s">
        <v>161</v>
      </c>
      <c r="AA13" s="190" t="s">
        <v>161</v>
      </c>
      <c r="AB13" s="190"/>
      <c r="AC13" s="194" t="s">
        <v>747</v>
      </c>
      <c r="AD13" s="194" t="s">
        <v>747</v>
      </c>
      <c r="AE13" s="190" t="s">
        <v>162</v>
      </c>
      <c r="AF13" s="194" t="s">
        <v>747</v>
      </c>
      <c r="AG13" s="190" t="s">
        <v>162</v>
      </c>
      <c r="AH13" s="195" t="s">
        <v>748</v>
      </c>
      <c r="AI13" s="195" t="s">
        <v>748</v>
      </c>
      <c r="AJ13" s="195" t="s">
        <v>748</v>
      </c>
      <c r="AK13" s="195" t="s">
        <v>748</v>
      </c>
      <c r="AL13" s="193" t="s">
        <v>161</v>
      </c>
      <c r="AM13" s="193" t="s">
        <v>161</v>
      </c>
      <c r="AN13" s="193" t="s">
        <v>162</v>
      </c>
      <c r="AO13" s="193" t="s">
        <v>161</v>
      </c>
      <c r="AP13" s="193" t="s">
        <v>162</v>
      </c>
      <c r="AQ13" s="188" t="s">
        <v>748</v>
      </c>
      <c r="AR13" s="188" t="s">
        <v>748</v>
      </c>
      <c r="AS13" s="188" t="s">
        <v>748</v>
      </c>
      <c r="AT13" s="193" t="s">
        <v>162</v>
      </c>
      <c r="AU13" s="193" t="s">
        <v>162</v>
      </c>
      <c r="AV13" s="193" t="s">
        <v>162</v>
      </c>
      <c r="AW13" s="193" t="s">
        <v>162</v>
      </c>
      <c r="AX13" s="193" t="s">
        <v>161</v>
      </c>
      <c r="AY13" s="83" t="s">
        <v>86</v>
      </c>
      <c r="AZ13" s="193" t="s">
        <v>161</v>
      </c>
      <c r="BA13" s="193" t="s">
        <v>161</v>
      </c>
      <c r="BB13" s="188" t="s">
        <v>83</v>
      </c>
      <c r="BC13" s="188" t="s">
        <v>748</v>
      </c>
      <c r="BD13" s="188" t="s">
        <v>83</v>
      </c>
      <c r="BE13" s="188" t="s">
        <v>81</v>
      </c>
      <c r="BF13" s="188" t="s">
        <v>83</v>
      </c>
      <c r="BG13" s="193" t="s">
        <v>162</v>
      </c>
      <c r="BH13" s="193" t="s">
        <v>162</v>
      </c>
      <c r="BI13" s="193" t="s">
        <v>162</v>
      </c>
      <c r="BJ13" s="195" t="s">
        <v>748</v>
      </c>
      <c r="BK13" s="193" t="s">
        <v>161</v>
      </c>
      <c r="BL13" s="195" t="s">
        <v>748</v>
      </c>
      <c r="BM13" s="193" t="s">
        <v>161</v>
      </c>
      <c r="BN13" s="193" t="s">
        <v>162</v>
      </c>
      <c r="BO13" s="195" t="s">
        <v>748</v>
      </c>
    </row>
    <row r="14" spans="1:67" s="37" customFormat="1" ht="66">
      <c r="A14" s="224">
        <v>11</v>
      </c>
      <c r="B14" s="282" t="s">
        <v>768</v>
      </c>
      <c r="C14" s="188" t="s">
        <v>769</v>
      </c>
      <c r="D14" s="188" t="s">
        <v>742</v>
      </c>
      <c r="E14" s="189">
        <v>1900000</v>
      </c>
      <c r="F14" s="190" t="s">
        <v>48</v>
      </c>
      <c r="G14" s="191">
        <v>757</v>
      </c>
      <c r="H14" s="191"/>
      <c r="I14" s="192">
        <v>1973</v>
      </c>
      <c r="J14" s="193" t="s">
        <v>78</v>
      </c>
      <c r="K14" s="194" t="s">
        <v>84</v>
      </c>
      <c r="L14" s="194" t="s">
        <v>81</v>
      </c>
      <c r="M14" s="190" t="s">
        <v>162</v>
      </c>
      <c r="N14" s="190" t="s">
        <v>161</v>
      </c>
      <c r="O14" s="194" t="s">
        <v>85</v>
      </c>
      <c r="P14" s="194" t="s">
        <v>770</v>
      </c>
      <c r="Q14" s="194" t="s">
        <v>183</v>
      </c>
      <c r="R14" s="194" t="s">
        <v>87</v>
      </c>
      <c r="S14" s="190" t="s">
        <v>162</v>
      </c>
      <c r="T14" s="194" t="s">
        <v>582</v>
      </c>
      <c r="U14" s="194" t="s">
        <v>771</v>
      </c>
      <c r="V14" s="190" t="s">
        <v>162</v>
      </c>
      <c r="W14" s="190" t="s">
        <v>746</v>
      </c>
      <c r="X14" s="190" t="s">
        <v>162</v>
      </c>
      <c r="Y14" s="190" t="s">
        <v>746</v>
      </c>
      <c r="Z14" s="190" t="s">
        <v>161</v>
      </c>
      <c r="AA14" s="190" t="s">
        <v>161</v>
      </c>
      <c r="AB14" s="190"/>
      <c r="AC14" s="194" t="s">
        <v>747</v>
      </c>
      <c r="AD14" s="194" t="s">
        <v>747</v>
      </c>
      <c r="AE14" s="190" t="s">
        <v>162</v>
      </c>
      <c r="AF14" s="194" t="s">
        <v>747</v>
      </c>
      <c r="AG14" s="190" t="s">
        <v>162</v>
      </c>
      <c r="AH14" s="195" t="s">
        <v>748</v>
      </c>
      <c r="AI14" s="195" t="s">
        <v>748</v>
      </c>
      <c r="AJ14" s="195" t="s">
        <v>748</v>
      </c>
      <c r="AK14" s="195" t="s">
        <v>748</v>
      </c>
      <c r="AL14" s="193" t="s">
        <v>161</v>
      </c>
      <c r="AM14" s="193" t="s">
        <v>161</v>
      </c>
      <c r="AN14" s="193" t="s">
        <v>162</v>
      </c>
      <c r="AO14" s="193" t="s">
        <v>161</v>
      </c>
      <c r="AP14" s="193" t="s">
        <v>162</v>
      </c>
      <c r="AQ14" s="188" t="s">
        <v>772</v>
      </c>
      <c r="AR14" s="188" t="s">
        <v>748</v>
      </c>
      <c r="AS14" s="188" t="s">
        <v>748</v>
      </c>
      <c r="AT14" s="193" t="s">
        <v>162</v>
      </c>
      <c r="AU14" s="193" t="s">
        <v>161</v>
      </c>
      <c r="AV14" s="193" t="s">
        <v>773</v>
      </c>
      <c r="AW14" s="193" t="s">
        <v>162</v>
      </c>
      <c r="AX14" s="193" t="s">
        <v>161</v>
      </c>
      <c r="AY14" s="83" t="s">
        <v>86</v>
      </c>
      <c r="AZ14" s="193" t="s">
        <v>161</v>
      </c>
      <c r="BA14" s="193" t="s">
        <v>161</v>
      </c>
      <c r="BB14" s="188" t="s">
        <v>774</v>
      </c>
      <c r="BC14" s="188" t="s">
        <v>748</v>
      </c>
      <c r="BD14" s="188" t="s">
        <v>84</v>
      </c>
      <c r="BE14" s="188" t="s">
        <v>81</v>
      </c>
      <c r="BF14" s="188" t="s">
        <v>83</v>
      </c>
      <c r="BG14" s="193" t="s">
        <v>775</v>
      </c>
      <c r="BH14" s="193" t="s">
        <v>775</v>
      </c>
      <c r="BI14" s="193" t="s">
        <v>775</v>
      </c>
      <c r="BJ14" s="195" t="s">
        <v>748</v>
      </c>
      <c r="BK14" s="193" t="s">
        <v>161</v>
      </c>
      <c r="BL14" s="195" t="s">
        <v>748</v>
      </c>
      <c r="BM14" s="193" t="s">
        <v>162</v>
      </c>
      <c r="BN14" s="193" t="s">
        <v>162</v>
      </c>
      <c r="BO14" s="195" t="s">
        <v>748</v>
      </c>
    </row>
    <row r="15" spans="1:67" s="37" customFormat="1" ht="26.4">
      <c r="A15" s="224">
        <v>12</v>
      </c>
      <c r="B15" s="282" t="s">
        <v>776</v>
      </c>
      <c r="C15" s="188" t="s">
        <v>777</v>
      </c>
      <c r="D15" s="188" t="s">
        <v>742</v>
      </c>
      <c r="E15" s="189">
        <v>60000</v>
      </c>
      <c r="F15" s="190" t="s">
        <v>48</v>
      </c>
      <c r="G15" s="191">
        <v>70</v>
      </c>
      <c r="H15" s="191"/>
      <c r="I15" s="192">
        <v>1973</v>
      </c>
      <c r="J15" s="193" t="s">
        <v>78</v>
      </c>
      <c r="K15" s="194" t="s">
        <v>81</v>
      </c>
      <c r="L15" s="194" t="s">
        <v>83</v>
      </c>
      <c r="M15" s="190" t="s">
        <v>162</v>
      </c>
      <c r="N15" s="190" t="s">
        <v>162</v>
      </c>
      <c r="O15" s="194" t="s">
        <v>85</v>
      </c>
      <c r="P15" s="194" t="s">
        <v>573</v>
      </c>
      <c r="Q15" s="194" t="s">
        <v>183</v>
      </c>
      <c r="R15" s="194" t="s">
        <v>778</v>
      </c>
      <c r="S15" s="190" t="s">
        <v>162</v>
      </c>
      <c r="T15" s="194" t="s">
        <v>86</v>
      </c>
      <c r="U15" s="194" t="s">
        <v>779</v>
      </c>
      <c r="V15" s="190" t="s">
        <v>162</v>
      </c>
      <c r="W15" s="190" t="s">
        <v>162</v>
      </c>
      <c r="X15" s="190" t="s">
        <v>162</v>
      </c>
      <c r="Y15" s="190" t="s">
        <v>746</v>
      </c>
      <c r="Z15" s="190" t="s">
        <v>161</v>
      </c>
      <c r="AA15" s="190" t="s">
        <v>161</v>
      </c>
      <c r="AB15" s="190"/>
      <c r="AC15" s="194" t="s">
        <v>747</v>
      </c>
      <c r="AD15" s="194" t="s">
        <v>747</v>
      </c>
      <c r="AE15" s="190" t="s">
        <v>162</v>
      </c>
      <c r="AF15" s="194" t="s">
        <v>747</v>
      </c>
      <c r="AG15" s="190" t="s">
        <v>162</v>
      </c>
      <c r="AH15" s="195" t="s">
        <v>748</v>
      </c>
      <c r="AI15" s="195" t="s">
        <v>748</v>
      </c>
      <c r="AJ15" s="195" t="s">
        <v>748</v>
      </c>
      <c r="AK15" s="195" t="s">
        <v>748</v>
      </c>
      <c r="AL15" s="193" t="s">
        <v>161</v>
      </c>
      <c r="AM15" s="193" t="s">
        <v>161</v>
      </c>
      <c r="AN15" s="193" t="s">
        <v>162</v>
      </c>
      <c r="AO15" s="193" t="s">
        <v>162</v>
      </c>
      <c r="AP15" s="193" t="s">
        <v>162</v>
      </c>
      <c r="AQ15" s="188" t="s">
        <v>748</v>
      </c>
      <c r="AR15" s="188" t="s">
        <v>748</v>
      </c>
      <c r="AS15" s="188" t="s">
        <v>748</v>
      </c>
      <c r="AT15" s="193" t="s">
        <v>162</v>
      </c>
      <c r="AU15" s="193" t="s">
        <v>162</v>
      </c>
      <c r="AV15" s="193" t="s">
        <v>162</v>
      </c>
      <c r="AW15" s="193" t="s">
        <v>162</v>
      </c>
      <c r="AX15" s="193" t="s">
        <v>161</v>
      </c>
      <c r="AY15" s="83" t="s">
        <v>86</v>
      </c>
      <c r="AZ15" s="193" t="s">
        <v>161</v>
      </c>
      <c r="BA15" s="193" t="s">
        <v>161</v>
      </c>
      <c r="BB15" s="188" t="s">
        <v>83</v>
      </c>
      <c r="BC15" s="188" t="s">
        <v>748</v>
      </c>
      <c r="BD15" s="188" t="s">
        <v>83</v>
      </c>
      <c r="BE15" s="188" t="s">
        <v>81</v>
      </c>
      <c r="BF15" s="188" t="s">
        <v>83</v>
      </c>
      <c r="BG15" s="193" t="s">
        <v>162</v>
      </c>
      <c r="BH15" s="193" t="s">
        <v>162</v>
      </c>
      <c r="BI15" s="193" t="s">
        <v>162</v>
      </c>
      <c r="BJ15" s="195" t="s">
        <v>748</v>
      </c>
      <c r="BK15" s="193" t="s">
        <v>161</v>
      </c>
      <c r="BL15" s="195" t="s">
        <v>748</v>
      </c>
      <c r="BM15" s="193" t="s">
        <v>162</v>
      </c>
      <c r="BN15" s="193" t="s">
        <v>162</v>
      </c>
      <c r="BO15" s="195" t="s">
        <v>748</v>
      </c>
    </row>
    <row r="16" spans="1:67" s="37" customFormat="1" ht="26.4">
      <c r="A16" s="224">
        <v>13</v>
      </c>
      <c r="B16" s="282" t="s">
        <v>780</v>
      </c>
      <c r="C16" s="188" t="s">
        <v>781</v>
      </c>
      <c r="D16" s="188" t="s">
        <v>742</v>
      </c>
      <c r="E16" s="189">
        <v>107739.26</v>
      </c>
      <c r="F16" s="190" t="s">
        <v>47</v>
      </c>
      <c r="G16" s="191">
        <v>50</v>
      </c>
      <c r="H16" s="191"/>
      <c r="I16" s="192">
        <v>1960</v>
      </c>
      <c r="J16" s="193" t="s">
        <v>78</v>
      </c>
      <c r="K16" s="194" t="s">
        <v>81</v>
      </c>
      <c r="L16" s="194" t="s">
        <v>83</v>
      </c>
      <c r="M16" s="190" t="s">
        <v>162</v>
      </c>
      <c r="N16" s="190" t="s">
        <v>162</v>
      </c>
      <c r="O16" s="194" t="s">
        <v>85</v>
      </c>
      <c r="P16" s="194" t="s">
        <v>770</v>
      </c>
      <c r="Q16" s="194" t="s">
        <v>183</v>
      </c>
      <c r="R16" s="194" t="s">
        <v>87</v>
      </c>
      <c r="S16" s="190" t="s">
        <v>162</v>
      </c>
      <c r="T16" s="194" t="s">
        <v>582</v>
      </c>
      <c r="U16" s="194" t="s">
        <v>782</v>
      </c>
      <c r="V16" s="190" t="s">
        <v>162</v>
      </c>
      <c r="W16" s="190" t="s">
        <v>746</v>
      </c>
      <c r="X16" s="190" t="s">
        <v>162</v>
      </c>
      <c r="Y16" s="190" t="s">
        <v>746</v>
      </c>
      <c r="Z16" s="190" t="s">
        <v>161</v>
      </c>
      <c r="AA16" s="190" t="s">
        <v>161</v>
      </c>
      <c r="AB16" s="190"/>
      <c r="AC16" s="194" t="s">
        <v>747</v>
      </c>
      <c r="AD16" s="194" t="s">
        <v>747</v>
      </c>
      <c r="AE16" s="190" t="s">
        <v>162</v>
      </c>
      <c r="AF16" s="194" t="s">
        <v>747</v>
      </c>
      <c r="AG16" s="190" t="s">
        <v>162</v>
      </c>
      <c r="AH16" s="195" t="s">
        <v>748</v>
      </c>
      <c r="AI16" s="195" t="s">
        <v>748</v>
      </c>
      <c r="AJ16" s="195" t="s">
        <v>748</v>
      </c>
      <c r="AK16" s="195" t="s">
        <v>748</v>
      </c>
      <c r="AL16" s="193" t="s">
        <v>161</v>
      </c>
      <c r="AM16" s="193" t="s">
        <v>161</v>
      </c>
      <c r="AN16" s="193" t="s">
        <v>162</v>
      </c>
      <c r="AO16" s="193" t="s">
        <v>161</v>
      </c>
      <c r="AP16" s="193" t="s">
        <v>162</v>
      </c>
      <c r="AQ16" s="188" t="s">
        <v>748</v>
      </c>
      <c r="AR16" s="188" t="s">
        <v>748</v>
      </c>
      <c r="AS16" s="188" t="s">
        <v>748</v>
      </c>
      <c r="AT16" s="193" t="s">
        <v>162</v>
      </c>
      <c r="AU16" s="193" t="s">
        <v>162</v>
      </c>
      <c r="AV16" s="193" t="s">
        <v>162</v>
      </c>
      <c r="AW16" s="193" t="s">
        <v>161</v>
      </c>
      <c r="AX16" s="193" t="s">
        <v>161</v>
      </c>
      <c r="AY16" s="83" t="s">
        <v>86</v>
      </c>
      <c r="AZ16" s="193" t="s">
        <v>161</v>
      </c>
      <c r="BA16" s="193" t="s">
        <v>161</v>
      </c>
      <c r="BB16" s="188" t="s">
        <v>81</v>
      </c>
      <c r="BC16" s="188" t="s">
        <v>748</v>
      </c>
      <c r="BD16" s="188" t="s">
        <v>83</v>
      </c>
      <c r="BE16" s="188" t="s">
        <v>81</v>
      </c>
      <c r="BF16" s="188" t="s">
        <v>83</v>
      </c>
      <c r="BG16" s="193" t="s">
        <v>162</v>
      </c>
      <c r="BH16" s="193" t="s">
        <v>162</v>
      </c>
      <c r="BI16" s="193" t="s">
        <v>162</v>
      </c>
      <c r="BJ16" s="195" t="s">
        <v>748</v>
      </c>
      <c r="BK16" s="193" t="s">
        <v>161</v>
      </c>
      <c r="BL16" s="195" t="s">
        <v>748</v>
      </c>
      <c r="BM16" s="193" t="s">
        <v>161</v>
      </c>
      <c r="BN16" s="193" t="s">
        <v>162</v>
      </c>
      <c r="BO16" s="195" t="s">
        <v>748</v>
      </c>
    </row>
    <row r="17" spans="1:67" s="37" customFormat="1" ht="26.4">
      <c r="A17" s="224">
        <v>14</v>
      </c>
      <c r="B17" s="282" t="s">
        <v>783</v>
      </c>
      <c r="C17" s="188" t="s">
        <v>784</v>
      </c>
      <c r="D17" s="188" t="s">
        <v>742</v>
      </c>
      <c r="E17" s="189">
        <v>266521.75</v>
      </c>
      <c r="F17" s="190" t="s">
        <v>47</v>
      </c>
      <c r="G17" s="191">
        <v>100</v>
      </c>
      <c r="H17" s="191"/>
      <c r="I17" s="192">
        <v>1960</v>
      </c>
      <c r="J17" s="193" t="s">
        <v>78</v>
      </c>
      <c r="K17" s="194" t="s">
        <v>81</v>
      </c>
      <c r="L17" s="194" t="s">
        <v>83</v>
      </c>
      <c r="M17" s="190" t="s">
        <v>161</v>
      </c>
      <c r="N17" s="190" t="s">
        <v>162</v>
      </c>
      <c r="O17" s="194" t="s">
        <v>85</v>
      </c>
      <c r="P17" s="194" t="s">
        <v>755</v>
      </c>
      <c r="Q17" s="194" t="s">
        <v>183</v>
      </c>
      <c r="R17" s="194" t="s">
        <v>87</v>
      </c>
      <c r="S17" s="190" t="s">
        <v>162</v>
      </c>
      <c r="T17" s="194" t="s">
        <v>785</v>
      </c>
      <c r="U17" s="194" t="s">
        <v>786</v>
      </c>
      <c r="V17" s="190" t="s">
        <v>162</v>
      </c>
      <c r="W17" s="190" t="s">
        <v>746</v>
      </c>
      <c r="X17" s="190" t="s">
        <v>162</v>
      </c>
      <c r="Y17" s="190" t="s">
        <v>746</v>
      </c>
      <c r="Z17" s="190" t="s">
        <v>161</v>
      </c>
      <c r="AA17" s="190" t="s">
        <v>161</v>
      </c>
      <c r="AB17" s="190"/>
      <c r="AC17" s="194" t="s">
        <v>747</v>
      </c>
      <c r="AD17" s="194" t="s">
        <v>747</v>
      </c>
      <c r="AE17" s="190" t="s">
        <v>162</v>
      </c>
      <c r="AF17" s="194" t="s">
        <v>747</v>
      </c>
      <c r="AG17" s="190" t="s">
        <v>162</v>
      </c>
      <c r="AH17" s="195" t="s">
        <v>748</v>
      </c>
      <c r="AI17" s="195" t="s">
        <v>748</v>
      </c>
      <c r="AJ17" s="195" t="s">
        <v>748</v>
      </c>
      <c r="AK17" s="195" t="s">
        <v>748</v>
      </c>
      <c r="AL17" s="193" t="s">
        <v>161</v>
      </c>
      <c r="AM17" s="193" t="s">
        <v>161</v>
      </c>
      <c r="AN17" s="193" t="s">
        <v>162</v>
      </c>
      <c r="AO17" s="193" t="s">
        <v>161</v>
      </c>
      <c r="AP17" s="193" t="s">
        <v>162</v>
      </c>
      <c r="AQ17" s="188" t="s">
        <v>748</v>
      </c>
      <c r="AR17" s="188" t="s">
        <v>748</v>
      </c>
      <c r="AS17" s="188" t="s">
        <v>748</v>
      </c>
      <c r="AT17" s="193" t="s">
        <v>162</v>
      </c>
      <c r="AU17" s="193" t="s">
        <v>162</v>
      </c>
      <c r="AV17" s="193" t="s">
        <v>162</v>
      </c>
      <c r="AW17" s="193" t="s">
        <v>162</v>
      </c>
      <c r="AX17" s="193" t="s">
        <v>161</v>
      </c>
      <c r="AY17" s="83" t="s">
        <v>86</v>
      </c>
      <c r="AZ17" s="193" t="s">
        <v>161</v>
      </c>
      <c r="BA17" s="193" t="s">
        <v>161</v>
      </c>
      <c r="BB17" s="188" t="s">
        <v>81</v>
      </c>
      <c r="BC17" s="188" t="s">
        <v>748</v>
      </c>
      <c r="BD17" s="188" t="s">
        <v>83</v>
      </c>
      <c r="BE17" s="188" t="s">
        <v>81</v>
      </c>
      <c r="BF17" s="188" t="s">
        <v>83</v>
      </c>
      <c r="BG17" s="193" t="s">
        <v>162</v>
      </c>
      <c r="BH17" s="193" t="s">
        <v>162</v>
      </c>
      <c r="BI17" s="193" t="s">
        <v>162</v>
      </c>
      <c r="BJ17" s="195" t="s">
        <v>748</v>
      </c>
      <c r="BK17" s="193" t="s">
        <v>161</v>
      </c>
      <c r="BL17" s="195" t="s">
        <v>748</v>
      </c>
      <c r="BM17" s="193" t="s">
        <v>161</v>
      </c>
      <c r="BN17" s="193" t="s">
        <v>162</v>
      </c>
      <c r="BO17" s="195" t="s">
        <v>748</v>
      </c>
    </row>
    <row r="18" spans="1:67" s="37" customFormat="1" ht="26.4">
      <c r="A18" s="224">
        <v>15</v>
      </c>
      <c r="B18" s="282" t="s">
        <v>787</v>
      </c>
      <c r="C18" s="188" t="s">
        <v>788</v>
      </c>
      <c r="D18" s="188" t="s">
        <v>742</v>
      </c>
      <c r="E18" s="189">
        <v>800000</v>
      </c>
      <c r="F18" s="190" t="s">
        <v>48</v>
      </c>
      <c r="G18" s="191">
        <v>150</v>
      </c>
      <c r="H18" s="191"/>
      <c r="I18" s="192">
        <v>1970</v>
      </c>
      <c r="J18" s="193" t="s">
        <v>765</v>
      </c>
      <c r="K18" s="194" t="s">
        <v>81</v>
      </c>
      <c r="L18" s="194" t="s">
        <v>83</v>
      </c>
      <c r="M18" s="190" t="s">
        <v>162</v>
      </c>
      <c r="N18" s="190" t="s">
        <v>162</v>
      </c>
      <c r="O18" s="194" t="s">
        <v>85</v>
      </c>
      <c r="P18" s="194" t="s">
        <v>573</v>
      </c>
      <c r="Q18" s="194" t="s">
        <v>183</v>
      </c>
      <c r="R18" s="194" t="s">
        <v>778</v>
      </c>
      <c r="S18" s="190" t="s">
        <v>162</v>
      </c>
      <c r="T18" s="194" t="s">
        <v>86</v>
      </c>
      <c r="U18" s="194"/>
      <c r="V18" s="190" t="s">
        <v>162</v>
      </c>
      <c r="W18" s="190" t="s">
        <v>162</v>
      </c>
      <c r="X18" s="190" t="s">
        <v>162</v>
      </c>
      <c r="Y18" s="190" t="s">
        <v>746</v>
      </c>
      <c r="Z18" s="190" t="s">
        <v>161</v>
      </c>
      <c r="AA18" s="190" t="s">
        <v>161</v>
      </c>
      <c r="AB18" s="190"/>
      <c r="AC18" s="194" t="s">
        <v>747</v>
      </c>
      <c r="AD18" s="194" t="s">
        <v>747</v>
      </c>
      <c r="AE18" s="190" t="s">
        <v>161</v>
      </c>
      <c r="AF18" s="194" t="s">
        <v>747</v>
      </c>
      <c r="AG18" s="190" t="s">
        <v>162</v>
      </c>
      <c r="AH18" s="195" t="s">
        <v>748</v>
      </c>
      <c r="AI18" s="195" t="s">
        <v>748</v>
      </c>
      <c r="AJ18" s="195" t="s">
        <v>748</v>
      </c>
      <c r="AK18" s="195" t="s">
        <v>748</v>
      </c>
      <c r="AL18" s="193" t="s">
        <v>161</v>
      </c>
      <c r="AM18" s="193" t="s">
        <v>161</v>
      </c>
      <c r="AN18" s="193" t="s">
        <v>162</v>
      </c>
      <c r="AO18" s="193" t="s">
        <v>162</v>
      </c>
      <c r="AP18" s="193" t="s">
        <v>162</v>
      </c>
      <c r="AQ18" s="188" t="s">
        <v>748</v>
      </c>
      <c r="AR18" s="188" t="s">
        <v>748</v>
      </c>
      <c r="AS18" s="188" t="s">
        <v>748</v>
      </c>
      <c r="AT18" s="193" t="s">
        <v>162</v>
      </c>
      <c r="AU18" s="193" t="s">
        <v>162</v>
      </c>
      <c r="AV18" s="193" t="s">
        <v>162</v>
      </c>
      <c r="AW18" s="193" t="s">
        <v>161</v>
      </c>
      <c r="AX18" s="193" t="s">
        <v>161</v>
      </c>
      <c r="AY18" s="83" t="s">
        <v>86</v>
      </c>
      <c r="AZ18" s="193" t="s">
        <v>161</v>
      </c>
      <c r="BA18" s="193" t="s">
        <v>161</v>
      </c>
      <c r="BB18" s="188" t="s">
        <v>83</v>
      </c>
      <c r="BC18" s="188" t="s">
        <v>748</v>
      </c>
      <c r="BD18" s="188" t="s">
        <v>83</v>
      </c>
      <c r="BE18" s="188" t="s">
        <v>81</v>
      </c>
      <c r="BF18" s="188" t="s">
        <v>83</v>
      </c>
      <c r="BG18" s="193" t="s">
        <v>162</v>
      </c>
      <c r="BH18" s="193" t="s">
        <v>162</v>
      </c>
      <c r="BI18" s="193" t="s">
        <v>162</v>
      </c>
      <c r="BJ18" s="195" t="s">
        <v>748</v>
      </c>
      <c r="BK18" s="193" t="s">
        <v>161</v>
      </c>
      <c r="BL18" s="195" t="s">
        <v>748</v>
      </c>
      <c r="BM18" s="193" t="s">
        <v>161</v>
      </c>
      <c r="BN18" s="193" t="s">
        <v>162</v>
      </c>
      <c r="BO18" s="195" t="s">
        <v>748</v>
      </c>
    </row>
    <row r="19" spans="1:67" s="37" customFormat="1" ht="26.4">
      <c r="A19" s="224">
        <v>16</v>
      </c>
      <c r="B19" s="282" t="s">
        <v>789</v>
      </c>
      <c r="C19" s="188" t="s">
        <v>790</v>
      </c>
      <c r="D19" s="188" t="s">
        <v>742</v>
      </c>
      <c r="E19" s="189">
        <v>400000</v>
      </c>
      <c r="F19" s="190" t="s">
        <v>48</v>
      </c>
      <c r="G19" s="191">
        <v>150</v>
      </c>
      <c r="H19" s="191"/>
      <c r="I19" s="192">
        <v>1970</v>
      </c>
      <c r="J19" s="193" t="s">
        <v>78</v>
      </c>
      <c r="K19" s="194" t="s">
        <v>81</v>
      </c>
      <c r="L19" s="194" t="s">
        <v>83</v>
      </c>
      <c r="M19" s="190" t="s">
        <v>161</v>
      </c>
      <c r="N19" s="190" t="s">
        <v>162</v>
      </c>
      <c r="O19" s="194" t="s">
        <v>85</v>
      </c>
      <c r="P19" s="194" t="s">
        <v>770</v>
      </c>
      <c r="Q19" s="194" t="s">
        <v>183</v>
      </c>
      <c r="R19" s="194" t="s">
        <v>87</v>
      </c>
      <c r="S19" s="190" t="s">
        <v>162</v>
      </c>
      <c r="T19" s="194" t="s">
        <v>582</v>
      </c>
      <c r="U19" s="194" t="s">
        <v>791</v>
      </c>
      <c r="V19" s="190" t="s">
        <v>162</v>
      </c>
      <c r="W19" s="190" t="s">
        <v>746</v>
      </c>
      <c r="X19" s="190" t="s">
        <v>162</v>
      </c>
      <c r="Y19" s="190" t="s">
        <v>746</v>
      </c>
      <c r="Z19" s="190" t="s">
        <v>161</v>
      </c>
      <c r="AA19" s="190" t="s">
        <v>161</v>
      </c>
      <c r="AB19" s="190"/>
      <c r="AC19" s="194" t="s">
        <v>747</v>
      </c>
      <c r="AD19" s="194" t="s">
        <v>747</v>
      </c>
      <c r="AE19" s="190" t="s">
        <v>162</v>
      </c>
      <c r="AF19" s="194" t="s">
        <v>747</v>
      </c>
      <c r="AG19" s="190" t="s">
        <v>162</v>
      </c>
      <c r="AH19" s="195" t="s">
        <v>748</v>
      </c>
      <c r="AI19" s="195" t="s">
        <v>748</v>
      </c>
      <c r="AJ19" s="195" t="s">
        <v>748</v>
      </c>
      <c r="AK19" s="195" t="s">
        <v>748</v>
      </c>
      <c r="AL19" s="193" t="s">
        <v>161</v>
      </c>
      <c r="AM19" s="193" t="s">
        <v>161</v>
      </c>
      <c r="AN19" s="193" t="s">
        <v>162</v>
      </c>
      <c r="AO19" s="193" t="s">
        <v>161</v>
      </c>
      <c r="AP19" s="193" t="s">
        <v>162</v>
      </c>
      <c r="AQ19" s="188" t="s">
        <v>748</v>
      </c>
      <c r="AR19" s="188" t="s">
        <v>748</v>
      </c>
      <c r="AS19" s="188" t="s">
        <v>748</v>
      </c>
      <c r="AT19" s="193" t="s">
        <v>162</v>
      </c>
      <c r="AU19" s="193" t="s">
        <v>162</v>
      </c>
      <c r="AV19" s="193" t="s">
        <v>162</v>
      </c>
      <c r="AW19" s="193" t="s">
        <v>162</v>
      </c>
      <c r="AX19" s="193" t="s">
        <v>161</v>
      </c>
      <c r="AY19" s="83" t="s">
        <v>86</v>
      </c>
      <c r="AZ19" s="193" t="s">
        <v>161</v>
      </c>
      <c r="BA19" s="193" t="s">
        <v>161</v>
      </c>
      <c r="BB19" s="188" t="s">
        <v>81</v>
      </c>
      <c r="BC19" s="188" t="s">
        <v>748</v>
      </c>
      <c r="BD19" s="188" t="s">
        <v>83</v>
      </c>
      <c r="BE19" s="188" t="s">
        <v>81</v>
      </c>
      <c r="BF19" s="188" t="s">
        <v>83</v>
      </c>
      <c r="BG19" s="193" t="s">
        <v>162</v>
      </c>
      <c r="BH19" s="193" t="s">
        <v>162</v>
      </c>
      <c r="BI19" s="193" t="s">
        <v>162</v>
      </c>
      <c r="BJ19" s="195" t="s">
        <v>748</v>
      </c>
      <c r="BK19" s="193" t="s">
        <v>161</v>
      </c>
      <c r="BL19" s="195" t="s">
        <v>748</v>
      </c>
      <c r="BM19" s="193" t="s">
        <v>161</v>
      </c>
      <c r="BN19" s="193" t="s">
        <v>162</v>
      </c>
      <c r="BO19" s="195" t="s">
        <v>748</v>
      </c>
    </row>
    <row r="20" spans="1:67" s="37" customFormat="1" ht="26.4">
      <c r="A20" s="224">
        <v>17</v>
      </c>
      <c r="B20" s="282" t="s">
        <v>792</v>
      </c>
      <c r="C20" s="188" t="s">
        <v>793</v>
      </c>
      <c r="D20" s="188" t="s">
        <v>742</v>
      </c>
      <c r="E20" s="189">
        <f>2500*G20</f>
        <v>100000</v>
      </c>
      <c r="F20" s="190" t="s">
        <v>48</v>
      </c>
      <c r="G20" s="191">
        <v>40</v>
      </c>
      <c r="H20" s="191"/>
      <c r="I20" s="192">
        <v>1970</v>
      </c>
      <c r="J20" s="193" t="s">
        <v>78</v>
      </c>
      <c r="K20" s="194" t="s">
        <v>81</v>
      </c>
      <c r="L20" s="194" t="s">
        <v>83</v>
      </c>
      <c r="M20" s="190" t="s">
        <v>162</v>
      </c>
      <c r="N20" s="190" t="s">
        <v>162</v>
      </c>
      <c r="O20" s="194" t="s">
        <v>85</v>
      </c>
      <c r="P20" s="194" t="s">
        <v>794</v>
      </c>
      <c r="Q20" s="194" t="s">
        <v>183</v>
      </c>
      <c r="R20" s="194" t="s">
        <v>79</v>
      </c>
      <c r="S20" s="190" t="s">
        <v>162</v>
      </c>
      <c r="T20" s="194" t="s">
        <v>744</v>
      </c>
      <c r="U20" s="194" t="s">
        <v>795</v>
      </c>
      <c r="V20" s="190" t="s">
        <v>162</v>
      </c>
      <c r="W20" s="190" t="s">
        <v>162</v>
      </c>
      <c r="X20" s="190" t="s">
        <v>162</v>
      </c>
      <c r="Y20" s="190" t="s">
        <v>746</v>
      </c>
      <c r="Z20" s="190" t="s">
        <v>161</v>
      </c>
      <c r="AA20" s="190" t="s">
        <v>161</v>
      </c>
      <c r="AB20" s="190"/>
      <c r="AC20" s="194" t="s">
        <v>747</v>
      </c>
      <c r="AD20" s="194" t="s">
        <v>747</v>
      </c>
      <c r="AE20" s="190" t="s">
        <v>162</v>
      </c>
      <c r="AF20" s="194" t="s">
        <v>747</v>
      </c>
      <c r="AG20" s="190" t="s">
        <v>162</v>
      </c>
      <c r="AH20" s="195" t="s">
        <v>748</v>
      </c>
      <c r="AI20" s="195" t="s">
        <v>748</v>
      </c>
      <c r="AJ20" s="195" t="s">
        <v>748</v>
      </c>
      <c r="AK20" s="195" t="s">
        <v>748</v>
      </c>
      <c r="AL20" s="193" t="s">
        <v>161</v>
      </c>
      <c r="AM20" s="193" t="s">
        <v>161</v>
      </c>
      <c r="AN20" s="193" t="s">
        <v>162</v>
      </c>
      <c r="AO20" s="193" t="s">
        <v>161</v>
      </c>
      <c r="AP20" s="193" t="s">
        <v>162</v>
      </c>
      <c r="AQ20" s="188" t="s">
        <v>748</v>
      </c>
      <c r="AR20" s="188" t="s">
        <v>748</v>
      </c>
      <c r="AS20" s="188" t="s">
        <v>748</v>
      </c>
      <c r="AT20" s="193" t="s">
        <v>161</v>
      </c>
      <c r="AU20" s="193" t="s">
        <v>162</v>
      </c>
      <c r="AV20" s="193" t="s">
        <v>162</v>
      </c>
      <c r="AW20" s="193" t="s">
        <v>162</v>
      </c>
      <c r="AX20" s="193" t="s">
        <v>162</v>
      </c>
      <c r="AY20" s="83" t="s">
        <v>86</v>
      </c>
      <c r="AZ20" s="193" t="s">
        <v>161</v>
      </c>
      <c r="BA20" s="193" t="s">
        <v>161</v>
      </c>
      <c r="BB20" s="188" t="s">
        <v>83</v>
      </c>
      <c r="BC20" s="188" t="s">
        <v>748</v>
      </c>
      <c r="BD20" s="188" t="s">
        <v>83</v>
      </c>
      <c r="BE20" s="188" t="s">
        <v>81</v>
      </c>
      <c r="BF20" s="188" t="s">
        <v>83</v>
      </c>
      <c r="BG20" s="193" t="s">
        <v>162</v>
      </c>
      <c r="BH20" s="193" t="s">
        <v>162</v>
      </c>
      <c r="BI20" s="193" t="s">
        <v>162</v>
      </c>
      <c r="BJ20" s="195" t="s">
        <v>748</v>
      </c>
      <c r="BK20" s="193" t="s">
        <v>161</v>
      </c>
      <c r="BL20" s="195" t="s">
        <v>748</v>
      </c>
      <c r="BM20" s="193" t="s">
        <v>161</v>
      </c>
      <c r="BN20" s="193" t="s">
        <v>162</v>
      </c>
      <c r="BO20" s="195" t="s">
        <v>748</v>
      </c>
    </row>
    <row r="21" spans="1:67" s="37" customFormat="1" ht="72">
      <c r="A21" s="224">
        <v>18</v>
      </c>
      <c r="B21" s="282" t="s">
        <v>796</v>
      </c>
      <c r="C21" s="188" t="s">
        <v>797</v>
      </c>
      <c r="D21" s="188" t="s">
        <v>742</v>
      </c>
      <c r="E21" s="189">
        <v>582411.17000000004</v>
      </c>
      <c r="F21" s="190" t="s">
        <v>47</v>
      </c>
      <c r="G21" s="191">
        <v>200</v>
      </c>
      <c r="H21" s="191"/>
      <c r="I21" s="192" t="s">
        <v>798</v>
      </c>
      <c r="J21" s="193" t="s">
        <v>78</v>
      </c>
      <c r="K21" s="194" t="s">
        <v>81</v>
      </c>
      <c r="L21" s="194" t="s">
        <v>83</v>
      </c>
      <c r="M21" s="190" t="s">
        <v>162</v>
      </c>
      <c r="N21" s="190" t="s">
        <v>162</v>
      </c>
      <c r="O21" s="194" t="s">
        <v>85</v>
      </c>
      <c r="P21" s="194" t="s">
        <v>799</v>
      </c>
      <c r="Q21" s="194" t="s">
        <v>183</v>
      </c>
      <c r="R21" s="194" t="s">
        <v>800</v>
      </c>
      <c r="S21" s="190" t="s">
        <v>162</v>
      </c>
      <c r="T21" s="194" t="s">
        <v>744</v>
      </c>
      <c r="U21" s="194" t="s">
        <v>801</v>
      </c>
      <c r="V21" s="190" t="s">
        <v>162</v>
      </c>
      <c r="W21" s="190" t="s">
        <v>746</v>
      </c>
      <c r="X21" s="190" t="s">
        <v>162</v>
      </c>
      <c r="Y21" s="190" t="s">
        <v>746</v>
      </c>
      <c r="Z21" s="190" t="s">
        <v>161</v>
      </c>
      <c r="AA21" s="190" t="s">
        <v>162</v>
      </c>
      <c r="AB21" s="190"/>
      <c r="AC21" s="194" t="s">
        <v>747</v>
      </c>
      <c r="AD21" s="194" t="s">
        <v>802</v>
      </c>
      <c r="AE21" s="190" t="s">
        <v>162</v>
      </c>
      <c r="AF21" s="194" t="s">
        <v>747</v>
      </c>
      <c r="AG21" s="190" t="s">
        <v>162</v>
      </c>
      <c r="AH21" s="195" t="s">
        <v>748</v>
      </c>
      <c r="AI21" s="195" t="s">
        <v>748</v>
      </c>
      <c r="AJ21" s="195" t="s">
        <v>748</v>
      </c>
      <c r="AK21" s="195" t="s">
        <v>748</v>
      </c>
      <c r="AL21" s="193" t="s">
        <v>161</v>
      </c>
      <c r="AM21" s="193" t="s">
        <v>161</v>
      </c>
      <c r="AN21" s="193" t="s">
        <v>162</v>
      </c>
      <c r="AO21" s="193" t="s">
        <v>161</v>
      </c>
      <c r="AP21" s="193" t="s">
        <v>162</v>
      </c>
      <c r="AQ21" s="188" t="s">
        <v>748</v>
      </c>
      <c r="AR21" s="188" t="s">
        <v>748</v>
      </c>
      <c r="AS21" s="188" t="s">
        <v>748</v>
      </c>
      <c r="AT21" s="193" t="s">
        <v>162</v>
      </c>
      <c r="AU21" s="193" t="s">
        <v>162</v>
      </c>
      <c r="AV21" s="193" t="s">
        <v>162</v>
      </c>
      <c r="AW21" s="193" t="s">
        <v>161</v>
      </c>
      <c r="AX21" s="193" t="s">
        <v>162</v>
      </c>
      <c r="AY21" s="83" t="s">
        <v>86</v>
      </c>
      <c r="AZ21" s="193" t="s">
        <v>161</v>
      </c>
      <c r="BA21" s="193" t="s">
        <v>161</v>
      </c>
      <c r="BB21" s="188" t="s">
        <v>81</v>
      </c>
      <c r="BC21" s="188" t="s">
        <v>748</v>
      </c>
      <c r="BD21" s="188" t="s">
        <v>83</v>
      </c>
      <c r="BE21" s="188" t="s">
        <v>81</v>
      </c>
      <c r="BF21" s="188" t="s">
        <v>83</v>
      </c>
      <c r="BG21" s="193" t="s">
        <v>162</v>
      </c>
      <c r="BH21" s="193" t="s">
        <v>162</v>
      </c>
      <c r="BI21" s="193" t="s">
        <v>162</v>
      </c>
      <c r="BJ21" s="195" t="s">
        <v>748</v>
      </c>
      <c r="BK21" s="193" t="s">
        <v>161</v>
      </c>
      <c r="BL21" s="195" t="s">
        <v>748</v>
      </c>
      <c r="BM21" s="193" t="s">
        <v>161</v>
      </c>
      <c r="BN21" s="193" t="s">
        <v>162</v>
      </c>
      <c r="BO21" s="296" t="s">
        <v>1032</v>
      </c>
    </row>
    <row r="22" spans="1:67" s="37" customFormat="1" ht="26.4">
      <c r="A22" s="224">
        <v>19</v>
      </c>
      <c r="B22" s="282" t="s">
        <v>803</v>
      </c>
      <c r="C22" s="188" t="s">
        <v>804</v>
      </c>
      <c r="D22" s="188" t="s">
        <v>742</v>
      </c>
      <c r="E22" s="189">
        <v>50000</v>
      </c>
      <c r="F22" s="190" t="s">
        <v>47</v>
      </c>
      <c r="G22" s="191">
        <v>36</v>
      </c>
      <c r="H22" s="191"/>
      <c r="I22" s="192">
        <v>1970</v>
      </c>
      <c r="J22" s="193" t="s">
        <v>238</v>
      </c>
      <c r="K22" s="194" t="s">
        <v>81</v>
      </c>
      <c r="L22" s="194" t="s">
        <v>83</v>
      </c>
      <c r="M22" s="190" t="s">
        <v>162</v>
      </c>
      <c r="N22" s="190" t="s">
        <v>162</v>
      </c>
      <c r="O22" s="194" t="s">
        <v>85</v>
      </c>
      <c r="P22" s="194" t="s">
        <v>183</v>
      </c>
      <c r="Q22" s="194" t="s">
        <v>183</v>
      </c>
      <c r="R22" s="194" t="s">
        <v>79</v>
      </c>
      <c r="S22" s="190" t="s">
        <v>162</v>
      </c>
      <c r="T22" s="194" t="s">
        <v>86</v>
      </c>
      <c r="U22" s="194"/>
      <c r="V22" s="190" t="s">
        <v>162</v>
      </c>
      <c r="W22" s="190" t="s">
        <v>162</v>
      </c>
      <c r="X22" s="190" t="s">
        <v>162</v>
      </c>
      <c r="Y22" s="190" t="s">
        <v>746</v>
      </c>
      <c r="Z22" s="190" t="s">
        <v>746</v>
      </c>
      <c r="AA22" s="190" t="s">
        <v>161</v>
      </c>
      <c r="AB22" s="190"/>
      <c r="AC22" s="194" t="s">
        <v>747</v>
      </c>
      <c r="AD22" s="194" t="s">
        <v>747</v>
      </c>
      <c r="AE22" s="190" t="s">
        <v>162</v>
      </c>
      <c r="AF22" s="194" t="s">
        <v>747</v>
      </c>
      <c r="AG22" s="190" t="s">
        <v>162</v>
      </c>
      <c r="AH22" s="195" t="s">
        <v>748</v>
      </c>
      <c r="AI22" s="195" t="s">
        <v>748</v>
      </c>
      <c r="AJ22" s="195" t="s">
        <v>748</v>
      </c>
      <c r="AK22" s="195" t="s">
        <v>748</v>
      </c>
      <c r="AL22" s="193" t="s">
        <v>161</v>
      </c>
      <c r="AM22" s="193" t="s">
        <v>161</v>
      </c>
      <c r="AN22" s="193" t="s">
        <v>161</v>
      </c>
      <c r="AO22" s="193" t="s">
        <v>161</v>
      </c>
      <c r="AP22" s="193" t="s">
        <v>162</v>
      </c>
      <c r="AQ22" s="188" t="s">
        <v>748</v>
      </c>
      <c r="AR22" s="188" t="s">
        <v>748</v>
      </c>
      <c r="AS22" s="188" t="s">
        <v>748</v>
      </c>
      <c r="AT22" s="193" t="s">
        <v>162</v>
      </c>
      <c r="AU22" s="193" t="s">
        <v>162</v>
      </c>
      <c r="AV22" s="193" t="s">
        <v>162</v>
      </c>
      <c r="AW22" s="193" t="s">
        <v>161</v>
      </c>
      <c r="AX22" s="193" t="s">
        <v>161</v>
      </c>
      <c r="AY22" s="83" t="s">
        <v>86</v>
      </c>
      <c r="AZ22" s="193" t="s">
        <v>161</v>
      </c>
      <c r="BA22" s="193" t="s">
        <v>161</v>
      </c>
      <c r="BB22" s="188" t="s">
        <v>83</v>
      </c>
      <c r="BC22" s="188" t="s">
        <v>748</v>
      </c>
      <c r="BD22" s="188" t="s">
        <v>83</v>
      </c>
      <c r="BE22" s="188" t="s">
        <v>81</v>
      </c>
      <c r="BF22" s="188" t="s">
        <v>83</v>
      </c>
      <c r="BG22" s="193" t="s">
        <v>162</v>
      </c>
      <c r="BH22" s="193" t="s">
        <v>162</v>
      </c>
      <c r="BI22" s="193" t="s">
        <v>162</v>
      </c>
      <c r="BJ22" s="195" t="s">
        <v>748</v>
      </c>
      <c r="BK22" s="193" t="s">
        <v>161</v>
      </c>
      <c r="BL22" s="195" t="s">
        <v>748</v>
      </c>
      <c r="BM22" s="193" t="s">
        <v>161</v>
      </c>
      <c r="BN22" s="193" t="s">
        <v>162</v>
      </c>
      <c r="BO22" s="195" t="s">
        <v>748</v>
      </c>
    </row>
    <row r="23" spans="1:67" s="37" customFormat="1" ht="13.2">
      <c r="A23" s="34">
        <v>20</v>
      </c>
      <c r="B23" s="225" t="s">
        <v>1047</v>
      </c>
      <c r="C23" s="226"/>
      <c r="D23" s="227"/>
      <c r="E23" s="108">
        <v>25000</v>
      </c>
      <c r="F23" s="228" t="s">
        <v>47</v>
      </c>
      <c r="G23" s="100"/>
      <c r="H23" s="101"/>
      <c r="I23" s="102"/>
      <c r="J23" s="102"/>
      <c r="K23" s="103"/>
      <c r="L23" s="103"/>
      <c r="M23" s="103"/>
      <c r="N23" s="103"/>
      <c r="O23" s="104"/>
      <c r="P23" s="103"/>
      <c r="Q23" s="103"/>
      <c r="R23" s="104"/>
      <c r="S23" s="104"/>
      <c r="T23" s="104"/>
      <c r="U23" s="104"/>
      <c r="V23" s="104"/>
      <c r="W23" s="104"/>
      <c r="X23" s="104"/>
      <c r="Y23" s="103"/>
      <c r="Z23" s="103"/>
      <c r="AA23" s="104"/>
      <c r="AB23" s="104"/>
      <c r="AC23" s="104"/>
      <c r="AD23" s="104"/>
      <c r="AE23" s="105"/>
      <c r="AF23" s="103"/>
      <c r="AG23" s="103"/>
      <c r="AH23" s="103"/>
      <c r="AI23" s="105"/>
      <c r="AJ23" s="105"/>
      <c r="AK23" s="105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</row>
    <row r="24" spans="1:67" s="37" customFormat="1" ht="13.2">
      <c r="A24" s="34">
        <v>21</v>
      </c>
      <c r="B24" s="225" t="s">
        <v>1046</v>
      </c>
      <c r="C24" s="226" t="s">
        <v>985</v>
      </c>
      <c r="D24" s="227"/>
      <c r="E24" s="108">
        <v>80000</v>
      </c>
      <c r="F24" s="228" t="s">
        <v>48</v>
      </c>
      <c r="G24" s="100"/>
      <c r="H24" s="101"/>
      <c r="I24" s="102"/>
      <c r="J24" s="102"/>
      <c r="K24" s="103"/>
      <c r="L24" s="103"/>
      <c r="M24" s="103"/>
      <c r="N24" s="103"/>
      <c r="O24" s="104"/>
      <c r="P24" s="103"/>
      <c r="Q24" s="103"/>
      <c r="R24" s="104"/>
      <c r="S24" s="104"/>
      <c r="T24" s="104"/>
      <c r="U24" s="104"/>
      <c r="V24" s="104"/>
      <c r="W24" s="104"/>
      <c r="X24" s="104"/>
      <c r="Y24" s="103"/>
      <c r="Z24" s="103"/>
      <c r="AA24" s="104"/>
      <c r="AB24" s="104"/>
      <c r="AC24" s="104"/>
      <c r="AD24" s="104"/>
      <c r="AE24" s="105"/>
      <c r="AF24" s="103"/>
      <c r="AG24" s="103"/>
      <c r="AH24" s="103"/>
      <c r="AI24" s="105"/>
      <c r="AJ24" s="105"/>
      <c r="AK24" s="105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</row>
    <row r="25" spans="1:67" s="37" customFormat="1" ht="26.4">
      <c r="A25" s="34">
        <v>22</v>
      </c>
      <c r="B25" s="319" t="s">
        <v>987</v>
      </c>
      <c r="C25" s="311" t="s">
        <v>986</v>
      </c>
      <c r="D25" s="227"/>
      <c r="E25" s="108">
        <v>900000</v>
      </c>
      <c r="F25" s="228" t="s">
        <v>48</v>
      </c>
      <c r="G25" s="100"/>
      <c r="H25" s="101"/>
      <c r="I25" s="102"/>
      <c r="J25" s="102"/>
      <c r="K25" s="103"/>
      <c r="L25" s="103"/>
      <c r="M25" s="103"/>
      <c r="N25" s="103"/>
      <c r="O25" s="104"/>
      <c r="P25" s="103"/>
      <c r="Q25" s="103"/>
      <c r="R25" s="104"/>
      <c r="S25" s="104"/>
      <c r="T25" s="104"/>
      <c r="U25" s="104"/>
      <c r="V25" s="104"/>
      <c r="W25" s="104"/>
      <c r="X25" s="104"/>
      <c r="Y25" s="103"/>
      <c r="Z25" s="103"/>
      <c r="AA25" s="104"/>
      <c r="AB25" s="104"/>
      <c r="AC25" s="104"/>
      <c r="AD25" s="104"/>
      <c r="AE25" s="105"/>
      <c r="AF25" s="103"/>
      <c r="AG25" s="103"/>
      <c r="AH25" s="103"/>
      <c r="AI25" s="105"/>
      <c r="AJ25" s="105"/>
      <c r="AK25" s="105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</row>
    <row r="26" spans="1:67" s="37" customFormat="1" ht="13.2">
      <c r="A26" s="34">
        <v>23</v>
      </c>
      <c r="B26" s="225" t="s">
        <v>988</v>
      </c>
      <c r="C26" s="310" t="s">
        <v>989</v>
      </c>
      <c r="D26" s="227"/>
      <c r="E26" s="108">
        <v>80000</v>
      </c>
      <c r="F26" s="228" t="s">
        <v>48</v>
      </c>
      <c r="G26" s="100"/>
      <c r="H26" s="101"/>
      <c r="I26" s="102"/>
      <c r="J26" s="102"/>
      <c r="K26" s="103"/>
      <c r="L26" s="103"/>
      <c r="M26" s="103"/>
      <c r="N26" s="103"/>
      <c r="O26" s="104"/>
      <c r="P26" s="103"/>
      <c r="Q26" s="103"/>
      <c r="R26" s="104"/>
      <c r="S26" s="104"/>
      <c r="T26" s="104"/>
      <c r="U26" s="104"/>
      <c r="V26" s="104"/>
      <c r="W26" s="104"/>
      <c r="X26" s="104"/>
      <c r="Y26" s="103"/>
      <c r="Z26" s="103"/>
      <c r="AA26" s="104"/>
      <c r="AB26" s="104"/>
      <c r="AC26" s="104"/>
      <c r="AD26" s="104"/>
      <c r="AE26" s="105"/>
      <c r="AF26" s="103"/>
      <c r="AG26" s="103"/>
      <c r="AH26" s="103"/>
      <c r="AI26" s="105"/>
      <c r="AJ26" s="105"/>
      <c r="AK26" s="105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</row>
    <row r="27" spans="1:67" s="37" customFormat="1" ht="13.2">
      <c r="A27" s="34">
        <v>24</v>
      </c>
      <c r="B27" s="319" t="s">
        <v>984</v>
      </c>
      <c r="C27" s="311"/>
      <c r="D27" s="227"/>
      <c r="E27" s="108">
        <v>100000</v>
      </c>
      <c r="F27" s="228" t="s">
        <v>48</v>
      </c>
      <c r="G27" s="100"/>
      <c r="H27" s="101"/>
      <c r="I27" s="102"/>
      <c r="J27" s="102"/>
      <c r="K27" s="103"/>
      <c r="L27" s="103"/>
      <c r="M27" s="103"/>
      <c r="N27" s="103"/>
      <c r="O27" s="104"/>
      <c r="P27" s="103"/>
      <c r="Q27" s="103"/>
      <c r="R27" s="104"/>
      <c r="S27" s="104"/>
      <c r="T27" s="104"/>
      <c r="U27" s="104"/>
      <c r="V27" s="104"/>
      <c r="W27" s="104"/>
      <c r="X27" s="104"/>
      <c r="Y27" s="103"/>
      <c r="Z27" s="103"/>
      <c r="AA27" s="104"/>
      <c r="AB27" s="104"/>
      <c r="AC27" s="104"/>
      <c r="AD27" s="104"/>
      <c r="AE27" s="105"/>
      <c r="AF27" s="103"/>
      <c r="AG27" s="103"/>
      <c r="AH27" s="103"/>
      <c r="AI27" s="105"/>
      <c r="AJ27" s="105"/>
      <c r="AK27" s="105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</row>
    <row r="28" spans="1:67" s="37" customFormat="1" ht="83.4" customHeight="1">
      <c r="A28" s="34">
        <v>25</v>
      </c>
      <c r="B28" s="319" t="s">
        <v>979</v>
      </c>
      <c r="C28" s="310" t="s">
        <v>991</v>
      </c>
      <c r="D28" s="227"/>
      <c r="E28" s="108">
        <v>1000000</v>
      </c>
      <c r="F28" s="228" t="s">
        <v>48</v>
      </c>
      <c r="G28" s="100"/>
      <c r="H28" s="101"/>
      <c r="I28" s="102"/>
      <c r="J28" s="102"/>
      <c r="K28" s="103"/>
      <c r="L28" s="103"/>
      <c r="M28" s="103"/>
      <c r="N28" s="103"/>
      <c r="O28" s="104"/>
      <c r="P28" s="103"/>
      <c r="Q28" s="103"/>
      <c r="R28" s="104"/>
      <c r="S28" s="104"/>
      <c r="T28" s="104"/>
      <c r="U28" s="104"/>
      <c r="V28" s="104"/>
      <c r="W28" s="104"/>
      <c r="X28" s="104"/>
      <c r="Y28" s="103"/>
      <c r="Z28" s="103"/>
      <c r="AA28" s="104"/>
      <c r="AB28" s="104"/>
      <c r="AC28" s="104"/>
      <c r="AD28" s="104"/>
      <c r="AE28" s="105"/>
      <c r="AF28" s="103"/>
      <c r="AG28" s="103"/>
      <c r="AH28" s="103"/>
      <c r="AI28" s="105"/>
      <c r="AJ28" s="105"/>
      <c r="AK28" s="105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</row>
    <row r="29" spans="1:67" s="37" customFormat="1" ht="82.95" customHeight="1">
      <c r="A29" s="34">
        <v>26</v>
      </c>
      <c r="B29" s="319" t="s">
        <v>980</v>
      </c>
      <c r="C29" s="310" t="s">
        <v>990</v>
      </c>
      <c r="D29" s="227"/>
      <c r="E29" s="108">
        <v>900000</v>
      </c>
      <c r="F29" s="228" t="s">
        <v>48</v>
      </c>
      <c r="G29" s="100"/>
      <c r="H29" s="101"/>
      <c r="I29" s="102"/>
      <c r="J29" s="102"/>
      <c r="K29" s="103"/>
      <c r="L29" s="103"/>
      <c r="M29" s="103"/>
      <c r="N29" s="103"/>
      <c r="O29" s="104"/>
      <c r="P29" s="103"/>
      <c r="Q29" s="103"/>
      <c r="R29" s="104"/>
      <c r="S29" s="104"/>
      <c r="T29" s="104"/>
      <c r="U29" s="104"/>
      <c r="V29" s="104"/>
      <c r="W29" s="104"/>
      <c r="X29" s="104"/>
      <c r="Y29" s="103"/>
      <c r="Z29" s="103"/>
      <c r="AA29" s="104"/>
      <c r="AB29" s="104"/>
      <c r="AC29" s="104"/>
      <c r="AD29" s="104"/>
      <c r="AE29" s="105"/>
      <c r="AF29" s="103"/>
      <c r="AG29" s="103"/>
      <c r="AH29" s="103"/>
      <c r="AI29" s="105"/>
      <c r="AJ29" s="105"/>
      <c r="AK29" s="105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</row>
    <row r="30" spans="1:67" s="37" customFormat="1" ht="43.2" customHeight="1">
      <c r="A30" s="34">
        <v>27</v>
      </c>
      <c r="B30" s="319" t="s">
        <v>992</v>
      </c>
      <c r="C30" s="311"/>
      <c r="D30" s="227"/>
      <c r="E30" s="108">
        <v>100000</v>
      </c>
      <c r="F30" s="228" t="s">
        <v>48</v>
      </c>
      <c r="G30" s="100"/>
      <c r="H30" s="101"/>
      <c r="I30" s="102"/>
      <c r="J30" s="102"/>
      <c r="K30" s="103"/>
      <c r="L30" s="103"/>
      <c r="M30" s="103"/>
      <c r="N30" s="103"/>
      <c r="O30" s="104"/>
      <c r="P30" s="103"/>
      <c r="Q30" s="103"/>
      <c r="R30" s="104"/>
      <c r="S30" s="104"/>
      <c r="T30" s="104"/>
      <c r="U30" s="104"/>
      <c r="V30" s="104"/>
      <c r="W30" s="104"/>
      <c r="X30" s="104"/>
      <c r="Y30" s="103"/>
      <c r="Z30" s="103"/>
      <c r="AA30" s="104"/>
      <c r="AB30" s="104"/>
      <c r="AC30" s="104"/>
      <c r="AD30" s="104"/>
      <c r="AE30" s="105"/>
      <c r="AF30" s="103"/>
      <c r="AG30" s="103"/>
      <c r="AH30" s="103"/>
      <c r="AI30" s="105"/>
      <c r="AJ30" s="105"/>
      <c r="AK30" s="105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</row>
    <row r="31" spans="1:67" s="37" customFormat="1" ht="28.2" customHeight="1">
      <c r="A31" s="34">
        <v>28</v>
      </c>
      <c r="B31" s="319" t="s">
        <v>993</v>
      </c>
      <c r="C31" s="311"/>
      <c r="D31" s="227"/>
      <c r="E31" s="108">
        <v>250000</v>
      </c>
      <c r="F31" s="228" t="s">
        <v>48</v>
      </c>
      <c r="G31" s="100"/>
      <c r="H31" s="101"/>
      <c r="I31" s="102"/>
      <c r="J31" s="102"/>
      <c r="K31" s="103"/>
      <c r="L31" s="103"/>
      <c r="M31" s="103"/>
      <c r="N31" s="103"/>
      <c r="O31" s="104"/>
      <c r="P31" s="103"/>
      <c r="Q31" s="103"/>
      <c r="R31" s="104"/>
      <c r="S31" s="104"/>
      <c r="T31" s="104"/>
      <c r="U31" s="104"/>
      <c r="V31" s="104"/>
      <c r="W31" s="104"/>
      <c r="X31" s="104"/>
      <c r="Y31" s="103"/>
      <c r="Z31" s="103"/>
      <c r="AA31" s="104"/>
      <c r="AB31" s="104"/>
      <c r="AC31" s="104"/>
      <c r="AD31" s="104"/>
      <c r="AE31" s="105"/>
      <c r="AF31" s="103"/>
      <c r="AG31" s="103"/>
      <c r="AH31" s="103"/>
      <c r="AI31" s="105"/>
      <c r="AJ31" s="105"/>
      <c r="AK31" s="105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</row>
    <row r="32" spans="1:67" s="37" customFormat="1" ht="39" customHeight="1">
      <c r="A32" s="34">
        <v>29</v>
      </c>
      <c r="B32" s="319" t="s">
        <v>994</v>
      </c>
      <c r="C32" s="311" t="s">
        <v>996</v>
      </c>
      <c r="D32" s="227"/>
      <c r="E32" s="108">
        <v>70000</v>
      </c>
      <c r="F32" s="228" t="s">
        <v>48</v>
      </c>
      <c r="G32" s="100"/>
      <c r="H32" s="101"/>
      <c r="I32" s="102"/>
      <c r="J32" s="102"/>
      <c r="K32" s="103"/>
      <c r="L32" s="103"/>
      <c r="M32" s="103"/>
      <c r="N32" s="103"/>
      <c r="O32" s="104"/>
      <c r="P32" s="103"/>
      <c r="Q32" s="103"/>
      <c r="R32" s="104"/>
      <c r="S32" s="104"/>
      <c r="T32" s="104"/>
      <c r="U32" s="104"/>
      <c r="V32" s="104"/>
      <c r="W32" s="104"/>
      <c r="X32" s="104"/>
      <c r="Y32" s="103"/>
      <c r="Z32" s="103"/>
      <c r="AA32" s="104"/>
      <c r="AB32" s="104"/>
      <c r="AC32" s="104"/>
      <c r="AD32" s="104"/>
      <c r="AE32" s="105"/>
      <c r="AF32" s="103"/>
      <c r="AG32" s="103"/>
      <c r="AH32" s="103"/>
      <c r="AI32" s="105"/>
      <c r="AJ32" s="105"/>
      <c r="AK32" s="105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</row>
    <row r="33" spans="1:67" s="37" customFormat="1" ht="39" customHeight="1">
      <c r="A33" s="34">
        <v>30</v>
      </c>
      <c r="B33" s="319" t="s">
        <v>995</v>
      </c>
      <c r="C33" s="311" t="s">
        <v>997</v>
      </c>
      <c r="D33" s="227"/>
      <c r="E33" s="108">
        <v>100000</v>
      </c>
      <c r="F33" s="228" t="s">
        <v>48</v>
      </c>
      <c r="G33" s="100"/>
      <c r="H33" s="101"/>
      <c r="I33" s="102"/>
      <c r="J33" s="102"/>
      <c r="K33" s="103"/>
      <c r="L33" s="103"/>
      <c r="M33" s="103"/>
      <c r="N33" s="103"/>
      <c r="O33" s="104"/>
      <c r="P33" s="103"/>
      <c r="Q33" s="103"/>
      <c r="R33" s="104"/>
      <c r="S33" s="104"/>
      <c r="T33" s="104"/>
      <c r="U33" s="104"/>
      <c r="V33" s="104"/>
      <c r="W33" s="104"/>
      <c r="X33" s="104"/>
      <c r="Y33" s="103"/>
      <c r="Z33" s="103"/>
      <c r="AA33" s="104"/>
      <c r="AB33" s="104"/>
      <c r="AC33" s="104"/>
      <c r="AD33" s="104"/>
      <c r="AE33" s="105"/>
      <c r="AF33" s="103"/>
      <c r="AG33" s="103"/>
      <c r="AH33" s="103"/>
      <c r="AI33" s="105"/>
      <c r="AJ33" s="105"/>
      <c r="AK33" s="105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</row>
    <row r="34" spans="1:67" s="37" customFormat="1" ht="13.2">
      <c r="A34" s="34">
        <v>31</v>
      </c>
      <c r="B34" s="235" t="s">
        <v>998</v>
      </c>
      <c r="C34" s="236" t="s">
        <v>999</v>
      </c>
      <c r="D34" s="227"/>
      <c r="E34" s="108">
        <v>79652.14</v>
      </c>
      <c r="F34" s="228" t="s">
        <v>47</v>
      </c>
      <c r="G34" s="100"/>
      <c r="H34" s="101"/>
      <c r="I34" s="102"/>
      <c r="J34" s="102"/>
      <c r="K34" s="103"/>
      <c r="L34" s="103"/>
      <c r="M34" s="103"/>
      <c r="N34" s="103"/>
      <c r="O34" s="104"/>
      <c r="P34" s="103"/>
      <c r="Q34" s="103"/>
      <c r="R34" s="104"/>
      <c r="S34" s="104"/>
      <c r="T34" s="104"/>
      <c r="U34" s="104"/>
      <c r="V34" s="104"/>
      <c r="W34" s="104"/>
      <c r="X34" s="104"/>
      <c r="Y34" s="103"/>
      <c r="Z34" s="103"/>
      <c r="AA34" s="104"/>
      <c r="AB34" s="104"/>
      <c r="AC34" s="104"/>
      <c r="AD34" s="104"/>
      <c r="AE34" s="105"/>
      <c r="AF34" s="103"/>
      <c r="AG34" s="103"/>
      <c r="AH34" s="103"/>
      <c r="AI34" s="105"/>
      <c r="AJ34" s="105"/>
      <c r="AK34" s="105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</row>
    <row r="35" spans="1:67" s="37" customFormat="1" ht="13.2">
      <c r="A35" s="34">
        <v>32</v>
      </c>
      <c r="B35" s="235" t="s">
        <v>1000</v>
      </c>
      <c r="C35" s="236" t="s">
        <v>1001</v>
      </c>
      <c r="D35" s="227"/>
      <c r="E35" s="108">
        <v>15000</v>
      </c>
      <c r="F35" s="228" t="s">
        <v>48</v>
      </c>
      <c r="G35" s="100"/>
      <c r="H35" s="101"/>
      <c r="I35" s="102"/>
      <c r="J35" s="102"/>
      <c r="K35" s="103"/>
      <c r="L35" s="103"/>
      <c r="M35" s="103"/>
      <c r="N35" s="103"/>
      <c r="O35" s="104"/>
      <c r="P35" s="103"/>
      <c r="Q35" s="103"/>
      <c r="R35" s="104"/>
      <c r="S35" s="104"/>
      <c r="T35" s="104"/>
      <c r="U35" s="104"/>
      <c r="V35" s="104"/>
      <c r="W35" s="104"/>
      <c r="X35" s="104"/>
      <c r="Y35" s="103"/>
      <c r="Z35" s="103"/>
      <c r="AA35" s="104"/>
      <c r="AB35" s="104"/>
      <c r="AC35" s="104"/>
      <c r="AD35" s="104"/>
      <c r="AE35" s="105"/>
      <c r="AF35" s="103"/>
      <c r="AG35" s="103"/>
      <c r="AH35" s="103"/>
      <c r="AI35" s="105"/>
      <c r="AJ35" s="105"/>
      <c r="AK35" s="105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</row>
    <row r="36" spans="1:67" s="37" customFormat="1" ht="13.2">
      <c r="A36" s="34">
        <v>33</v>
      </c>
      <c r="B36" s="235" t="s">
        <v>1002</v>
      </c>
      <c r="C36" s="236" t="s">
        <v>1003</v>
      </c>
      <c r="D36" s="227"/>
      <c r="E36" s="108">
        <v>15000</v>
      </c>
      <c r="F36" s="228" t="s">
        <v>48</v>
      </c>
      <c r="G36" s="100"/>
      <c r="H36" s="101"/>
      <c r="I36" s="102"/>
      <c r="J36" s="102"/>
      <c r="K36" s="103"/>
      <c r="L36" s="103"/>
      <c r="M36" s="103"/>
      <c r="N36" s="103"/>
      <c r="O36" s="104"/>
      <c r="P36" s="103"/>
      <c r="Q36" s="103"/>
      <c r="R36" s="104"/>
      <c r="S36" s="104"/>
      <c r="T36" s="104"/>
      <c r="U36" s="104"/>
      <c r="V36" s="104"/>
      <c r="W36" s="104"/>
      <c r="X36" s="104"/>
      <c r="Y36" s="103"/>
      <c r="Z36" s="103"/>
      <c r="AA36" s="104"/>
      <c r="AB36" s="104"/>
      <c r="AC36" s="104"/>
      <c r="AD36" s="104"/>
      <c r="AE36" s="105"/>
      <c r="AF36" s="103"/>
      <c r="AG36" s="103"/>
      <c r="AH36" s="103"/>
      <c r="AI36" s="105"/>
      <c r="AJ36" s="105"/>
      <c r="AK36" s="105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</row>
    <row r="37" spans="1:67" s="37" customFormat="1" ht="13.2">
      <c r="A37" s="34">
        <v>34</v>
      </c>
      <c r="B37" s="235" t="s">
        <v>1027</v>
      </c>
      <c r="C37" s="236" t="s">
        <v>989</v>
      </c>
      <c r="D37" s="227"/>
      <c r="E37" s="108">
        <f>2*4333.34</f>
        <v>8666.68</v>
      </c>
      <c r="F37" s="228" t="s">
        <v>47</v>
      </c>
      <c r="G37" s="100"/>
      <c r="H37" s="101"/>
      <c r="I37" s="102"/>
      <c r="J37" s="102"/>
      <c r="K37" s="103"/>
      <c r="L37" s="103"/>
      <c r="M37" s="103"/>
      <c r="N37" s="103"/>
      <c r="O37" s="104"/>
      <c r="P37" s="103"/>
      <c r="Q37" s="103"/>
      <c r="R37" s="104"/>
      <c r="S37" s="104"/>
      <c r="T37" s="104"/>
      <c r="U37" s="104"/>
      <c r="V37" s="104"/>
      <c r="W37" s="104"/>
      <c r="X37" s="104"/>
      <c r="Y37" s="103"/>
      <c r="Z37" s="103"/>
      <c r="AA37" s="104"/>
      <c r="AB37" s="104"/>
      <c r="AC37" s="104"/>
      <c r="AD37" s="104"/>
      <c r="AE37" s="105"/>
      <c r="AF37" s="103"/>
      <c r="AG37" s="103"/>
      <c r="AH37" s="103"/>
      <c r="AI37" s="105"/>
      <c r="AJ37" s="105"/>
      <c r="AK37" s="105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</row>
    <row r="38" spans="1:67" s="37" customFormat="1" ht="13.2">
      <c r="A38" s="34">
        <v>35</v>
      </c>
      <c r="B38" s="235" t="s">
        <v>1028</v>
      </c>
      <c r="C38" s="236" t="s">
        <v>1029</v>
      </c>
      <c r="D38" s="227"/>
      <c r="E38" s="108">
        <v>3500</v>
      </c>
      <c r="F38" s="228" t="s">
        <v>47</v>
      </c>
      <c r="G38" s="100"/>
      <c r="H38" s="101"/>
      <c r="I38" s="102"/>
      <c r="J38" s="102"/>
      <c r="K38" s="103"/>
      <c r="L38" s="103"/>
      <c r="M38" s="103"/>
      <c r="N38" s="103"/>
      <c r="O38" s="104"/>
      <c r="P38" s="103"/>
      <c r="Q38" s="103"/>
      <c r="R38" s="104"/>
      <c r="S38" s="104"/>
      <c r="T38" s="104"/>
      <c r="U38" s="104"/>
      <c r="V38" s="104"/>
      <c r="W38" s="104"/>
      <c r="X38" s="104"/>
      <c r="Y38" s="103"/>
      <c r="Z38" s="103"/>
      <c r="AA38" s="104"/>
      <c r="AB38" s="104"/>
      <c r="AC38" s="104"/>
      <c r="AD38" s="104"/>
      <c r="AE38" s="105"/>
      <c r="AF38" s="103"/>
      <c r="AG38" s="103"/>
      <c r="AH38" s="103"/>
      <c r="AI38" s="105"/>
      <c r="AJ38" s="105"/>
      <c r="AK38" s="105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</row>
    <row r="39" spans="1:67" s="37" customFormat="1" ht="13.2">
      <c r="A39" s="34">
        <v>36</v>
      </c>
      <c r="B39" s="319" t="s">
        <v>981</v>
      </c>
      <c r="C39" s="311" t="s">
        <v>1030</v>
      </c>
      <c r="D39" s="227"/>
      <c r="E39" s="108">
        <v>1000000</v>
      </c>
      <c r="F39" s="228" t="s">
        <v>48</v>
      </c>
      <c r="G39" s="100"/>
      <c r="H39" s="101"/>
      <c r="I39" s="102"/>
      <c r="J39" s="102"/>
      <c r="K39" s="103"/>
      <c r="L39" s="103"/>
      <c r="M39" s="103"/>
      <c r="N39" s="103"/>
      <c r="O39" s="104"/>
      <c r="P39" s="103"/>
      <c r="Q39" s="103"/>
      <c r="R39" s="104"/>
      <c r="S39" s="104"/>
      <c r="T39" s="104"/>
      <c r="U39" s="104"/>
      <c r="V39" s="104"/>
      <c r="W39" s="104"/>
      <c r="X39" s="104"/>
      <c r="Y39" s="103"/>
      <c r="Z39" s="103"/>
      <c r="AA39" s="104"/>
      <c r="AB39" s="104"/>
      <c r="AC39" s="104"/>
      <c r="AD39" s="104"/>
      <c r="AE39" s="105"/>
      <c r="AF39" s="103"/>
      <c r="AG39" s="103"/>
      <c r="AH39" s="103"/>
      <c r="AI39" s="105"/>
      <c r="AJ39" s="105"/>
      <c r="AK39" s="105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</row>
    <row r="40" spans="1:67" s="37" customFormat="1" ht="13.2">
      <c r="A40" s="34">
        <v>37</v>
      </c>
      <c r="B40" s="319" t="s">
        <v>982</v>
      </c>
      <c r="C40" s="320" t="s">
        <v>989</v>
      </c>
      <c r="D40" s="227"/>
      <c r="E40" s="108">
        <v>700000</v>
      </c>
      <c r="F40" s="228" t="s">
        <v>48</v>
      </c>
      <c r="G40" s="100"/>
      <c r="H40" s="101"/>
      <c r="I40" s="102"/>
      <c r="J40" s="102"/>
      <c r="K40" s="103"/>
      <c r="L40" s="103"/>
      <c r="M40" s="103"/>
      <c r="N40" s="103"/>
      <c r="O40" s="104"/>
      <c r="P40" s="103"/>
      <c r="Q40" s="103"/>
      <c r="R40" s="104"/>
      <c r="S40" s="104"/>
      <c r="T40" s="104"/>
      <c r="U40" s="104"/>
      <c r="V40" s="104"/>
      <c r="W40" s="104"/>
      <c r="X40" s="104"/>
      <c r="Y40" s="103"/>
      <c r="Z40" s="103"/>
      <c r="AA40" s="104"/>
      <c r="AB40" s="104"/>
      <c r="AC40" s="104"/>
      <c r="AD40" s="104"/>
      <c r="AE40" s="105"/>
      <c r="AF40" s="103"/>
      <c r="AG40" s="103"/>
      <c r="AH40" s="103"/>
      <c r="AI40" s="105"/>
      <c r="AJ40" s="105"/>
      <c r="AK40" s="105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</row>
    <row r="41" spans="1:67" s="37" customFormat="1" ht="13.2">
      <c r="A41" s="34">
        <v>39</v>
      </c>
      <c r="B41" s="319" t="s">
        <v>983</v>
      </c>
      <c r="C41" s="321"/>
      <c r="D41" s="227"/>
      <c r="E41" s="108">
        <v>600000</v>
      </c>
      <c r="F41" s="294" t="s">
        <v>48</v>
      </c>
      <c r="G41" s="100"/>
      <c r="H41" s="101"/>
      <c r="I41" s="102"/>
      <c r="J41" s="102"/>
      <c r="K41" s="103"/>
      <c r="L41" s="103"/>
      <c r="M41" s="103"/>
      <c r="N41" s="103"/>
      <c r="O41" s="104"/>
      <c r="P41" s="103"/>
      <c r="Q41" s="103"/>
      <c r="R41" s="104"/>
      <c r="S41" s="104"/>
      <c r="T41" s="104"/>
      <c r="U41" s="104"/>
      <c r="V41" s="104"/>
      <c r="W41" s="104"/>
      <c r="X41" s="104"/>
      <c r="Y41" s="103"/>
      <c r="Z41" s="103"/>
      <c r="AA41" s="104"/>
      <c r="AB41" s="104"/>
      <c r="AC41" s="104"/>
      <c r="AD41" s="104"/>
      <c r="AE41" s="105"/>
      <c r="AF41" s="103"/>
      <c r="AG41" s="103"/>
      <c r="AH41" s="103"/>
      <c r="AI41" s="105"/>
      <c r="AJ41" s="105"/>
      <c r="AK41" s="105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</row>
    <row r="42" spans="1:67" s="37" customFormat="1" ht="13.2">
      <c r="A42" s="13">
        <v>40</v>
      </c>
      <c r="B42" s="56" t="s">
        <v>169</v>
      </c>
      <c r="C42" s="56"/>
      <c r="D42" s="107"/>
      <c r="E42" s="108">
        <v>1726302.17</v>
      </c>
      <c r="F42" s="108" t="s">
        <v>47</v>
      </c>
      <c r="G42" s="100"/>
      <c r="H42" s="101"/>
      <c r="I42" s="102"/>
      <c r="J42" s="102"/>
      <c r="K42" s="103"/>
      <c r="L42" s="103"/>
      <c r="M42" s="103"/>
      <c r="N42" s="103"/>
      <c r="O42" s="104"/>
      <c r="P42" s="103"/>
      <c r="Q42" s="103"/>
      <c r="R42" s="104"/>
      <c r="S42" s="104"/>
      <c r="T42" s="104"/>
      <c r="U42" s="104"/>
      <c r="V42" s="104"/>
      <c r="W42" s="104"/>
      <c r="X42" s="104"/>
      <c r="Y42" s="103"/>
      <c r="Z42" s="103"/>
      <c r="AA42" s="104"/>
      <c r="AB42" s="104"/>
      <c r="AC42" s="104"/>
      <c r="AD42" s="104"/>
      <c r="AE42" s="105"/>
      <c r="AF42" s="103"/>
      <c r="AG42" s="103"/>
      <c r="AH42" s="103"/>
      <c r="AI42" s="105"/>
      <c r="AJ42" s="105"/>
      <c r="AK42" s="105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</row>
    <row r="43" spans="1:67" s="37" customFormat="1" ht="13.2">
      <c r="A43" s="52"/>
      <c r="B43" s="92"/>
      <c r="C43" s="92"/>
      <c r="D43" s="93"/>
      <c r="E43" s="55"/>
      <c r="F43" s="94"/>
      <c r="G43" s="55"/>
      <c r="H43" s="75"/>
      <c r="I43" s="76"/>
      <c r="J43" s="76"/>
      <c r="K43" s="35"/>
      <c r="L43" s="35"/>
      <c r="M43" s="35"/>
      <c r="N43" s="35"/>
      <c r="O43" s="33"/>
      <c r="P43" s="35"/>
      <c r="Q43" s="35"/>
      <c r="R43" s="33"/>
      <c r="S43" s="33"/>
      <c r="T43" s="33"/>
      <c r="U43" s="33"/>
      <c r="V43" s="33"/>
      <c r="W43" s="33"/>
      <c r="X43" s="33"/>
      <c r="Y43" s="35"/>
      <c r="Z43" s="35"/>
      <c r="AA43" s="33"/>
      <c r="AB43" s="33"/>
      <c r="AC43" s="33"/>
      <c r="AD43" s="33"/>
      <c r="AE43" s="36"/>
      <c r="AF43" s="35"/>
      <c r="AG43" s="35"/>
      <c r="AH43" s="35"/>
      <c r="AI43" s="36"/>
      <c r="AJ43" s="36"/>
      <c r="AK43" s="36"/>
    </row>
    <row r="44" spans="1:67" s="37" customFormat="1" ht="15">
      <c r="A44" s="95" t="s">
        <v>112</v>
      </c>
      <c r="B44" s="96" t="s">
        <v>113</v>
      </c>
      <c r="C44" s="96"/>
      <c r="D44" s="97"/>
      <c r="E44" s="98"/>
      <c r="F44" s="99"/>
      <c r="G44" s="55"/>
      <c r="H44" s="75"/>
      <c r="I44" s="76"/>
      <c r="J44" s="76"/>
      <c r="K44" s="35"/>
      <c r="L44" s="35"/>
      <c r="M44" s="35"/>
      <c r="N44" s="35"/>
      <c r="O44" s="33"/>
      <c r="P44" s="35"/>
      <c r="Q44" s="35"/>
      <c r="R44" s="33"/>
      <c r="S44" s="33"/>
      <c r="T44" s="33"/>
      <c r="U44" s="33"/>
      <c r="V44" s="33"/>
      <c r="W44" s="33"/>
      <c r="X44" s="33"/>
      <c r="Y44" s="35"/>
      <c r="Z44" s="35"/>
      <c r="AA44" s="33"/>
      <c r="AB44" s="33"/>
      <c r="AC44" s="33"/>
      <c r="AD44" s="33"/>
      <c r="AE44" s="36"/>
      <c r="AF44" s="35"/>
      <c r="AG44" s="35"/>
      <c r="AH44" s="35"/>
      <c r="AI44" s="36"/>
      <c r="AJ44" s="36"/>
      <c r="AK44" s="36"/>
    </row>
    <row r="45" spans="1:67" s="37" customFormat="1" ht="15" customHeight="1">
      <c r="A45" s="336" t="s">
        <v>0</v>
      </c>
      <c r="B45" s="336" t="s">
        <v>31</v>
      </c>
      <c r="C45" s="336" t="s">
        <v>13</v>
      </c>
      <c r="D45" s="336" t="s">
        <v>114</v>
      </c>
      <c r="E45" s="354" t="s">
        <v>57</v>
      </c>
      <c r="F45" s="354"/>
      <c r="G45" s="336" t="s">
        <v>32</v>
      </c>
      <c r="H45" s="336" t="s">
        <v>115</v>
      </c>
      <c r="I45" s="336" t="s">
        <v>33</v>
      </c>
      <c r="J45" s="336" t="s">
        <v>116</v>
      </c>
      <c r="K45" s="350" t="s">
        <v>117</v>
      </c>
      <c r="L45" s="350"/>
      <c r="M45" s="350"/>
      <c r="N45" s="350"/>
      <c r="O45" s="351" t="s">
        <v>34</v>
      </c>
      <c r="P45" s="352"/>
      <c r="Q45" s="352"/>
      <c r="R45" s="353"/>
      <c r="S45" s="336" t="s">
        <v>35</v>
      </c>
      <c r="T45" s="336" t="s">
        <v>36</v>
      </c>
      <c r="U45" s="336" t="s">
        <v>118</v>
      </c>
      <c r="V45" s="336" t="s">
        <v>119</v>
      </c>
      <c r="W45" s="336" t="s">
        <v>37</v>
      </c>
      <c r="X45" s="336" t="s">
        <v>38</v>
      </c>
      <c r="Y45" s="336" t="s">
        <v>120</v>
      </c>
      <c r="Z45" s="336" t="s">
        <v>121</v>
      </c>
      <c r="AA45" s="338" t="s">
        <v>122</v>
      </c>
      <c r="AB45" s="339"/>
      <c r="AC45" s="339"/>
      <c r="AD45" s="339"/>
      <c r="AE45" s="339"/>
      <c r="AF45" s="340"/>
      <c r="AG45" s="341" t="s">
        <v>123</v>
      </c>
      <c r="AH45" s="342"/>
      <c r="AI45" s="342"/>
      <c r="AJ45" s="342"/>
      <c r="AK45" s="343"/>
      <c r="AL45" s="344" t="s">
        <v>3</v>
      </c>
      <c r="AM45" s="345"/>
      <c r="AN45" s="345"/>
      <c r="AO45" s="345"/>
      <c r="AP45" s="345"/>
      <c r="AQ45" s="345"/>
      <c r="AR45" s="345"/>
      <c r="AS45" s="345"/>
      <c r="AT45" s="345"/>
      <c r="AU45" s="345"/>
      <c r="AV45" s="345"/>
      <c r="AW45" s="345"/>
      <c r="AX45" s="345"/>
      <c r="AY45" s="346"/>
      <c r="AZ45" s="347" t="s">
        <v>39</v>
      </c>
      <c r="BA45" s="348"/>
      <c r="BB45" s="348"/>
      <c r="BC45" s="348"/>
      <c r="BD45" s="348"/>
      <c r="BE45" s="348"/>
      <c r="BF45" s="348"/>
      <c r="BG45" s="348"/>
      <c r="BH45" s="348"/>
      <c r="BI45" s="348"/>
      <c r="BJ45" s="348"/>
      <c r="BK45" s="348"/>
      <c r="BL45" s="348"/>
      <c r="BM45" s="348"/>
      <c r="BN45" s="348"/>
      <c r="BO45" s="349"/>
    </row>
    <row r="46" spans="1:67" s="37" customFormat="1" ht="136.19999999999999" customHeight="1">
      <c r="A46" s="337"/>
      <c r="B46" s="337"/>
      <c r="C46" s="337"/>
      <c r="D46" s="337"/>
      <c r="E46" s="354"/>
      <c r="F46" s="354"/>
      <c r="G46" s="337"/>
      <c r="H46" s="337"/>
      <c r="I46" s="337"/>
      <c r="J46" s="337"/>
      <c r="K46" s="77" t="s">
        <v>124</v>
      </c>
      <c r="L46" s="77" t="s">
        <v>125</v>
      </c>
      <c r="M46" s="77" t="s">
        <v>126</v>
      </c>
      <c r="N46" s="77" t="s">
        <v>127</v>
      </c>
      <c r="O46" s="77" t="s">
        <v>40</v>
      </c>
      <c r="P46" s="77" t="s">
        <v>41</v>
      </c>
      <c r="Q46" s="77" t="s">
        <v>42</v>
      </c>
      <c r="R46" s="77" t="s">
        <v>43</v>
      </c>
      <c r="S46" s="337"/>
      <c r="T46" s="337"/>
      <c r="U46" s="337"/>
      <c r="V46" s="337"/>
      <c r="W46" s="337"/>
      <c r="X46" s="337"/>
      <c r="Y46" s="337"/>
      <c r="Z46" s="337"/>
      <c r="AA46" s="78" t="s">
        <v>14</v>
      </c>
      <c r="AB46" s="78" t="s">
        <v>128</v>
      </c>
      <c r="AC46" s="78" t="s">
        <v>129</v>
      </c>
      <c r="AD46" s="78" t="s">
        <v>130</v>
      </c>
      <c r="AE46" s="78" t="s">
        <v>131</v>
      </c>
      <c r="AF46" s="78" t="s">
        <v>132</v>
      </c>
      <c r="AG46" s="79" t="s">
        <v>133</v>
      </c>
      <c r="AH46" s="79" t="s">
        <v>134</v>
      </c>
      <c r="AI46" s="79" t="s">
        <v>135</v>
      </c>
      <c r="AJ46" s="79" t="s">
        <v>136</v>
      </c>
      <c r="AK46" s="79" t="s">
        <v>137</v>
      </c>
      <c r="AL46" s="80" t="s">
        <v>44</v>
      </c>
      <c r="AM46" s="80" t="s">
        <v>138</v>
      </c>
      <c r="AN46" s="80" t="s">
        <v>45</v>
      </c>
      <c r="AO46" s="80" t="s">
        <v>139</v>
      </c>
      <c r="AP46" s="80" t="s">
        <v>140</v>
      </c>
      <c r="AQ46" s="80" t="s">
        <v>141</v>
      </c>
      <c r="AR46" s="80" t="s">
        <v>142</v>
      </c>
      <c r="AS46" s="80" t="s">
        <v>143</v>
      </c>
      <c r="AT46" s="80" t="s">
        <v>8</v>
      </c>
      <c r="AU46" s="80" t="s">
        <v>9</v>
      </c>
      <c r="AV46" s="80" t="s">
        <v>10</v>
      </c>
      <c r="AW46" s="80" t="s">
        <v>144</v>
      </c>
      <c r="AX46" s="80" t="s">
        <v>145</v>
      </c>
      <c r="AY46" s="80" t="s">
        <v>146</v>
      </c>
      <c r="AZ46" s="81" t="s">
        <v>11</v>
      </c>
      <c r="BA46" s="81" t="s">
        <v>6</v>
      </c>
      <c r="BB46" s="81" t="s">
        <v>147</v>
      </c>
      <c r="BC46" s="81" t="s">
        <v>148</v>
      </c>
      <c r="BD46" s="81" t="s">
        <v>149</v>
      </c>
      <c r="BE46" s="81" t="s">
        <v>150</v>
      </c>
      <c r="BF46" s="81" t="s">
        <v>151</v>
      </c>
      <c r="BG46" s="81" t="s">
        <v>152</v>
      </c>
      <c r="BH46" s="81" t="s">
        <v>153</v>
      </c>
      <c r="BI46" s="81" t="s">
        <v>46</v>
      </c>
      <c r="BJ46" s="81" t="s">
        <v>154</v>
      </c>
      <c r="BK46" s="81" t="s">
        <v>155</v>
      </c>
      <c r="BL46" s="81" t="s">
        <v>156</v>
      </c>
      <c r="BM46" s="81" t="s">
        <v>157</v>
      </c>
      <c r="BN46" s="81" t="s">
        <v>158</v>
      </c>
      <c r="BO46" s="81" t="s">
        <v>146</v>
      </c>
    </row>
    <row r="47" spans="1:67" s="37" customFormat="1" ht="26.4">
      <c r="A47" s="82">
        <v>1</v>
      </c>
      <c r="B47" s="271" t="s">
        <v>168</v>
      </c>
      <c r="C47" s="83" t="s">
        <v>159</v>
      </c>
      <c r="D47" s="83" t="s">
        <v>160</v>
      </c>
      <c r="E47" s="84">
        <v>432043.44</v>
      </c>
      <c r="F47" s="85" t="s">
        <v>47</v>
      </c>
      <c r="G47" s="86">
        <v>140.05000000000001</v>
      </c>
      <c r="H47" s="86">
        <v>168</v>
      </c>
      <c r="I47" s="87">
        <v>1972</v>
      </c>
      <c r="J47" s="88" t="s">
        <v>78</v>
      </c>
      <c r="K47" s="89" t="s">
        <v>81</v>
      </c>
      <c r="L47" s="89" t="s">
        <v>83</v>
      </c>
      <c r="M47" s="85" t="s">
        <v>161</v>
      </c>
      <c r="N47" s="85" t="s">
        <v>162</v>
      </c>
      <c r="O47" s="89" t="s">
        <v>568</v>
      </c>
      <c r="P47" s="89" t="s">
        <v>569</v>
      </c>
      <c r="Q47" s="89" t="s">
        <v>570</v>
      </c>
      <c r="R47" s="89" t="s">
        <v>163</v>
      </c>
      <c r="S47" s="85" t="s">
        <v>162</v>
      </c>
      <c r="T47" s="89" t="s">
        <v>164</v>
      </c>
      <c r="U47" s="89" t="s">
        <v>165</v>
      </c>
      <c r="V47" s="85" t="s">
        <v>162</v>
      </c>
      <c r="W47" s="85" t="s">
        <v>161</v>
      </c>
      <c r="X47" s="85" t="s">
        <v>162</v>
      </c>
      <c r="Y47" s="85" t="s">
        <v>161</v>
      </c>
      <c r="Z47" s="85" t="s">
        <v>161</v>
      </c>
      <c r="AA47" s="85" t="s">
        <v>161</v>
      </c>
      <c r="AB47" s="85" t="s">
        <v>166</v>
      </c>
      <c r="AC47" s="89"/>
      <c r="AD47" s="89"/>
      <c r="AE47" s="85" t="s">
        <v>162</v>
      </c>
      <c r="AF47" s="89"/>
      <c r="AG47" s="85" t="s">
        <v>162</v>
      </c>
      <c r="AH47" s="89"/>
      <c r="AI47" s="89"/>
      <c r="AJ47" s="89"/>
      <c r="AK47" s="90"/>
      <c r="AL47" s="88" t="s">
        <v>161</v>
      </c>
      <c r="AM47" s="88" t="s">
        <v>161</v>
      </c>
      <c r="AN47" s="88" t="s">
        <v>161</v>
      </c>
      <c r="AO47" s="88" t="s">
        <v>162</v>
      </c>
      <c r="AP47" s="88" t="s">
        <v>161</v>
      </c>
      <c r="AQ47" s="83" t="s">
        <v>86</v>
      </c>
      <c r="AR47" s="83" t="s">
        <v>86</v>
      </c>
      <c r="AS47" s="83" t="s">
        <v>86</v>
      </c>
      <c r="AT47" s="88" t="s">
        <v>162</v>
      </c>
      <c r="AU47" s="88" t="s">
        <v>162</v>
      </c>
      <c r="AV47" s="88" t="s">
        <v>162</v>
      </c>
      <c r="AW47" s="88" t="s">
        <v>162</v>
      </c>
      <c r="AX47" s="88" t="s">
        <v>161</v>
      </c>
      <c r="AY47" s="83" t="s">
        <v>86</v>
      </c>
      <c r="AZ47" s="88" t="s">
        <v>161</v>
      </c>
      <c r="BA47" s="88" t="s">
        <v>161</v>
      </c>
      <c r="BB47" s="83" t="s">
        <v>82</v>
      </c>
      <c r="BC47" s="83"/>
      <c r="BD47" s="83"/>
      <c r="BE47" s="83"/>
      <c r="BF47" s="83"/>
      <c r="BG47" s="88" t="s">
        <v>162</v>
      </c>
      <c r="BH47" s="88" t="s">
        <v>162</v>
      </c>
      <c r="BI47" s="88" t="s">
        <v>162</v>
      </c>
      <c r="BJ47" s="91" t="s">
        <v>167</v>
      </c>
      <c r="BK47" s="88" t="s">
        <v>161</v>
      </c>
      <c r="BL47" s="91"/>
      <c r="BM47" s="88" t="s">
        <v>161</v>
      </c>
      <c r="BN47" s="88" t="s">
        <v>162</v>
      </c>
      <c r="BO47" s="83"/>
    </row>
    <row r="48" spans="1:67" s="37" customFormat="1" ht="13.2">
      <c r="A48" s="13">
        <v>2</v>
      </c>
      <c r="B48" s="56" t="s">
        <v>169</v>
      </c>
      <c r="C48" s="56"/>
      <c r="D48" s="107"/>
      <c r="E48" s="108">
        <v>154400.38</v>
      </c>
      <c r="F48" s="108" t="s">
        <v>47</v>
      </c>
      <c r="G48" s="100"/>
      <c r="H48" s="101"/>
      <c r="I48" s="102"/>
      <c r="J48" s="102"/>
      <c r="K48" s="103"/>
      <c r="L48" s="103"/>
      <c r="M48" s="103"/>
      <c r="N48" s="103"/>
      <c r="O48" s="104"/>
      <c r="P48" s="103"/>
      <c r="Q48" s="103"/>
      <c r="R48" s="104"/>
      <c r="S48" s="104"/>
      <c r="T48" s="104"/>
      <c r="U48" s="104"/>
      <c r="V48" s="104"/>
      <c r="W48" s="104"/>
      <c r="X48" s="104"/>
      <c r="Y48" s="103"/>
      <c r="Z48" s="103"/>
      <c r="AA48" s="104"/>
      <c r="AB48" s="104"/>
      <c r="AC48" s="104"/>
      <c r="AD48" s="104"/>
      <c r="AE48" s="105"/>
      <c r="AF48" s="103"/>
      <c r="AG48" s="103"/>
      <c r="AH48" s="103"/>
      <c r="AI48" s="105"/>
      <c r="AJ48" s="105"/>
      <c r="AK48" s="105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</row>
    <row r="49" spans="1:67" s="37" customFormat="1" ht="13.2">
      <c r="A49" s="52"/>
      <c r="B49" s="92"/>
      <c r="C49" s="92"/>
      <c r="D49" s="93"/>
      <c r="E49" s="55"/>
      <c r="F49" s="94"/>
      <c r="G49" s="55"/>
      <c r="H49" s="75"/>
      <c r="I49" s="76"/>
      <c r="J49" s="76"/>
      <c r="K49" s="35"/>
      <c r="L49" s="35"/>
      <c r="M49" s="35"/>
      <c r="N49" s="35"/>
      <c r="O49" s="33"/>
      <c r="P49" s="35"/>
      <c r="Q49" s="35"/>
      <c r="R49" s="33"/>
      <c r="S49" s="33"/>
      <c r="T49" s="33"/>
      <c r="U49" s="33"/>
      <c r="V49" s="33"/>
      <c r="W49" s="33"/>
      <c r="X49" s="33"/>
      <c r="Y49" s="35"/>
      <c r="Z49" s="35"/>
      <c r="AA49" s="33"/>
      <c r="AB49" s="33"/>
      <c r="AC49" s="33"/>
      <c r="AD49" s="33"/>
      <c r="AE49" s="36"/>
      <c r="AF49" s="35"/>
      <c r="AG49" s="35"/>
      <c r="AH49" s="35"/>
      <c r="AI49" s="36"/>
      <c r="AJ49" s="36"/>
      <c r="AK49" s="36"/>
    </row>
    <row r="50" spans="1:67" s="37" customFormat="1" ht="15">
      <c r="A50" s="95" t="s">
        <v>186</v>
      </c>
      <c r="B50" s="96" t="s">
        <v>187</v>
      </c>
      <c r="C50" s="96"/>
      <c r="D50" s="97"/>
      <c r="E50" s="98"/>
      <c r="F50" s="99"/>
      <c r="G50" s="55"/>
      <c r="H50" s="75"/>
      <c r="I50" s="76"/>
      <c r="J50" s="76"/>
      <c r="K50" s="35"/>
      <c r="L50" s="35"/>
      <c r="M50" s="35"/>
      <c r="N50" s="35"/>
      <c r="O50" s="33"/>
      <c r="P50" s="35"/>
      <c r="Q50" s="35"/>
      <c r="R50" s="33"/>
      <c r="S50" s="33"/>
      <c r="T50" s="33"/>
      <c r="U50" s="33"/>
      <c r="V50" s="33"/>
      <c r="W50" s="33"/>
      <c r="X50" s="33"/>
      <c r="Y50" s="35"/>
      <c r="Z50" s="35"/>
      <c r="AA50" s="33"/>
      <c r="AB50" s="33"/>
      <c r="AC50" s="33"/>
      <c r="AD50" s="33"/>
      <c r="AE50" s="36"/>
      <c r="AF50" s="35"/>
      <c r="AG50" s="35"/>
      <c r="AH50" s="35"/>
      <c r="AI50" s="36"/>
      <c r="AJ50" s="36"/>
      <c r="AK50" s="36"/>
    </row>
    <row r="51" spans="1:67" s="37" customFormat="1" ht="15" customHeight="1">
      <c r="A51" s="336" t="s">
        <v>0</v>
      </c>
      <c r="B51" s="336" t="s">
        <v>31</v>
      </c>
      <c r="C51" s="336" t="s">
        <v>13</v>
      </c>
      <c r="D51" s="336" t="s">
        <v>114</v>
      </c>
      <c r="E51" s="354" t="s">
        <v>57</v>
      </c>
      <c r="F51" s="354"/>
      <c r="G51" s="336" t="s">
        <v>32</v>
      </c>
      <c r="H51" s="336" t="s">
        <v>115</v>
      </c>
      <c r="I51" s="336" t="s">
        <v>33</v>
      </c>
      <c r="J51" s="336" t="s">
        <v>116</v>
      </c>
      <c r="K51" s="350" t="s">
        <v>117</v>
      </c>
      <c r="L51" s="350"/>
      <c r="M51" s="350"/>
      <c r="N51" s="350"/>
      <c r="O51" s="351" t="s">
        <v>34</v>
      </c>
      <c r="P51" s="352"/>
      <c r="Q51" s="352"/>
      <c r="R51" s="353"/>
      <c r="S51" s="336" t="s">
        <v>35</v>
      </c>
      <c r="T51" s="336" t="s">
        <v>36</v>
      </c>
      <c r="U51" s="336" t="s">
        <v>118</v>
      </c>
      <c r="V51" s="336" t="s">
        <v>119</v>
      </c>
      <c r="W51" s="336" t="s">
        <v>37</v>
      </c>
      <c r="X51" s="336" t="s">
        <v>38</v>
      </c>
      <c r="Y51" s="336" t="s">
        <v>120</v>
      </c>
      <c r="Z51" s="336" t="s">
        <v>121</v>
      </c>
      <c r="AA51" s="338" t="s">
        <v>122</v>
      </c>
      <c r="AB51" s="339"/>
      <c r="AC51" s="339"/>
      <c r="AD51" s="339"/>
      <c r="AE51" s="339"/>
      <c r="AF51" s="340"/>
      <c r="AG51" s="341" t="s">
        <v>123</v>
      </c>
      <c r="AH51" s="342"/>
      <c r="AI51" s="342"/>
      <c r="AJ51" s="342"/>
      <c r="AK51" s="343"/>
      <c r="AL51" s="344" t="s">
        <v>3</v>
      </c>
      <c r="AM51" s="345"/>
      <c r="AN51" s="345"/>
      <c r="AO51" s="345"/>
      <c r="AP51" s="345"/>
      <c r="AQ51" s="345"/>
      <c r="AR51" s="345"/>
      <c r="AS51" s="345"/>
      <c r="AT51" s="345"/>
      <c r="AU51" s="345"/>
      <c r="AV51" s="345"/>
      <c r="AW51" s="345"/>
      <c r="AX51" s="345"/>
      <c r="AY51" s="346"/>
      <c r="AZ51" s="347" t="s">
        <v>39</v>
      </c>
      <c r="BA51" s="348"/>
      <c r="BB51" s="348"/>
      <c r="BC51" s="348"/>
      <c r="BD51" s="348"/>
      <c r="BE51" s="348"/>
      <c r="BF51" s="348"/>
      <c r="BG51" s="348"/>
      <c r="BH51" s="348"/>
      <c r="BI51" s="348"/>
      <c r="BJ51" s="348"/>
      <c r="BK51" s="348"/>
      <c r="BL51" s="348"/>
      <c r="BM51" s="348"/>
      <c r="BN51" s="348"/>
      <c r="BO51" s="349"/>
    </row>
    <row r="52" spans="1:67" s="37" customFormat="1" ht="97.95" customHeight="1">
      <c r="A52" s="337"/>
      <c r="B52" s="337"/>
      <c r="C52" s="337"/>
      <c r="D52" s="337"/>
      <c r="E52" s="354"/>
      <c r="F52" s="354"/>
      <c r="G52" s="337"/>
      <c r="H52" s="337"/>
      <c r="I52" s="337"/>
      <c r="J52" s="337"/>
      <c r="K52" s="77" t="s">
        <v>124</v>
      </c>
      <c r="L52" s="77" t="s">
        <v>125</v>
      </c>
      <c r="M52" s="77" t="s">
        <v>126</v>
      </c>
      <c r="N52" s="77" t="s">
        <v>127</v>
      </c>
      <c r="O52" s="77" t="s">
        <v>40</v>
      </c>
      <c r="P52" s="77" t="s">
        <v>41</v>
      </c>
      <c r="Q52" s="77" t="s">
        <v>42</v>
      </c>
      <c r="R52" s="77" t="s">
        <v>43</v>
      </c>
      <c r="S52" s="337"/>
      <c r="T52" s="337"/>
      <c r="U52" s="337"/>
      <c r="V52" s="337"/>
      <c r="W52" s="337"/>
      <c r="X52" s="337"/>
      <c r="Y52" s="337"/>
      <c r="Z52" s="337"/>
      <c r="AA52" s="78" t="s">
        <v>14</v>
      </c>
      <c r="AB52" s="78" t="s">
        <v>128</v>
      </c>
      <c r="AC52" s="78" t="s">
        <v>129</v>
      </c>
      <c r="AD52" s="78" t="s">
        <v>130</v>
      </c>
      <c r="AE52" s="78" t="s">
        <v>131</v>
      </c>
      <c r="AF52" s="78" t="s">
        <v>132</v>
      </c>
      <c r="AG52" s="79" t="s">
        <v>133</v>
      </c>
      <c r="AH52" s="79" t="s">
        <v>134</v>
      </c>
      <c r="AI52" s="79" t="s">
        <v>135</v>
      </c>
      <c r="AJ52" s="79" t="s">
        <v>136</v>
      </c>
      <c r="AK52" s="79" t="s">
        <v>137</v>
      </c>
      <c r="AL52" s="80" t="s">
        <v>44</v>
      </c>
      <c r="AM52" s="80" t="s">
        <v>138</v>
      </c>
      <c r="AN52" s="80" t="s">
        <v>45</v>
      </c>
      <c r="AO52" s="80" t="s">
        <v>139</v>
      </c>
      <c r="AP52" s="80" t="s">
        <v>140</v>
      </c>
      <c r="AQ52" s="80" t="s">
        <v>141</v>
      </c>
      <c r="AR52" s="80" t="s">
        <v>142</v>
      </c>
      <c r="AS52" s="80" t="s">
        <v>143</v>
      </c>
      <c r="AT52" s="80" t="s">
        <v>8</v>
      </c>
      <c r="AU52" s="80" t="s">
        <v>9</v>
      </c>
      <c r="AV52" s="80" t="s">
        <v>10</v>
      </c>
      <c r="AW52" s="80" t="s">
        <v>144</v>
      </c>
      <c r="AX52" s="80" t="s">
        <v>145</v>
      </c>
      <c r="AY52" s="80" t="s">
        <v>146</v>
      </c>
      <c r="AZ52" s="81" t="s">
        <v>11</v>
      </c>
      <c r="BA52" s="81" t="s">
        <v>6</v>
      </c>
      <c r="BB52" s="81" t="s">
        <v>147</v>
      </c>
      <c r="BC52" s="81" t="s">
        <v>148</v>
      </c>
      <c r="BD52" s="81" t="s">
        <v>149</v>
      </c>
      <c r="BE52" s="81" t="s">
        <v>150</v>
      </c>
      <c r="BF52" s="81" t="s">
        <v>151</v>
      </c>
      <c r="BG52" s="81" t="s">
        <v>152</v>
      </c>
      <c r="BH52" s="81" t="s">
        <v>153</v>
      </c>
      <c r="BI52" s="81" t="s">
        <v>46</v>
      </c>
      <c r="BJ52" s="81" t="s">
        <v>154</v>
      </c>
      <c r="BK52" s="81" t="s">
        <v>155</v>
      </c>
      <c r="BL52" s="81" t="s">
        <v>156</v>
      </c>
      <c r="BM52" s="81" t="s">
        <v>157</v>
      </c>
      <c r="BN52" s="81" t="s">
        <v>158</v>
      </c>
      <c r="BO52" s="81" t="s">
        <v>146</v>
      </c>
    </row>
    <row r="53" spans="1:67" s="37" customFormat="1" ht="39.6">
      <c r="A53" s="82">
        <v>1</v>
      </c>
      <c r="B53" s="271" t="s">
        <v>178</v>
      </c>
      <c r="C53" s="83" t="s">
        <v>179</v>
      </c>
      <c r="D53" s="83" t="s">
        <v>180</v>
      </c>
      <c r="E53" s="84">
        <f>2500*G53</f>
        <v>742500</v>
      </c>
      <c r="F53" s="85" t="s">
        <v>48</v>
      </c>
      <c r="G53" s="86">
        <v>297</v>
      </c>
      <c r="H53" s="86"/>
      <c r="I53" s="87" t="s">
        <v>181</v>
      </c>
      <c r="J53" s="88"/>
      <c r="K53" s="89" t="s">
        <v>82</v>
      </c>
      <c r="L53" s="89" t="s">
        <v>81</v>
      </c>
      <c r="M53" s="85" t="s">
        <v>161</v>
      </c>
      <c r="N53" s="85" t="s">
        <v>161</v>
      </c>
      <c r="O53" s="89" t="s">
        <v>182</v>
      </c>
      <c r="P53" s="89" t="s">
        <v>88</v>
      </c>
      <c r="Q53" s="89" t="s">
        <v>183</v>
      </c>
      <c r="R53" s="89" t="s">
        <v>87</v>
      </c>
      <c r="S53" s="85" t="s">
        <v>162</v>
      </c>
      <c r="T53" s="89" t="s">
        <v>184</v>
      </c>
      <c r="U53" s="89" t="s">
        <v>185</v>
      </c>
      <c r="V53" s="85" t="s">
        <v>162</v>
      </c>
      <c r="W53" s="85"/>
      <c r="X53" s="85" t="s">
        <v>162</v>
      </c>
      <c r="Y53" s="85" t="s">
        <v>161</v>
      </c>
      <c r="Z53" s="85" t="s">
        <v>161</v>
      </c>
      <c r="AA53" s="85" t="s">
        <v>161</v>
      </c>
      <c r="AB53" s="85"/>
      <c r="AC53" s="89"/>
      <c r="AD53" s="89"/>
      <c r="AE53" s="85"/>
      <c r="AF53" s="89"/>
      <c r="AG53" s="85" t="s">
        <v>162</v>
      </c>
      <c r="AH53" s="89"/>
      <c r="AI53" s="89"/>
      <c r="AJ53" s="89"/>
      <c r="AK53" s="90"/>
      <c r="AL53" s="88" t="s">
        <v>161</v>
      </c>
      <c r="AM53" s="88" t="s">
        <v>161</v>
      </c>
      <c r="AN53" s="88" t="s">
        <v>161</v>
      </c>
      <c r="AO53" s="88" t="s">
        <v>161</v>
      </c>
      <c r="AP53" s="88" t="s">
        <v>162</v>
      </c>
      <c r="AQ53" s="83" t="s">
        <v>86</v>
      </c>
      <c r="AR53" s="83" t="s">
        <v>86</v>
      </c>
      <c r="AS53" s="83" t="s">
        <v>86</v>
      </c>
      <c r="AT53" s="88" t="s">
        <v>162</v>
      </c>
      <c r="AU53" s="88" t="s">
        <v>162</v>
      </c>
      <c r="AV53" s="88" t="s">
        <v>162</v>
      </c>
      <c r="AW53" s="88" t="s">
        <v>161</v>
      </c>
      <c r="AX53" s="88" t="s">
        <v>162</v>
      </c>
      <c r="AY53" s="83" t="s">
        <v>86</v>
      </c>
      <c r="AZ53" s="88" t="s">
        <v>161</v>
      </c>
      <c r="BA53" s="88" t="s">
        <v>161</v>
      </c>
      <c r="BB53" s="83" t="s">
        <v>84</v>
      </c>
      <c r="BC53" s="83"/>
      <c r="BD53" s="83"/>
      <c r="BE53" s="83" t="s">
        <v>81</v>
      </c>
      <c r="BF53" s="83"/>
      <c r="BG53" s="88" t="s">
        <v>162</v>
      </c>
      <c r="BH53" s="88" t="s">
        <v>162</v>
      </c>
      <c r="BI53" s="88" t="s">
        <v>162</v>
      </c>
      <c r="BJ53" s="91"/>
      <c r="BK53" s="88" t="s">
        <v>161</v>
      </c>
      <c r="BL53" s="91"/>
      <c r="BM53" s="88" t="s">
        <v>161</v>
      </c>
      <c r="BN53" s="88" t="s">
        <v>162</v>
      </c>
      <c r="BO53" s="83"/>
    </row>
    <row r="54" spans="1:67" s="37" customFormat="1" ht="13.2">
      <c r="A54" s="13">
        <v>2</v>
      </c>
      <c r="B54" s="56" t="s">
        <v>169</v>
      </c>
      <c r="C54" s="56"/>
      <c r="D54" s="107"/>
      <c r="E54" s="108">
        <v>15301</v>
      </c>
      <c r="F54" s="108" t="s">
        <v>47</v>
      </c>
      <c r="G54" s="100"/>
      <c r="H54" s="101"/>
      <c r="I54" s="102"/>
      <c r="J54" s="102"/>
      <c r="K54" s="103"/>
      <c r="L54" s="103"/>
      <c r="M54" s="103"/>
      <c r="N54" s="103"/>
      <c r="O54" s="104"/>
      <c r="P54" s="103"/>
      <c r="Q54" s="103"/>
      <c r="R54" s="104"/>
      <c r="S54" s="104"/>
      <c r="T54" s="104"/>
      <c r="U54" s="104"/>
      <c r="V54" s="104"/>
      <c r="W54" s="104"/>
      <c r="X54" s="104"/>
      <c r="Y54" s="103"/>
      <c r="Z54" s="103"/>
      <c r="AA54" s="104"/>
      <c r="AB54" s="104"/>
      <c r="AC54" s="104"/>
      <c r="AD54" s="104"/>
      <c r="AE54" s="105"/>
      <c r="AF54" s="103"/>
      <c r="AG54" s="103"/>
      <c r="AH54" s="103"/>
      <c r="AI54" s="105"/>
      <c r="AJ54" s="105"/>
      <c r="AK54" s="105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</row>
    <row r="55" spans="1:67" s="37" customFormat="1" ht="13.2">
      <c r="A55" s="52"/>
      <c r="B55" s="92"/>
      <c r="C55" s="92"/>
      <c r="D55" s="93"/>
      <c r="E55" s="55"/>
      <c r="F55" s="94"/>
      <c r="G55" s="55"/>
      <c r="H55" s="75"/>
      <c r="I55" s="76"/>
      <c r="J55" s="76"/>
      <c r="K55" s="35"/>
      <c r="L55" s="35"/>
      <c r="M55" s="35"/>
      <c r="N55" s="35"/>
      <c r="O55" s="33"/>
      <c r="P55" s="35"/>
      <c r="Q55" s="35"/>
      <c r="R55" s="33"/>
      <c r="S55" s="33"/>
      <c r="T55" s="33"/>
      <c r="U55" s="33"/>
      <c r="V55" s="33"/>
      <c r="W55" s="33"/>
      <c r="X55" s="33"/>
      <c r="Y55" s="35"/>
      <c r="Z55" s="35"/>
      <c r="AA55" s="33"/>
      <c r="AB55" s="33"/>
      <c r="AC55" s="33"/>
      <c r="AD55" s="33"/>
      <c r="AE55" s="36"/>
      <c r="AF55" s="35"/>
      <c r="AG55" s="35"/>
      <c r="AH55" s="35"/>
      <c r="AI55" s="36"/>
      <c r="AJ55" s="36"/>
      <c r="AK55" s="36"/>
    </row>
    <row r="56" spans="1:67" s="37" customFormat="1" ht="15">
      <c r="A56" s="95" t="s">
        <v>233</v>
      </c>
      <c r="B56" s="96" t="s">
        <v>234</v>
      </c>
      <c r="C56" s="96"/>
      <c r="D56" s="97"/>
      <c r="E56" s="98"/>
      <c r="F56" s="99"/>
      <c r="G56" s="55"/>
      <c r="H56" s="75"/>
      <c r="I56" s="76"/>
      <c r="J56" s="76"/>
      <c r="K56" s="35"/>
      <c r="L56" s="35"/>
      <c r="M56" s="35"/>
      <c r="N56" s="35"/>
      <c r="O56" s="33"/>
      <c r="P56" s="35"/>
      <c r="Q56" s="35"/>
      <c r="R56" s="33"/>
      <c r="S56" s="33"/>
      <c r="T56" s="33"/>
      <c r="U56" s="33"/>
      <c r="V56" s="33"/>
      <c r="W56" s="33"/>
      <c r="X56" s="33"/>
      <c r="Y56" s="35"/>
      <c r="Z56" s="35"/>
      <c r="AA56" s="33"/>
      <c r="AB56" s="33"/>
      <c r="AC56" s="33"/>
      <c r="AD56" s="33"/>
      <c r="AE56" s="36"/>
      <c r="AF56" s="35"/>
      <c r="AG56" s="35"/>
      <c r="AH56" s="35"/>
      <c r="AI56" s="36"/>
      <c r="AJ56" s="36"/>
      <c r="AK56" s="36"/>
    </row>
    <row r="57" spans="1:67" s="37" customFormat="1" ht="15" customHeight="1">
      <c r="A57" s="336" t="s">
        <v>0</v>
      </c>
      <c r="B57" s="336" t="s">
        <v>31</v>
      </c>
      <c r="C57" s="336" t="s">
        <v>13</v>
      </c>
      <c r="D57" s="336" t="s">
        <v>114</v>
      </c>
      <c r="E57" s="354" t="s">
        <v>57</v>
      </c>
      <c r="F57" s="354"/>
      <c r="G57" s="336" t="s">
        <v>32</v>
      </c>
      <c r="H57" s="336" t="s">
        <v>115</v>
      </c>
      <c r="I57" s="336" t="s">
        <v>33</v>
      </c>
      <c r="J57" s="336" t="s">
        <v>116</v>
      </c>
      <c r="K57" s="350" t="s">
        <v>117</v>
      </c>
      <c r="L57" s="350"/>
      <c r="M57" s="350"/>
      <c r="N57" s="350"/>
      <c r="O57" s="351" t="s">
        <v>34</v>
      </c>
      <c r="P57" s="352"/>
      <c r="Q57" s="352"/>
      <c r="R57" s="353"/>
      <c r="S57" s="336" t="s">
        <v>35</v>
      </c>
      <c r="T57" s="336" t="s">
        <v>36</v>
      </c>
      <c r="U57" s="336" t="s">
        <v>118</v>
      </c>
      <c r="V57" s="336" t="s">
        <v>119</v>
      </c>
      <c r="W57" s="336" t="s">
        <v>37</v>
      </c>
      <c r="X57" s="336" t="s">
        <v>38</v>
      </c>
      <c r="Y57" s="336" t="s">
        <v>120</v>
      </c>
      <c r="Z57" s="336" t="s">
        <v>121</v>
      </c>
      <c r="AA57" s="338" t="s">
        <v>122</v>
      </c>
      <c r="AB57" s="339"/>
      <c r="AC57" s="339"/>
      <c r="AD57" s="339"/>
      <c r="AE57" s="339"/>
      <c r="AF57" s="340"/>
      <c r="AG57" s="341" t="s">
        <v>123</v>
      </c>
      <c r="AH57" s="342"/>
      <c r="AI57" s="342"/>
      <c r="AJ57" s="342"/>
      <c r="AK57" s="343"/>
      <c r="AL57" s="344" t="s">
        <v>3</v>
      </c>
      <c r="AM57" s="345"/>
      <c r="AN57" s="345"/>
      <c r="AO57" s="345"/>
      <c r="AP57" s="345"/>
      <c r="AQ57" s="345"/>
      <c r="AR57" s="345"/>
      <c r="AS57" s="345"/>
      <c r="AT57" s="345"/>
      <c r="AU57" s="345"/>
      <c r="AV57" s="345"/>
      <c r="AW57" s="345"/>
      <c r="AX57" s="345"/>
      <c r="AY57" s="346"/>
      <c r="AZ57" s="347" t="s">
        <v>39</v>
      </c>
      <c r="BA57" s="348"/>
      <c r="BB57" s="348"/>
      <c r="BC57" s="348"/>
      <c r="BD57" s="348"/>
      <c r="BE57" s="348"/>
      <c r="BF57" s="348"/>
      <c r="BG57" s="348"/>
      <c r="BH57" s="348"/>
      <c r="BI57" s="348"/>
      <c r="BJ57" s="348"/>
      <c r="BK57" s="348"/>
      <c r="BL57" s="348"/>
      <c r="BM57" s="348"/>
      <c r="BN57" s="348"/>
      <c r="BO57" s="349"/>
    </row>
    <row r="58" spans="1:67" s="37" customFormat="1" ht="93" customHeight="1">
      <c r="A58" s="337"/>
      <c r="B58" s="337"/>
      <c r="C58" s="337"/>
      <c r="D58" s="337"/>
      <c r="E58" s="354"/>
      <c r="F58" s="354"/>
      <c r="G58" s="337"/>
      <c r="H58" s="337"/>
      <c r="I58" s="337"/>
      <c r="J58" s="337"/>
      <c r="K58" s="77" t="s">
        <v>124</v>
      </c>
      <c r="L58" s="77" t="s">
        <v>125</v>
      </c>
      <c r="M58" s="77" t="s">
        <v>126</v>
      </c>
      <c r="N58" s="77" t="s">
        <v>127</v>
      </c>
      <c r="O58" s="77" t="s">
        <v>40</v>
      </c>
      <c r="P58" s="77" t="s">
        <v>41</v>
      </c>
      <c r="Q58" s="77" t="s">
        <v>42</v>
      </c>
      <c r="R58" s="77" t="s">
        <v>43</v>
      </c>
      <c r="S58" s="337"/>
      <c r="T58" s="337"/>
      <c r="U58" s="337"/>
      <c r="V58" s="337"/>
      <c r="W58" s="337"/>
      <c r="X58" s="337"/>
      <c r="Y58" s="337"/>
      <c r="Z58" s="337"/>
      <c r="AA58" s="78" t="s">
        <v>14</v>
      </c>
      <c r="AB58" s="78" t="s">
        <v>128</v>
      </c>
      <c r="AC58" s="78" t="s">
        <v>129</v>
      </c>
      <c r="AD58" s="78" t="s">
        <v>130</v>
      </c>
      <c r="AE58" s="78" t="s">
        <v>131</v>
      </c>
      <c r="AF58" s="78" t="s">
        <v>132</v>
      </c>
      <c r="AG58" s="79" t="s">
        <v>133</v>
      </c>
      <c r="AH58" s="79" t="s">
        <v>134</v>
      </c>
      <c r="AI58" s="79" t="s">
        <v>135</v>
      </c>
      <c r="AJ58" s="79" t="s">
        <v>136</v>
      </c>
      <c r="AK58" s="79" t="s">
        <v>137</v>
      </c>
      <c r="AL58" s="80" t="s">
        <v>44</v>
      </c>
      <c r="AM58" s="80" t="s">
        <v>138</v>
      </c>
      <c r="AN58" s="80" t="s">
        <v>45</v>
      </c>
      <c r="AO58" s="80" t="s">
        <v>139</v>
      </c>
      <c r="AP58" s="80" t="s">
        <v>140</v>
      </c>
      <c r="AQ58" s="80" t="s">
        <v>141</v>
      </c>
      <c r="AR58" s="80" t="s">
        <v>142</v>
      </c>
      <c r="AS58" s="80" t="s">
        <v>143</v>
      </c>
      <c r="AT58" s="80" t="s">
        <v>8</v>
      </c>
      <c r="AU58" s="80" t="s">
        <v>9</v>
      </c>
      <c r="AV58" s="80" t="s">
        <v>10</v>
      </c>
      <c r="AW58" s="80" t="s">
        <v>144</v>
      </c>
      <c r="AX58" s="80" t="s">
        <v>145</v>
      </c>
      <c r="AY58" s="80" t="s">
        <v>146</v>
      </c>
      <c r="AZ58" s="81" t="s">
        <v>11</v>
      </c>
      <c r="BA58" s="81" t="s">
        <v>6</v>
      </c>
      <c r="BB58" s="81" t="s">
        <v>147</v>
      </c>
      <c r="BC58" s="81" t="s">
        <v>148</v>
      </c>
      <c r="BD58" s="81" t="s">
        <v>149</v>
      </c>
      <c r="BE58" s="81" t="s">
        <v>150</v>
      </c>
      <c r="BF58" s="81" t="s">
        <v>151</v>
      </c>
      <c r="BG58" s="81" t="s">
        <v>152</v>
      </c>
      <c r="BH58" s="81" t="s">
        <v>153</v>
      </c>
      <c r="BI58" s="81" t="s">
        <v>46</v>
      </c>
      <c r="BJ58" s="81" t="s">
        <v>154</v>
      </c>
      <c r="BK58" s="81" t="s">
        <v>155</v>
      </c>
      <c r="BL58" s="81" t="s">
        <v>156</v>
      </c>
      <c r="BM58" s="81" t="s">
        <v>157</v>
      </c>
      <c r="BN58" s="81" t="s">
        <v>158</v>
      </c>
      <c r="BO58" s="81" t="s">
        <v>146</v>
      </c>
    </row>
    <row r="59" spans="1:67" s="37" customFormat="1" ht="99" customHeight="1">
      <c r="A59" s="82">
        <v>1</v>
      </c>
      <c r="B59" s="271" t="s">
        <v>235</v>
      </c>
      <c r="C59" s="83" t="s">
        <v>236</v>
      </c>
      <c r="D59" s="83" t="s">
        <v>237</v>
      </c>
      <c r="E59" s="84">
        <f>2500*G59</f>
        <v>1394750</v>
      </c>
      <c r="F59" s="85" t="s">
        <v>48</v>
      </c>
      <c r="G59" s="86">
        <v>557.9</v>
      </c>
      <c r="H59" s="86">
        <v>557.9</v>
      </c>
      <c r="I59" s="87">
        <v>1964</v>
      </c>
      <c r="J59" s="88" t="s">
        <v>238</v>
      </c>
      <c r="K59" s="89" t="s">
        <v>82</v>
      </c>
      <c r="L59" s="89" t="s">
        <v>83</v>
      </c>
      <c r="M59" s="85" t="s">
        <v>161</v>
      </c>
      <c r="N59" s="85" t="s">
        <v>162</v>
      </c>
      <c r="O59" s="89" t="s">
        <v>239</v>
      </c>
      <c r="P59" s="89" t="s">
        <v>240</v>
      </c>
      <c r="Q59" s="89" t="s">
        <v>241</v>
      </c>
      <c r="R59" s="89" t="s">
        <v>163</v>
      </c>
      <c r="S59" s="85" t="s">
        <v>162</v>
      </c>
      <c r="T59" s="89" t="s">
        <v>242</v>
      </c>
      <c r="U59" s="89" t="s">
        <v>243</v>
      </c>
      <c r="V59" s="85" t="s">
        <v>162</v>
      </c>
      <c r="W59" s="85" t="s">
        <v>162</v>
      </c>
      <c r="X59" s="85" t="s">
        <v>162</v>
      </c>
      <c r="Y59" s="85" t="s">
        <v>162</v>
      </c>
      <c r="Z59" s="85" t="s">
        <v>161</v>
      </c>
      <c r="AA59" s="85" t="s">
        <v>161</v>
      </c>
      <c r="AB59" s="85"/>
      <c r="AC59" s="89" t="s">
        <v>244</v>
      </c>
      <c r="AD59" s="89" t="s">
        <v>244</v>
      </c>
      <c r="AE59" s="85" t="s">
        <v>162</v>
      </c>
      <c r="AF59" s="89" t="s">
        <v>86</v>
      </c>
      <c r="AG59" s="85" t="s">
        <v>162</v>
      </c>
      <c r="AH59" s="89" t="s">
        <v>86</v>
      </c>
      <c r="AI59" s="89" t="s">
        <v>86</v>
      </c>
      <c r="AJ59" s="89" t="s">
        <v>86</v>
      </c>
      <c r="AK59" s="90" t="s">
        <v>244</v>
      </c>
      <c r="AL59" s="88" t="s">
        <v>161</v>
      </c>
      <c r="AM59" s="88" t="s">
        <v>161</v>
      </c>
      <c r="AN59" s="88" t="s">
        <v>162</v>
      </c>
      <c r="AO59" s="88" t="s">
        <v>162</v>
      </c>
      <c r="AP59" s="88" t="s">
        <v>162</v>
      </c>
      <c r="AQ59" s="83" t="s">
        <v>245</v>
      </c>
      <c r="AR59" s="83" t="s">
        <v>86</v>
      </c>
      <c r="AS59" s="83" t="s">
        <v>86</v>
      </c>
      <c r="AT59" s="88" t="s">
        <v>162</v>
      </c>
      <c r="AU59" s="88" t="s">
        <v>162</v>
      </c>
      <c r="AV59" s="88" t="s">
        <v>162</v>
      </c>
      <c r="AW59" s="88" t="s">
        <v>162</v>
      </c>
      <c r="AX59" s="88" t="s">
        <v>161</v>
      </c>
      <c r="AY59" s="83" t="s">
        <v>244</v>
      </c>
      <c r="AZ59" s="88" t="s">
        <v>161</v>
      </c>
      <c r="BA59" s="88" t="s">
        <v>161</v>
      </c>
      <c r="BB59" s="83" t="s">
        <v>246</v>
      </c>
      <c r="BC59" s="83" t="s">
        <v>83</v>
      </c>
      <c r="BD59" s="83" t="s">
        <v>82</v>
      </c>
      <c r="BE59" s="83" t="s">
        <v>83</v>
      </c>
      <c r="BF59" s="83" t="s">
        <v>83</v>
      </c>
      <c r="BG59" s="88" t="s">
        <v>247</v>
      </c>
      <c r="BH59" s="88" t="s">
        <v>162</v>
      </c>
      <c r="BI59" s="88" t="s">
        <v>162</v>
      </c>
      <c r="BJ59" s="91" t="s">
        <v>248</v>
      </c>
      <c r="BK59" s="88" t="s">
        <v>161</v>
      </c>
      <c r="BL59" s="91" t="s">
        <v>249</v>
      </c>
      <c r="BM59" s="88" t="s">
        <v>161</v>
      </c>
      <c r="BN59" s="88" t="s">
        <v>162</v>
      </c>
      <c r="BO59" s="83" t="s">
        <v>244</v>
      </c>
    </row>
    <row r="60" spans="1:67" s="37" customFormat="1" ht="55.95" customHeight="1">
      <c r="A60" s="82">
        <v>2</v>
      </c>
      <c r="B60" s="271" t="s">
        <v>250</v>
      </c>
      <c r="C60" s="83" t="s">
        <v>251</v>
      </c>
      <c r="D60" s="83" t="s">
        <v>237</v>
      </c>
      <c r="E60" s="84">
        <v>597186.06000000006</v>
      </c>
      <c r="F60" s="85" t="s">
        <v>47</v>
      </c>
      <c r="G60" s="86">
        <v>169.96</v>
      </c>
      <c r="H60" s="86">
        <v>169.96</v>
      </c>
      <c r="I60" s="87">
        <v>1968</v>
      </c>
      <c r="J60" s="88" t="s">
        <v>78</v>
      </c>
      <c r="K60" s="89" t="s">
        <v>82</v>
      </c>
      <c r="L60" s="89" t="s">
        <v>83</v>
      </c>
      <c r="M60" s="85" t="s">
        <v>162</v>
      </c>
      <c r="N60" s="85" t="s">
        <v>162</v>
      </c>
      <c r="O60" s="89" t="s">
        <v>239</v>
      </c>
      <c r="P60" s="89" t="s">
        <v>252</v>
      </c>
      <c r="Q60" s="89" t="s">
        <v>253</v>
      </c>
      <c r="R60" s="89" t="s">
        <v>163</v>
      </c>
      <c r="S60" s="85" t="s">
        <v>162</v>
      </c>
      <c r="T60" s="89" t="s">
        <v>254</v>
      </c>
      <c r="U60" s="89" t="s">
        <v>255</v>
      </c>
      <c r="V60" s="85" t="s">
        <v>162</v>
      </c>
      <c r="W60" s="85" t="s">
        <v>161</v>
      </c>
      <c r="X60" s="85" t="s">
        <v>162</v>
      </c>
      <c r="Y60" s="85" t="s">
        <v>162</v>
      </c>
      <c r="Z60" s="85" t="s">
        <v>161</v>
      </c>
      <c r="AA60" s="85" t="s">
        <v>161</v>
      </c>
      <c r="AB60" s="85"/>
      <c r="AC60" s="89" t="s">
        <v>244</v>
      </c>
      <c r="AD60" s="89" t="s">
        <v>244</v>
      </c>
      <c r="AE60" s="85" t="s">
        <v>162</v>
      </c>
      <c r="AF60" s="89" t="s">
        <v>244</v>
      </c>
      <c r="AG60" s="85" t="s">
        <v>162</v>
      </c>
      <c r="AH60" s="89" t="s">
        <v>244</v>
      </c>
      <c r="AI60" s="89" t="s">
        <v>244</v>
      </c>
      <c r="AJ60" s="89" t="s">
        <v>244</v>
      </c>
      <c r="AK60" s="90" t="s">
        <v>244</v>
      </c>
      <c r="AL60" s="88" t="s">
        <v>161</v>
      </c>
      <c r="AM60" s="88" t="s">
        <v>161</v>
      </c>
      <c r="AN60" s="88" t="s">
        <v>162</v>
      </c>
      <c r="AO60" s="88" t="s">
        <v>162</v>
      </c>
      <c r="AP60" s="88" t="s">
        <v>162</v>
      </c>
      <c r="AQ60" s="83" t="s">
        <v>256</v>
      </c>
      <c r="AR60" s="83" t="s">
        <v>244</v>
      </c>
      <c r="AS60" s="83" t="s">
        <v>244</v>
      </c>
      <c r="AT60" s="88" t="s">
        <v>162</v>
      </c>
      <c r="AU60" s="88" t="s">
        <v>162</v>
      </c>
      <c r="AV60" s="88" t="s">
        <v>257</v>
      </c>
      <c r="AW60" s="88" t="s">
        <v>161</v>
      </c>
      <c r="AX60" s="88" t="s">
        <v>161</v>
      </c>
      <c r="AY60" s="83" t="s">
        <v>244</v>
      </c>
      <c r="AZ60" s="88" t="s">
        <v>161</v>
      </c>
      <c r="BA60" s="88" t="s">
        <v>161</v>
      </c>
      <c r="BB60" s="83" t="s">
        <v>84</v>
      </c>
      <c r="BC60" s="83" t="s">
        <v>83</v>
      </c>
      <c r="BD60" s="83" t="s">
        <v>83</v>
      </c>
      <c r="BE60" s="83" t="s">
        <v>83</v>
      </c>
      <c r="BF60" s="83" t="s">
        <v>83</v>
      </c>
      <c r="BG60" s="88" t="s">
        <v>247</v>
      </c>
      <c r="BH60" s="88" t="s">
        <v>162</v>
      </c>
      <c r="BI60" s="88" t="s">
        <v>162</v>
      </c>
      <c r="BJ60" s="91" t="s">
        <v>244</v>
      </c>
      <c r="BK60" s="88" t="s">
        <v>161</v>
      </c>
      <c r="BL60" s="91" t="s">
        <v>249</v>
      </c>
      <c r="BM60" s="88" t="s">
        <v>161</v>
      </c>
      <c r="BN60" s="88" t="s">
        <v>162</v>
      </c>
      <c r="BO60" s="83" t="s">
        <v>244</v>
      </c>
    </row>
    <row r="61" spans="1:67" s="37" customFormat="1" ht="66">
      <c r="A61" s="82">
        <v>3</v>
      </c>
      <c r="B61" s="271" t="s">
        <v>258</v>
      </c>
      <c r="C61" s="83" t="s">
        <v>259</v>
      </c>
      <c r="D61" s="83" t="s">
        <v>237</v>
      </c>
      <c r="E61" s="84">
        <f>2500*G61</f>
        <v>673000</v>
      </c>
      <c r="F61" s="85" t="s">
        <v>47</v>
      </c>
      <c r="G61" s="86">
        <v>269.2</v>
      </c>
      <c r="H61" s="86">
        <v>269.2</v>
      </c>
      <c r="I61" s="87">
        <v>1948</v>
      </c>
      <c r="J61" s="88" t="s">
        <v>238</v>
      </c>
      <c r="K61" s="89" t="s">
        <v>81</v>
      </c>
      <c r="L61" s="89" t="s">
        <v>83</v>
      </c>
      <c r="M61" s="85" t="s">
        <v>161</v>
      </c>
      <c r="N61" s="85" t="s">
        <v>162</v>
      </c>
      <c r="O61" s="89" t="s">
        <v>239</v>
      </c>
      <c r="P61" s="89" t="s">
        <v>252</v>
      </c>
      <c r="Q61" s="89" t="s">
        <v>253</v>
      </c>
      <c r="R61" s="89" t="s">
        <v>163</v>
      </c>
      <c r="S61" s="85" t="s">
        <v>162</v>
      </c>
      <c r="T61" s="89" t="s">
        <v>260</v>
      </c>
      <c r="U61" s="89" t="s">
        <v>255</v>
      </c>
      <c r="V61" s="85" t="s">
        <v>162</v>
      </c>
      <c r="W61" s="85" t="s">
        <v>161</v>
      </c>
      <c r="X61" s="85" t="s">
        <v>162</v>
      </c>
      <c r="Y61" s="85" t="s">
        <v>162</v>
      </c>
      <c r="Z61" s="85" t="s">
        <v>161</v>
      </c>
      <c r="AA61" s="85" t="s">
        <v>161</v>
      </c>
      <c r="AB61" s="85"/>
      <c r="AC61" s="89" t="s">
        <v>244</v>
      </c>
      <c r="AD61" s="89" t="s">
        <v>244</v>
      </c>
      <c r="AE61" s="85" t="s">
        <v>162</v>
      </c>
      <c r="AF61" s="89" t="s">
        <v>244</v>
      </c>
      <c r="AG61" s="85" t="s">
        <v>162</v>
      </c>
      <c r="AH61" s="89" t="s">
        <v>244</v>
      </c>
      <c r="AI61" s="89" t="s">
        <v>244</v>
      </c>
      <c r="AJ61" s="89" t="s">
        <v>244</v>
      </c>
      <c r="AK61" s="90" t="s">
        <v>244</v>
      </c>
      <c r="AL61" s="88" t="s">
        <v>161</v>
      </c>
      <c r="AM61" s="88" t="s">
        <v>161</v>
      </c>
      <c r="AN61" s="88" t="s">
        <v>162</v>
      </c>
      <c r="AO61" s="88" t="s">
        <v>162</v>
      </c>
      <c r="AP61" s="88" t="s">
        <v>162</v>
      </c>
      <c r="AQ61" s="83" t="s">
        <v>249</v>
      </c>
      <c r="AR61" s="83" t="s">
        <v>244</v>
      </c>
      <c r="AS61" s="83" t="s">
        <v>244</v>
      </c>
      <c r="AT61" s="88" t="s">
        <v>162</v>
      </c>
      <c r="AU61" s="88" t="s">
        <v>162</v>
      </c>
      <c r="AV61" s="88" t="s">
        <v>257</v>
      </c>
      <c r="AW61" s="88" t="s">
        <v>162</v>
      </c>
      <c r="AX61" s="88" t="s">
        <v>161</v>
      </c>
      <c r="AY61" s="83" t="s">
        <v>244</v>
      </c>
      <c r="AZ61" s="88" t="s">
        <v>161</v>
      </c>
      <c r="BA61" s="88" t="s">
        <v>161</v>
      </c>
      <c r="BB61" s="83" t="s">
        <v>82</v>
      </c>
      <c r="BC61" s="83" t="s">
        <v>83</v>
      </c>
      <c r="BD61" s="83" t="s">
        <v>83</v>
      </c>
      <c r="BE61" s="83" t="s">
        <v>83</v>
      </c>
      <c r="BF61" s="83" t="s">
        <v>83</v>
      </c>
      <c r="BG61" s="88" t="s">
        <v>247</v>
      </c>
      <c r="BH61" s="88" t="s">
        <v>162</v>
      </c>
      <c r="BI61" s="88" t="s">
        <v>162</v>
      </c>
      <c r="BJ61" s="91" t="s">
        <v>244</v>
      </c>
      <c r="BK61" s="88" t="s">
        <v>161</v>
      </c>
      <c r="BL61" s="91" t="s">
        <v>249</v>
      </c>
      <c r="BM61" s="88" t="s">
        <v>161</v>
      </c>
      <c r="BN61" s="88" t="s">
        <v>162</v>
      </c>
      <c r="BO61" s="83" t="s">
        <v>244</v>
      </c>
    </row>
    <row r="62" spans="1:67" s="37" customFormat="1" ht="13.2">
      <c r="A62" s="13">
        <v>4</v>
      </c>
      <c r="B62" s="277" t="s">
        <v>169</v>
      </c>
      <c r="C62" s="56"/>
      <c r="D62" s="107"/>
      <c r="E62" s="108">
        <f>8012.8+1050+750+128</f>
        <v>9940.7999999999993</v>
      </c>
      <c r="F62" s="108" t="s">
        <v>47</v>
      </c>
      <c r="G62" s="100"/>
      <c r="H62" s="101"/>
      <c r="I62" s="102"/>
      <c r="J62" s="102"/>
      <c r="K62" s="103"/>
      <c r="L62" s="103"/>
      <c r="M62" s="103"/>
      <c r="N62" s="103"/>
      <c r="O62" s="104"/>
      <c r="P62" s="103"/>
      <c r="Q62" s="103"/>
      <c r="R62" s="104"/>
      <c r="S62" s="104"/>
      <c r="T62" s="104"/>
      <c r="U62" s="104"/>
      <c r="V62" s="104"/>
      <c r="W62" s="104"/>
      <c r="X62" s="104"/>
      <c r="Y62" s="103"/>
      <c r="Z62" s="103"/>
      <c r="AA62" s="104"/>
      <c r="AB62" s="104"/>
      <c r="AC62" s="104"/>
      <c r="AD62" s="104"/>
      <c r="AE62" s="105"/>
      <c r="AF62" s="103"/>
      <c r="AG62" s="103"/>
      <c r="AH62" s="103"/>
      <c r="AI62" s="105"/>
      <c r="AJ62" s="105"/>
      <c r="AK62" s="105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</row>
    <row r="63" spans="1:67" s="37" customFormat="1" ht="13.2">
      <c r="A63" s="52"/>
      <c r="B63" s="92"/>
      <c r="C63" s="92"/>
      <c r="D63" s="93"/>
      <c r="E63" s="55"/>
      <c r="F63" s="94"/>
      <c r="G63" s="55"/>
      <c r="H63" s="75"/>
      <c r="I63" s="76"/>
      <c r="J63" s="76"/>
      <c r="K63" s="35"/>
      <c r="L63" s="35"/>
      <c r="M63" s="35"/>
      <c r="N63" s="35"/>
      <c r="O63" s="33"/>
      <c r="P63" s="35"/>
      <c r="Q63" s="35"/>
      <c r="R63" s="33"/>
      <c r="S63" s="33"/>
      <c r="T63" s="33"/>
      <c r="U63" s="33"/>
      <c r="V63" s="33"/>
      <c r="W63" s="33"/>
      <c r="X63" s="33"/>
      <c r="Y63" s="35"/>
      <c r="Z63" s="35"/>
      <c r="AA63" s="33"/>
      <c r="AB63" s="33"/>
      <c r="AC63" s="33"/>
      <c r="AD63" s="33"/>
      <c r="AE63" s="36"/>
      <c r="AF63" s="35"/>
      <c r="AG63" s="35"/>
      <c r="AH63" s="35"/>
      <c r="AI63" s="36"/>
      <c r="AJ63" s="36"/>
      <c r="AK63" s="36"/>
    </row>
    <row r="64" spans="1:67" s="37" customFormat="1" ht="15">
      <c r="A64" s="95" t="s">
        <v>345</v>
      </c>
      <c r="B64" s="96" t="s">
        <v>346</v>
      </c>
      <c r="C64" s="96"/>
      <c r="D64" s="97"/>
      <c r="E64" s="98"/>
      <c r="F64" s="99"/>
      <c r="G64" s="55"/>
      <c r="H64" s="75"/>
      <c r="I64" s="76"/>
      <c r="J64" s="76"/>
      <c r="K64" s="35"/>
      <c r="L64" s="35"/>
      <c r="M64" s="35"/>
      <c r="N64" s="35"/>
      <c r="O64" s="33"/>
      <c r="P64" s="35"/>
      <c r="Q64" s="35"/>
      <c r="R64" s="33"/>
      <c r="S64" s="33"/>
      <c r="T64" s="33"/>
      <c r="U64" s="33"/>
      <c r="V64" s="33"/>
      <c r="W64" s="33"/>
      <c r="X64" s="33"/>
      <c r="Y64" s="35"/>
      <c r="Z64" s="35"/>
      <c r="AA64" s="33"/>
      <c r="AB64" s="33"/>
      <c r="AC64" s="33"/>
      <c r="AD64" s="33"/>
      <c r="AE64" s="36"/>
      <c r="AF64" s="35"/>
      <c r="AG64" s="35"/>
      <c r="AH64" s="35"/>
      <c r="AI64" s="36"/>
      <c r="AJ64" s="36"/>
      <c r="AK64" s="36"/>
    </row>
    <row r="65" spans="1:67" s="37" customFormat="1" ht="15" customHeight="1">
      <c r="A65" s="336" t="s">
        <v>0</v>
      </c>
      <c r="B65" s="336" t="s">
        <v>31</v>
      </c>
      <c r="C65" s="336" t="s">
        <v>13</v>
      </c>
      <c r="D65" s="336" t="s">
        <v>114</v>
      </c>
      <c r="E65" s="354" t="s">
        <v>57</v>
      </c>
      <c r="F65" s="354"/>
      <c r="G65" s="336" t="s">
        <v>32</v>
      </c>
      <c r="H65" s="336" t="s">
        <v>115</v>
      </c>
      <c r="I65" s="336" t="s">
        <v>33</v>
      </c>
      <c r="J65" s="336" t="s">
        <v>116</v>
      </c>
      <c r="K65" s="350" t="s">
        <v>117</v>
      </c>
      <c r="L65" s="350"/>
      <c r="M65" s="350"/>
      <c r="N65" s="350"/>
      <c r="O65" s="351" t="s">
        <v>34</v>
      </c>
      <c r="P65" s="352"/>
      <c r="Q65" s="352"/>
      <c r="R65" s="353"/>
      <c r="S65" s="336" t="s">
        <v>35</v>
      </c>
      <c r="T65" s="336" t="s">
        <v>36</v>
      </c>
      <c r="U65" s="336" t="s">
        <v>118</v>
      </c>
      <c r="V65" s="336" t="s">
        <v>119</v>
      </c>
      <c r="W65" s="336" t="s">
        <v>37</v>
      </c>
      <c r="X65" s="336" t="s">
        <v>38</v>
      </c>
      <c r="Y65" s="336" t="s">
        <v>120</v>
      </c>
      <c r="Z65" s="336" t="s">
        <v>121</v>
      </c>
      <c r="AA65" s="338" t="s">
        <v>122</v>
      </c>
      <c r="AB65" s="339"/>
      <c r="AC65" s="339"/>
      <c r="AD65" s="339"/>
      <c r="AE65" s="339"/>
      <c r="AF65" s="340"/>
      <c r="AG65" s="341" t="s">
        <v>123</v>
      </c>
      <c r="AH65" s="342"/>
      <c r="AI65" s="342"/>
      <c r="AJ65" s="342"/>
      <c r="AK65" s="343"/>
      <c r="AL65" s="344" t="s">
        <v>3</v>
      </c>
      <c r="AM65" s="345"/>
      <c r="AN65" s="345"/>
      <c r="AO65" s="345"/>
      <c r="AP65" s="345"/>
      <c r="AQ65" s="345"/>
      <c r="AR65" s="345"/>
      <c r="AS65" s="345"/>
      <c r="AT65" s="345"/>
      <c r="AU65" s="345"/>
      <c r="AV65" s="345"/>
      <c r="AW65" s="345"/>
      <c r="AX65" s="345"/>
      <c r="AY65" s="346"/>
      <c r="AZ65" s="347" t="s">
        <v>39</v>
      </c>
      <c r="BA65" s="348"/>
      <c r="BB65" s="348"/>
      <c r="BC65" s="348"/>
      <c r="BD65" s="348"/>
      <c r="BE65" s="348"/>
      <c r="BF65" s="348"/>
      <c r="BG65" s="348"/>
      <c r="BH65" s="348"/>
      <c r="BI65" s="348"/>
      <c r="BJ65" s="348"/>
      <c r="BK65" s="348"/>
      <c r="BL65" s="348"/>
      <c r="BM65" s="348"/>
      <c r="BN65" s="348"/>
      <c r="BO65" s="349"/>
    </row>
    <row r="66" spans="1:67" s="37" customFormat="1" ht="64.2" customHeight="1">
      <c r="A66" s="337"/>
      <c r="B66" s="337"/>
      <c r="C66" s="337"/>
      <c r="D66" s="337"/>
      <c r="E66" s="354"/>
      <c r="F66" s="354"/>
      <c r="G66" s="337"/>
      <c r="H66" s="337"/>
      <c r="I66" s="337"/>
      <c r="J66" s="337"/>
      <c r="K66" s="77" t="s">
        <v>124</v>
      </c>
      <c r="L66" s="77" t="s">
        <v>125</v>
      </c>
      <c r="M66" s="77" t="s">
        <v>126</v>
      </c>
      <c r="N66" s="77" t="s">
        <v>127</v>
      </c>
      <c r="O66" s="77" t="s">
        <v>40</v>
      </c>
      <c r="P66" s="77" t="s">
        <v>41</v>
      </c>
      <c r="Q66" s="77" t="s">
        <v>42</v>
      </c>
      <c r="R66" s="77" t="s">
        <v>43</v>
      </c>
      <c r="S66" s="337"/>
      <c r="T66" s="337"/>
      <c r="U66" s="337"/>
      <c r="V66" s="337"/>
      <c r="W66" s="337"/>
      <c r="X66" s="337"/>
      <c r="Y66" s="337"/>
      <c r="Z66" s="337"/>
      <c r="AA66" s="78" t="s">
        <v>14</v>
      </c>
      <c r="AB66" s="78" t="s">
        <v>128</v>
      </c>
      <c r="AC66" s="78" t="s">
        <v>129</v>
      </c>
      <c r="AD66" s="78" t="s">
        <v>130</v>
      </c>
      <c r="AE66" s="78" t="s">
        <v>131</v>
      </c>
      <c r="AF66" s="78" t="s">
        <v>132</v>
      </c>
      <c r="AG66" s="79" t="s">
        <v>133</v>
      </c>
      <c r="AH66" s="79" t="s">
        <v>134</v>
      </c>
      <c r="AI66" s="79" t="s">
        <v>135</v>
      </c>
      <c r="AJ66" s="79" t="s">
        <v>136</v>
      </c>
      <c r="AK66" s="79" t="s">
        <v>137</v>
      </c>
      <c r="AL66" s="80" t="s">
        <v>44</v>
      </c>
      <c r="AM66" s="80" t="s">
        <v>138</v>
      </c>
      <c r="AN66" s="80" t="s">
        <v>45</v>
      </c>
      <c r="AO66" s="80" t="s">
        <v>139</v>
      </c>
      <c r="AP66" s="80" t="s">
        <v>140</v>
      </c>
      <c r="AQ66" s="80" t="s">
        <v>141</v>
      </c>
      <c r="AR66" s="80" t="s">
        <v>142</v>
      </c>
      <c r="AS66" s="80" t="s">
        <v>143</v>
      </c>
      <c r="AT66" s="80" t="s">
        <v>8</v>
      </c>
      <c r="AU66" s="80" t="s">
        <v>9</v>
      </c>
      <c r="AV66" s="80" t="s">
        <v>10</v>
      </c>
      <c r="AW66" s="80" t="s">
        <v>144</v>
      </c>
      <c r="AX66" s="80" t="s">
        <v>145</v>
      </c>
      <c r="AY66" s="80" t="s">
        <v>146</v>
      </c>
      <c r="AZ66" s="81" t="s">
        <v>11</v>
      </c>
      <c r="BA66" s="81" t="s">
        <v>6</v>
      </c>
      <c r="BB66" s="81" t="s">
        <v>147</v>
      </c>
      <c r="BC66" s="81" t="s">
        <v>148</v>
      </c>
      <c r="BD66" s="81" t="s">
        <v>149</v>
      </c>
      <c r="BE66" s="81" t="s">
        <v>150</v>
      </c>
      <c r="BF66" s="81" t="s">
        <v>151</v>
      </c>
      <c r="BG66" s="81" t="s">
        <v>152</v>
      </c>
      <c r="BH66" s="81" t="s">
        <v>153</v>
      </c>
      <c r="BI66" s="81" t="s">
        <v>46</v>
      </c>
      <c r="BJ66" s="81" t="s">
        <v>154</v>
      </c>
      <c r="BK66" s="81" t="s">
        <v>155</v>
      </c>
      <c r="BL66" s="81" t="s">
        <v>156</v>
      </c>
      <c r="BM66" s="81" t="s">
        <v>157</v>
      </c>
      <c r="BN66" s="81" t="s">
        <v>158</v>
      </c>
      <c r="BO66" s="81" t="s">
        <v>146</v>
      </c>
    </row>
    <row r="67" spans="1:67" s="37" customFormat="1" ht="26.4">
      <c r="A67" s="82">
        <v>1</v>
      </c>
      <c r="B67" s="271" t="s">
        <v>340</v>
      </c>
      <c r="C67" s="83" t="s">
        <v>341</v>
      </c>
      <c r="D67" s="83" t="s">
        <v>342</v>
      </c>
      <c r="E67" s="84">
        <v>1855000</v>
      </c>
      <c r="F67" s="85" t="s">
        <v>48</v>
      </c>
      <c r="G67" s="86">
        <v>742</v>
      </c>
      <c r="H67" s="86">
        <v>414</v>
      </c>
      <c r="I67" s="87"/>
      <c r="J67" s="88" t="s">
        <v>78</v>
      </c>
      <c r="K67" s="89" t="s">
        <v>82</v>
      </c>
      <c r="L67" s="89" t="s">
        <v>81</v>
      </c>
      <c r="M67" s="85" t="s">
        <v>162</v>
      </c>
      <c r="N67" s="85"/>
      <c r="O67" s="89"/>
      <c r="P67" s="89"/>
      <c r="Q67" s="89" t="s">
        <v>343</v>
      </c>
      <c r="R67" s="89" t="s">
        <v>344</v>
      </c>
      <c r="S67" s="85" t="s">
        <v>162</v>
      </c>
      <c r="T67" s="89" t="s">
        <v>184</v>
      </c>
      <c r="U67" s="89"/>
      <c r="V67" s="85" t="s">
        <v>161</v>
      </c>
      <c r="W67" s="85" t="s">
        <v>161</v>
      </c>
      <c r="X67" s="85" t="s">
        <v>162</v>
      </c>
      <c r="Y67" s="85" t="s">
        <v>161</v>
      </c>
      <c r="Z67" s="85" t="s">
        <v>161</v>
      </c>
      <c r="AA67" s="85" t="s">
        <v>161</v>
      </c>
      <c r="AB67" s="85"/>
      <c r="AC67" s="89"/>
      <c r="AD67" s="89"/>
      <c r="AE67" s="85" t="s">
        <v>162</v>
      </c>
      <c r="AF67" s="89"/>
      <c r="AG67" s="85" t="s">
        <v>162</v>
      </c>
      <c r="AH67" s="89"/>
      <c r="AI67" s="89" t="s">
        <v>80</v>
      </c>
      <c r="AJ67" s="89" t="s">
        <v>80</v>
      </c>
      <c r="AK67" s="90" t="s">
        <v>80</v>
      </c>
      <c r="AL67" s="88" t="s">
        <v>161</v>
      </c>
      <c r="AM67" s="88" t="s">
        <v>161</v>
      </c>
      <c r="AN67" s="88" t="s">
        <v>162</v>
      </c>
      <c r="AO67" s="88" t="s">
        <v>162</v>
      </c>
      <c r="AP67" s="88" t="s">
        <v>162</v>
      </c>
      <c r="AQ67" s="83" t="s">
        <v>80</v>
      </c>
      <c r="AR67" s="83" t="s">
        <v>80</v>
      </c>
      <c r="AS67" s="83" t="s">
        <v>86</v>
      </c>
      <c r="AT67" s="88" t="s">
        <v>162</v>
      </c>
      <c r="AU67" s="88" t="s">
        <v>162</v>
      </c>
      <c r="AV67" s="88" t="s">
        <v>162</v>
      </c>
      <c r="AW67" s="88" t="s">
        <v>162</v>
      </c>
      <c r="AX67" s="88" t="s">
        <v>161</v>
      </c>
      <c r="AY67" s="83" t="s">
        <v>86</v>
      </c>
      <c r="AZ67" s="88" t="s">
        <v>162</v>
      </c>
      <c r="BA67" s="88"/>
      <c r="BB67" s="83" t="s">
        <v>246</v>
      </c>
      <c r="BC67" s="83"/>
      <c r="BD67" s="83"/>
      <c r="BE67" s="83" t="s">
        <v>82</v>
      </c>
      <c r="BF67" s="83" t="s">
        <v>81</v>
      </c>
      <c r="BG67" s="88" t="s">
        <v>162</v>
      </c>
      <c r="BH67" s="88" t="s">
        <v>162</v>
      </c>
      <c r="BI67" s="88" t="s">
        <v>162</v>
      </c>
      <c r="BJ67" s="91"/>
      <c r="BK67" s="88" t="s">
        <v>161</v>
      </c>
      <c r="BL67" s="91"/>
      <c r="BM67" s="88" t="s">
        <v>161</v>
      </c>
      <c r="BN67" s="88" t="s">
        <v>162</v>
      </c>
      <c r="BO67" s="83"/>
    </row>
    <row r="68" spans="1:67" s="37" customFormat="1" ht="13.2">
      <c r="A68" s="13">
        <v>2</v>
      </c>
      <c r="B68" s="56" t="s">
        <v>169</v>
      </c>
      <c r="C68" s="56"/>
      <c r="D68" s="107"/>
      <c r="E68" s="108">
        <v>127752.07</v>
      </c>
      <c r="F68" s="108" t="s">
        <v>47</v>
      </c>
      <c r="G68" s="100"/>
      <c r="H68" s="101"/>
      <c r="I68" s="102"/>
      <c r="J68" s="102"/>
      <c r="K68" s="103"/>
      <c r="L68" s="103"/>
      <c r="M68" s="103"/>
      <c r="N68" s="103"/>
      <c r="O68" s="104"/>
      <c r="P68" s="103"/>
      <c r="Q68" s="103"/>
      <c r="R68" s="104"/>
      <c r="S68" s="104"/>
      <c r="T68" s="104"/>
      <c r="U68" s="104"/>
      <c r="V68" s="104"/>
      <c r="W68" s="104"/>
      <c r="X68" s="104"/>
      <c r="Y68" s="103"/>
      <c r="Z68" s="103"/>
      <c r="AA68" s="104"/>
      <c r="AB68" s="104"/>
      <c r="AC68" s="104"/>
      <c r="AD68" s="104"/>
      <c r="AE68" s="105"/>
      <c r="AF68" s="103"/>
      <c r="AG68" s="103"/>
      <c r="AH68" s="103"/>
      <c r="AI68" s="105"/>
      <c r="AJ68" s="105"/>
      <c r="AK68" s="105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</row>
    <row r="69" spans="1:67" s="37" customFormat="1" ht="13.2">
      <c r="A69" s="52"/>
      <c r="B69" s="92"/>
      <c r="C69" s="92"/>
      <c r="D69" s="93"/>
      <c r="E69" s="55"/>
      <c r="F69" s="94"/>
      <c r="G69" s="55"/>
      <c r="H69" s="75"/>
      <c r="I69" s="76"/>
      <c r="J69" s="76"/>
      <c r="K69" s="35"/>
      <c r="L69" s="35"/>
      <c r="M69" s="35"/>
      <c r="N69" s="35"/>
      <c r="O69" s="33"/>
      <c r="P69" s="35"/>
      <c r="Q69" s="35"/>
      <c r="R69" s="33"/>
      <c r="S69" s="33"/>
      <c r="T69" s="33"/>
      <c r="U69" s="33"/>
      <c r="V69" s="33"/>
      <c r="W69" s="33"/>
      <c r="X69" s="33"/>
      <c r="Y69" s="35"/>
      <c r="Z69" s="35"/>
      <c r="AA69" s="33"/>
      <c r="AB69" s="33"/>
      <c r="AC69" s="33"/>
      <c r="AD69" s="33"/>
      <c r="AE69" s="36"/>
      <c r="AF69" s="35"/>
      <c r="AG69" s="35"/>
      <c r="AH69" s="35"/>
      <c r="AI69" s="36"/>
      <c r="AJ69" s="36"/>
      <c r="AK69" s="36"/>
    </row>
    <row r="70" spans="1:67" s="37" customFormat="1" ht="15">
      <c r="A70" s="95" t="s">
        <v>407</v>
      </c>
      <c r="B70" s="96" t="s">
        <v>408</v>
      </c>
      <c r="C70" s="96"/>
      <c r="D70" s="97"/>
      <c r="E70" s="98"/>
      <c r="F70" s="99"/>
      <c r="G70" s="55"/>
      <c r="H70" s="75"/>
      <c r="I70" s="76"/>
      <c r="J70" s="76"/>
      <c r="K70" s="35"/>
      <c r="L70" s="35"/>
      <c r="M70" s="35"/>
      <c r="N70" s="35"/>
      <c r="O70" s="33"/>
      <c r="P70" s="35"/>
      <c r="Q70" s="35"/>
      <c r="R70" s="33"/>
      <c r="S70" s="33"/>
      <c r="T70" s="33"/>
      <c r="U70" s="33"/>
      <c r="V70" s="33"/>
      <c r="W70" s="33"/>
      <c r="X70" s="33"/>
      <c r="Y70" s="35"/>
      <c r="Z70" s="35"/>
      <c r="AA70" s="33"/>
      <c r="AB70" s="33"/>
      <c r="AC70" s="33"/>
      <c r="AD70" s="33"/>
      <c r="AE70" s="36"/>
      <c r="AF70" s="35"/>
      <c r="AG70" s="35"/>
      <c r="AH70" s="35"/>
      <c r="AI70" s="36"/>
      <c r="AJ70" s="36"/>
      <c r="AK70" s="36"/>
    </row>
    <row r="71" spans="1:67" s="37" customFormat="1" ht="15" customHeight="1">
      <c r="A71" s="336" t="s">
        <v>0</v>
      </c>
      <c r="B71" s="336" t="s">
        <v>31</v>
      </c>
      <c r="C71" s="336" t="s">
        <v>13</v>
      </c>
      <c r="D71" s="336" t="s">
        <v>114</v>
      </c>
      <c r="E71" s="354" t="s">
        <v>57</v>
      </c>
      <c r="F71" s="354"/>
      <c r="G71" s="336" t="s">
        <v>32</v>
      </c>
      <c r="H71" s="336" t="s">
        <v>115</v>
      </c>
      <c r="I71" s="336" t="s">
        <v>33</v>
      </c>
      <c r="J71" s="336" t="s">
        <v>116</v>
      </c>
      <c r="K71" s="350" t="s">
        <v>117</v>
      </c>
      <c r="L71" s="350"/>
      <c r="M71" s="350"/>
      <c r="N71" s="350"/>
      <c r="O71" s="351" t="s">
        <v>34</v>
      </c>
      <c r="P71" s="352"/>
      <c r="Q71" s="352"/>
      <c r="R71" s="353"/>
      <c r="S71" s="336" t="s">
        <v>35</v>
      </c>
      <c r="T71" s="336" t="s">
        <v>36</v>
      </c>
      <c r="U71" s="336" t="s">
        <v>118</v>
      </c>
      <c r="V71" s="336" t="s">
        <v>119</v>
      </c>
      <c r="W71" s="336" t="s">
        <v>37</v>
      </c>
      <c r="X71" s="336" t="s">
        <v>38</v>
      </c>
      <c r="Y71" s="336" t="s">
        <v>120</v>
      </c>
      <c r="Z71" s="336" t="s">
        <v>121</v>
      </c>
      <c r="AA71" s="338" t="s">
        <v>122</v>
      </c>
      <c r="AB71" s="339"/>
      <c r="AC71" s="339"/>
      <c r="AD71" s="339"/>
      <c r="AE71" s="339"/>
      <c r="AF71" s="340"/>
      <c r="AG71" s="341" t="s">
        <v>123</v>
      </c>
      <c r="AH71" s="342"/>
      <c r="AI71" s="342"/>
      <c r="AJ71" s="342"/>
      <c r="AK71" s="343"/>
      <c r="AL71" s="344" t="s">
        <v>3</v>
      </c>
      <c r="AM71" s="345"/>
      <c r="AN71" s="345"/>
      <c r="AO71" s="345"/>
      <c r="AP71" s="345"/>
      <c r="AQ71" s="345"/>
      <c r="AR71" s="345"/>
      <c r="AS71" s="345"/>
      <c r="AT71" s="345"/>
      <c r="AU71" s="345"/>
      <c r="AV71" s="345"/>
      <c r="AW71" s="345"/>
      <c r="AX71" s="345"/>
      <c r="AY71" s="346"/>
      <c r="AZ71" s="347" t="s">
        <v>39</v>
      </c>
      <c r="BA71" s="348"/>
      <c r="BB71" s="348"/>
      <c r="BC71" s="348"/>
      <c r="BD71" s="348"/>
      <c r="BE71" s="348"/>
      <c r="BF71" s="348"/>
      <c r="BG71" s="348"/>
      <c r="BH71" s="348"/>
      <c r="BI71" s="348"/>
      <c r="BJ71" s="348"/>
      <c r="BK71" s="348"/>
      <c r="BL71" s="348"/>
      <c r="BM71" s="348"/>
      <c r="BN71" s="348"/>
      <c r="BO71" s="349"/>
    </row>
    <row r="72" spans="1:67" s="37" customFormat="1" ht="67.2" customHeight="1">
      <c r="A72" s="337"/>
      <c r="B72" s="337"/>
      <c r="C72" s="337"/>
      <c r="D72" s="337"/>
      <c r="E72" s="354"/>
      <c r="F72" s="354"/>
      <c r="G72" s="337"/>
      <c r="H72" s="337"/>
      <c r="I72" s="337"/>
      <c r="J72" s="337"/>
      <c r="K72" s="77" t="s">
        <v>124</v>
      </c>
      <c r="L72" s="77" t="s">
        <v>125</v>
      </c>
      <c r="M72" s="77" t="s">
        <v>126</v>
      </c>
      <c r="N72" s="77" t="s">
        <v>127</v>
      </c>
      <c r="O72" s="77" t="s">
        <v>40</v>
      </c>
      <c r="P72" s="77" t="s">
        <v>41</v>
      </c>
      <c r="Q72" s="77" t="s">
        <v>42</v>
      </c>
      <c r="R72" s="77" t="s">
        <v>43</v>
      </c>
      <c r="S72" s="337"/>
      <c r="T72" s="337"/>
      <c r="U72" s="337"/>
      <c r="V72" s="337"/>
      <c r="W72" s="337"/>
      <c r="X72" s="337"/>
      <c r="Y72" s="337"/>
      <c r="Z72" s="337"/>
      <c r="AA72" s="78" t="s">
        <v>14</v>
      </c>
      <c r="AB72" s="78" t="s">
        <v>128</v>
      </c>
      <c r="AC72" s="78" t="s">
        <v>129</v>
      </c>
      <c r="AD72" s="78" t="s">
        <v>130</v>
      </c>
      <c r="AE72" s="78" t="s">
        <v>131</v>
      </c>
      <c r="AF72" s="78" t="s">
        <v>132</v>
      </c>
      <c r="AG72" s="79" t="s">
        <v>133</v>
      </c>
      <c r="AH72" s="79" t="s">
        <v>134</v>
      </c>
      <c r="AI72" s="79" t="s">
        <v>135</v>
      </c>
      <c r="AJ72" s="79" t="s">
        <v>136</v>
      </c>
      <c r="AK72" s="79" t="s">
        <v>137</v>
      </c>
      <c r="AL72" s="80" t="s">
        <v>44</v>
      </c>
      <c r="AM72" s="80" t="s">
        <v>138</v>
      </c>
      <c r="AN72" s="80" t="s">
        <v>45</v>
      </c>
      <c r="AO72" s="80" t="s">
        <v>139</v>
      </c>
      <c r="AP72" s="80" t="s">
        <v>140</v>
      </c>
      <c r="AQ72" s="80" t="s">
        <v>141</v>
      </c>
      <c r="AR72" s="80" t="s">
        <v>142</v>
      </c>
      <c r="AS72" s="80" t="s">
        <v>143</v>
      </c>
      <c r="AT72" s="80" t="s">
        <v>8</v>
      </c>
      <c r="AU72" s="80" t="s">
        <v>9</v>
      </c>
      <c r="AV72" s="80" t="s">
        <v>10</v>
      </c>
      <c r="AW72" s="80" t="s">
        <v>144</v>
      </c>
      <c r="AX72" s="80" t="s">
        <v>145</v>
      </c>
      <c r="AY72" s="80" t="s">
        <v>146</v>
      </c>
      <c r="AZ72" s="81" t="s">
        <v>11</v>
      </c>
      <c r="BA72" s="81" t="s">
        <v>6</v>
      </c>
      <c r="BB72" s="81" t="s">
        <v>147</v>
      </c>
      <c r="BC72" s="81" t="s">
        <v>148</v>
      </c>
      <c r="BD72" s="81" t="s">
        <v>149</v>
      </c>
      <c r="BE72" s="81" t="s">
        <v>150</v>
      </c>
      <c r="BF72" s="81" t="s">
        <v>151</v>
      </c>
      <c r="BG72" s="81" t="s">
        <v>152</v>
      </c>
      <c r="BH72" s="81" t="s">
        <v>153</v>
      </c>
      <c r="BI72" s="81" t="s">
        <v>46</v>
      </c>
      <c r="BJ72" s="81" t="s">
        <v>154</v>
      </c>
      <c r="BK72" s="81" t="s">
        <v>155</v>
      </c>
      <c r="BL72" s="81" t="s">
        <v>156</v>
      </c>
      <c r="BM72" s="81" t="s">
        <v>157</v>
      </c>
      <c r="BN72" s="81" t="s">
        <v>158</v>
      </c>
      <c r="BO72" s="81" t="s">
        <v>146</v>
      </c>
    </row>
    <row r="73" spans="1:67" s="37" customFormat="1" ht="55.2">
      <c r="A73" s="82">
        <v>1</v>
      </c>
      <c r="B73" s="271" t="s">
        <v>409</v>
      </c>
      <c r="C73" s="83" t="s">
        <v>410</v>
      </c>
      <c r="D73" s="83" t="s">
        <v>411</v>
      </c>
      <c r="E73" s="280">
        <f>2500*G73</f>
        <v>4992500</v>
      </c>
      <c r="F73" s="281" t="s">
        <v>48</v>
      </c>
      <c r="G73" s="132">
        <v>1997</v>
      </c>
      <c r="H73" s="132"/>
      <c r="I73" s="133" t="s">
        <v>412</v>
      </c>
      <c r="J73" s="134" t="s">
        <v>78</v>
      </c>
      <c r="K73" s="135" t="s">
        <v>82</v>
      </c>
      <c r="L73" s="135" t="s">
        <v>81</v>
      </c>
      <c r="M73" s="131" t="s">
        <v>162</v>
      </c>
      <c r="N73" s="131" t="s">
        <v>161</v>
      </c>
      <c r="O73" s="135" t="s">
        <v>413</v>
      </c>
      <c r="P73" s="135" t="s">
        <v>414</v>
      </c>
      <c r="Q73" s="135" t="s">
        <v>414</v>
      </c>
      <c r="R73" s="135" t="s">
        <v>79</v>
      </c>
      <c r="S73" s="131" t="s">
        <v>162</v>
      </c>
      <c r="T73" s="135" t="s">
        <v>415</v>
      </c>
      <c r="U73" s="135" t="s">
        <v>80</v>
      </c>
      <c r="V73" s="131" t="s">
        <v>161</v>
      </c>
      <c r="W73" s="131" t="s">
        <v>161</v>
      </c>
      <c r="X73" s="131" t="s">
        <v>162</v>
      </c>
      <c r="Y73" s="131" t="s">
        <v>161</v>
      </c>
      <c r="Z73" s="131" t="s">
        <v>161</v>
      </c>
      <c r="AA73" s="131" t="s">
        <v>161</v>
      </c>
      <c r="AB73" s="131"/>
      <c r="AC73" s="135" t="s">
        <v>86</v>
      </c>
      <c r="AD73" s="135" t="s">
        <v>86</v>
      </c>
      <c r="AE73" s="131" t="s">
        <v>162</v>
      </c>
      <c r="AF73" s="135"/>
      <c r="AG73" s="131" t="s">
        <v>162</v>
      </c>
      <c r="AH73" s="135" t="s">
        <v>86</v>
      </c>
      <c r="AI73" s="135" t="s">
        <v>86</v>
      </c>
      <c r="AJ73" s="135" t="s">
        <v>86</v>
      </c>
      <c r="AK73" s="136"/>
      <c r="AL73" s="134" t="s">
        <v>161</v>
      </c>
      <c r="AM73" s="134" t="s">
        <v>161</v>
      </c>
      <c r="AN73" s="134" t="s">
        <v>161</v>
      </c>
      <c r="AO73" s="134" t="s">
        <v>161</v>
      </c>
      <c r="AP73" s="134" t="s">
        <v>162</v>
      </c>
      <c r="AQ73" s="130" t="s">
        <v>80</v>
      </c>
      <c r="AR73" s="130" t="s">
        <v>416</v>
      </c>
      <c r="AS73" s="130" t="s">
        <v>86</v>
      </c>
      <c r="AT73" s="134" t="s">
        <v>161</v>
      </c>
      <c r="AU73" s="134" t="s">
        <v>161</v>
      </c>
      <c r="AV73" s="134" t="s">
        <v>417</v>
      </c>
      <c r="AW73" s="134" t="s">
        <v>161</v>
      </c>
      <c r="AX73" s="134" t="s">
        <v>161</v>
      </c>
      <c r="AY73" s="83" t="s">
        <v>86</v>
      </c>
      <c r="AZ73" s="134" t="s">
        <v>161</v>
      </c>
      <c r="BA73" s="134" t="s">
        <v>161</v>
      </c>
      <c r="BB73" s="130" t="s">
        <v>418</v>
      </c>
      <c r="BC73" s="130" t="s">
        <v>83</v>
      </c>
      <c r="BD73" s="130" t="s">
        <v>84</v>
      </c>
      <c r="BE73" s="130" t="s">
        <v>83</v>
      </c>
      <c r="BF73" s="130" t="s">
        <v>83</v>
      </c>
      <c r="BG73" s="134" t="s">
        <v>162</v>
      </c>
      <c r="BH73" s="134" t="s">
        <v>162</v>
      </c>
      <c r="BI73" s="134" t="s">
        <v>162</v>
      </c>
      <c r="BJ73" s="137" t="s">
        <v>167</v>
      </c>
      <c r="BK73" s="134" t="s">
        <v>161</v>
      </c>
      <c r="BL73" s="137" t="s">
        <v>86</v>
      </c>
      <c r="BM73" s="134" t="s">
        <v>161</v>
      </c>
      <c r="BN73" s="134" t="s">
        <v>162</v>
      </c>
      <c r="BO73" s="130" t="s">
        <v>86</v>
      </c>
    </row>
    <row r="74" spans="1:67" s="37" customFormat="1" ht="41.4">
      <c r="A74" s="82">
        <v>2</v>
      </c>
      <c r="B74" s="271" t="s">
        <v>419</v>
      </c>
      <c r="C74" s="83" t="s">
        <v>1023</v>
      </c>
      <c r="D74" s="83" t="s">
        <v>411</v>
      </c>
      <c r="E74" s="280">
        <f>2500*G74</f>
        <v>2870000</v>
      </c>
      <c r="F74" s="281" t="s">
        <v>48</v>
      </c>
      <c r="G74" s="132">
        <v>1148</v>
      </c>
      <c r="H74" s="132"/>
      <c r="I74" s="133" t="s">
        <v>420</v>
      </c>
      <c r="J74" s="134" t="s">
        <v>78</v>
      </c>
      <c r="K74" s="135" t="s">
        <v>82</v>
      </c>
      <c r="L74" s="135" t="s">
        <v>83</v>
      </c>
      <c r="M74" s="131" t="s">
        <v>162</v>
      </c>
      <c r="N74" s="131" t="s">
        <v>162</v>
      </c>
      <c r="O74" s="135" t="s">
        <v>421</v>
      </c>
      <c r="P74" s="135" t="s">
        <v>414</v>
      </c>
      <c r="Q74" s="135" t="s">
        <v>422</v>
      </c>
      <c r="R74" s="135" t="s">
        <v>344</v>
      </c>
      <c r="S74" s="131" t="s">
        <v>162</v>
      </c>
      <c r="T74" s="135" t="s">
        <v>423</v>
      </c>
      <c r="U74" s="135" t="s">
        <v>80</v>
      </c>
      <c r="V74" s="131" t="s">
        <v>162</v>
      </c>
      <c r="W74" s="131" t="s">
        <v>161</v>
      </c>
      <c r="X74" s="131" t="s">
        <v>162</v>
      </c>
      <c r="Y74" s="131" t="s">
        <v>161</v>
      </c>
      <c r="Z74" s="131" t="s">
        <v>161</v>
      </c>
      <c r="AA74" s="131" t="s">
        <v>161</v>
      </c>
      <c r="AB74" s="131"/>
      <c r="AC74" s="135" t="s">
        <v>86</v>
      </c>
      <c r="AD74" s="135" t="s">
        <v>86</v>
      </c>
      <c r="AE74" s="131" t="s">
        <v>162</v>
      </c>
      <c r="AF74" s="135"/>
      <c r="AG74" s="131" t="s">
        <v>162</v>
      </c>
      <c r="AH74" s="135" t="s">
        <v>86</v>
      </c>
      <c r="AI74" s="135" t="s">
        <v>86</v>
      </c>
      <c r="AJ74" s="135" t="s">
        <v>86</v>
      </c>
      <c r="AK74" s="136"/>
      <c r="AL74" s="134" t="s">
        <v>162</v>
      </c>
      <c r="AM74" s="134" t="s">
        <v>161</v>
      </c>
      <c r="AN74" s="134" t="s">
        <v>161</v>
      </c>
      <c r="AO74" s="134" t="s">
        <v>161</v>
      </c>
      <c r="AP74" s="134" t="s">
        <v>162</v>
      </c>
      <c r="AQ74" s="130" t="s">
        <v>80</v>
      </c>
      <c r="AR74" s="130" t="s">
        <v>416</v>
      </c>
      <c r="AS74" s="130" t="s">
        <v>86</v>
      </c>
      <c r="AT74" s="134" t="s">
        <v>161</v>
      </c>
      <c r="AU74" s="134" t="s">
        <v>161</v>
      </c>
      <c r="AV74" s="134" t="s">
        <v>417</v>
      </c>
      <c r="AW74" s="134" t="s">
        <v>161</v>
      </c>
      <c r="AX74" s="134" t="s">
        <v>161</v>
      </c>
      <c r="AY74" s="83" t="s">
        <v>86</v>
      </c>
      <c r="AZ74" s="134" t="s">
        <v>161</v>
      </c>
      <c r="BA74" s="134" t="s">
        <v>161</v>
      </c>
      <c r="BB74" s="130" t="s">
        <v>84</v>
      </c>
      <c r="BC74" s="130" t="s">
        <v>83</v>
      </c>
      <c r="BD74" s="130" t="s">
        <v>84</v>
      </c>
      <c r="BE74" s="130" t="s">
        <v>83</v>
      </c>
      <c r="BF74" s="130" t="s">
        <v>83</v>
      </c>
      <c r="BG74" s="134" t="s">
        <v>162</v>
      </c>
      <c r="BH74" s="134" t="s">
        <v>162</v>
      </c>
      <c r="BI74" s="134" t="s">
        <v>162</v>
      </c>
      <c r="BJ74" s="137" t="s">
        <v>167</v>
      </c>
      <c r="BK74" s="134" t="s">
        <v>161</v>
      </c>
      <c r="BL74" s="137" t="s">
        <v>86</v>
      </c>
      <c r="BM74" s="134" t="s">
        <v>161</v>
      </c>
      <c r="BN74" s="134" t="s">
        <v>162</v>
      </c>
      <c r="BO74" s="130" t="s">
        <v>86</v>
      </c>
    </row>
    <row r="75" spans="1:67" s="37" customFormat="1" ht="13.2">
      <c r="A75" s="13">
        <v>3</v>
      </c>
      <c r="B75" s="56" t="s">
        <v>169</v>
      </c>
      <c r="C75" s="56"/>
      <c r="D75" s="107"/>
      <c r="E75" s="108">
        <v>729555.48</v>
      </c>
      <c r="F75" s="108" t="s">
        <v>47</v>
      </c>
      <c r="G75" s="100"/>
      <c r="H75" s="101"/>
      <c r="I75" s="102"/>
      <c r="J75" s="102"/>
      <c r="K75" s="103"/>
      <c r="L75" s="103"/>
      <c r="M75" s="103"/>
      <c r="N75" s="103"/>
      <c r="O75" s="104"/>
      <c r="P75" s="103"/>
      <c r="Q75" s="103"/>
      <c r="R75" s="104"/>
      <c r="S75" s="104"/>
      <c r="T75" s="104"/>
      <c r="U75" s="104"/>
      <c r="V75" s="104"/>
      <c r="W75" s="104"/>
      <c r="X75" s="104"/>
      <c r="Y75" s="103"/>
      <c r="Z75" s="103"/>
      <c r="AA75" s="104"/>
      <c r="AB75" s="104"/>
      <c r="AC75" s="104"/>
      <c r="AD75" s="104"/>
      <c r="AE75" s="105"/>
      <c r="AF75" s="103"/>
      <c r="AG75" s="103"/>
      <c r="AH75" s="103"/>
      <c r="AI75" s="105"/>
      <c r="AJ75" s="105"/>
      <c r="AK75" s="105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</row>
    <row r="76" spans="1:67" s="37" customFormat="1" ht="13.2">
      <c r="A76" s="52"/>
      <c r="B76" s="92"/>
      <c r="C76" s="92"/>
      <c r="D76" s="93"/>
      <c r="E76" s="55"/>
      <c r="F76" s="94"/>
      <c r="G76" s="55"/>
      <c r="H76" s="75"/>
      <c r="I76" s="76"/>
      <c r="J76" s="76"/>
      <c r="K76" s="35"/>
      <c r="L76" s="35"/>
      <c r="M76" s="35"/>
      <c r="N76" s="35"/>
      <c r="O76" s="33"/>
      <c r="P76" s="35"/>
      <c r="Q76" s="35"/>
      <c r="R76" s="33"/>
      <c r="S76" s="33"/>
      <c r="T76" s="33"/>
      <c r="U76" s="33"/>
      <c r="V76" s="33"/>
      <c r="W76" s="33"/>
      <c r="X76" s="33"/>
      <c r="Y76" s="35"/>
      <c r="Z76" s="35"/>
      <c r="AA76" s="33"/>
      <c r="AB76" s="33"/>
      <c r="AC76" s="33"/>
      <c r="AD76" s="33"/>
      <c r="AE76" s="36"/>
      <c r="AF76" s="35"/>
      <c r="AG76" s="35"/>
      <c r="AH76" s="35"/>
      <c r="AI76" s="36"/>
      <c r="AJ76" s="36"/>
      <c r="AK76" s="36"/>
    </row>
    <row r="77" spans="1:67" s="37" customFormat="1" ht="15">
      <c r="A77" s="95" t="s">
        <v>548</v>
      </c>
      <c r="B77" s="96" t="s">
        <v>549</v>
      </c>
      <c r="C77" s="96"/>
      <c r="D77" s="97"/>
      <c r="E77" s="98"/>
      <c r="F77" s="99"/>
      <c r="G77" s="55"/>
      <c r="H77" s="75"/>
      <c r="I77" s="76"/>
      <c r="J77" s="76"/>
      <c r="K77" s="35"/>
      <c r="L77" s="35"/>
      <c r="M77" s="35"/>
      <c r="N77" s="35"/>
      <c r="O77" s="33"/>
      <c r="P77" s="35"/>
      <c r="Q77" s="35"/>
      <c r="R77" s="33"/>
      <c r="S77" s="33"/>
      <c r="T77" s="33"/>
      <c r="U77" s="33"/>
      <c r="V77" s="33"/>
      <c r="W77" s="33"/>
      <c r="X77" s="33"/>
      <c r="Y77" s="35"/>
      <c r="Z77" s="35"/>
      <c r="AA77" s="33"/>
      <c r="AB77" s="33"/>
      <c r="AC77" s="33"/>
      <c r="AD77" s="33"/>
      <c r="AE77" s="36"/>
      <c r="AF77" s="35"/>
      <c r="AG77" s="35"/>
      <c r="AH77" s="35"/>
      <c r="AI77" s="36"/>
      <c r="AJ77" s="36"/>
      <c r="AK77" s="36"/>
    </row>
    <row r="78" spans="1:67" s="37" customFormat="1" ht="15" customHeight="1">
      <c r="A78" s="336" t="s">
        <v>0</v>
      </c>
      <c r="B78" s="336" t="s">
        <v>31</v>
      </c>
      <c r="C78" s="336" t="s">
        <v>13</v>
      </c>
      <c r="D78" s="336" t="s">
        <v>114</v>
      </c>
      <c r="E78" s="354" t="s">
        <v>57</v>
      </c>
      <c r="F78" s="354"/>
      <c r="G78" s="336" t="s">
        <v>32</v>
      </c>
      <c r="H78" s="336" t="s">
        <v>115</v>
      </c>
      <c r="I78" s="336" t="s">
        <v>33</v>
      </c>
      <c r="J78" s="336" t="s">
        <v>116</v>
      </c>
      <c r="K78" s="350" t="s">
        <v>117</v>
      </c>
      <c r="L78" s="350"/>
      <c r="M78" s="350"/>
      <c r="N78" s="350"/>
      <c r="O78" s="351" t="s">
        <v>34</v>
      </c>
      <c r="P78" s="352"/>
      <c r="Q78" s="352"/>
      <c r="R78" s="353"/>
      <c r="S78" s="336" t="s">
        <v>35</v>
      </c>
      <c r="T78" s="336" t="s">
        <v>36</v>
      </c>
      <c r="U78" s="336" t="s">
        <v>118</v>
      </c>
      <c r="V78" s="336" t="s">
        <v>119</v>
      </c>
      <c r="W78" s="336" t="s">
        <v>37</v>
      </c>
      <c r="X78" s="336" t="s">
        <v>38</v>
      </c>
      <c r="Y78" s="336" t="s">
        <v>120</v>
      </c>
      <c r="Z78" s="336" t="s">
        <v>121</v>
      </c>
      <c r="AA78" s="338" t="s">
        <v>122</v>
      </c>
      <c r="AB78" s="339"/>
      <c r="AC78" s="339"/>
      <c r="AD78" s="339"/>
      <c r="AE78" s="339"/>
      <c r="AF78" s="340"/>
      <c r="AG78" s="341" t="s">
        <v>123</v>
      </c>
      <c r="AH78" s="342"/>
      <c r="AI78" s="342"/>
      <c r="AJ78" s="342"/>
      <c r="AK78" s="343"/>
      <c r="AL78" s="344" t="s">
        <v>3</v>
      </c>
      <c r="AM78" s="345"/>
      <c r="AN78" s="345"/>
      <c r="AO78" s="345"/>
      <c r="AP78" s="345"/>
      <c r="AQ78" s="345"/>
      <c r="AR78" s="345"/>
      <c r="AS78" s="345"/>
      <c r="AT78" s="345"/>
      <c r="AU78" s="345"/>
      <c r="AV78" s="345"/>
      <c r="AW78" s="345"/>
      <c r="AX78" s="345"/>
      <c r="AY78" s="346"/>
      <c r="AZ78" s="347" t="s">
        <v>39</v>
      </c>
      <c r="BA78" s="348"/>
      <c r="BB78" s="348"/>
      <c r="BC78" s="348"/>
      <c r="BD78" s="348"/>
      <c r="BE78" s="348"/>
      <c r="BF78" s="348"/>
      <c r="BG78" s="348"/>
      <c r="BH78" s="348"/>
      <c r="BI78" s="348"/>
      <c r="BJ78" s="348"/>
      <c r="BK78" s="348"/>
      <c r="BL78" s="348"/>
      <c r="BM78" s="348"/>
      <c r="BN78" s="348"/>
      <c r="BO78" s="349"/>
    </row>
    <row r="79" spans="1:67" s="37" customFormat="1" ht="55.95" customHeight="1">
      <c r="A79" s="337"/>
      <c r="B79" s="355"/>
      <c r="C79" s="337"/>
      <c r="D79" s="337"/>
      <c r="E79" s="354"/>
      <c r="F79" s="354"/>
      <c r="G79" s="337"/>
      <c r="H79" s="337"/>
      <c r="I79" s="337"/>
      <c r="J79" s="337"/>
      <c r="K79" s="112" t="s">
        <v>124</v>
      </c>
      <c r="L79" s="112" t="s">
        <v>125</v>
      </c>
      <c r="M79" s="112" t="s">
        <v>126</v>
      </c>
      <c r="N79" s="112" t="s">
        <v>127</v>
      </c>
      <c r="O79" s="112" t="s">
        <v>40</v>
      </c>
      <c r="P79" s="112" t="s">
        <v>41</v>
      </c>
      <c r="Q79" s="112" t="s">
        <v>42</v>
      </c>
      <c r="R79" s="112" t="s">
        <v>43</v>
      </c>
      <c r="S79" s="337"/>
      <c r="T79" s="337"/>
      <c r="U79" s="337"/>
      <c r="V79" s="337"/>
      <c r="W79" s="337"/>
      <c r="X79" s="337"/>
      <c r="Y79" s="337"/>
      <c r="Z79" s="337"/>
      <c r="AA79" s="111" t="s">
        <v>14</v>
      </c>
      <c r="AB79" s="111" t="s">
        <v>128</v>
      </c>
      <c r="AC79" s="111" t="s">
        <v>129</v>
      </c>
      <c r="AD79" s="111" t="s">
        <v>130</v>
      </c>
      <c r="AE79" s="111" t="s">
        <v>131</v>
      </c>
      <c r="AF79" s="111" t="s">
        <v>132</v>
      </c>
      <c r="AG79" s="79" t="s">
        <v>133</v>
      </c>
      <c r="AH79" s="79" t="s">
        <v>134</v>
      </c>
      <c r="AI79" s="79" t="s">
        <v>135</v>
      </c>
      <c r="AJ79" s="79" t="s">
        <v>136</v>
      </c>
      <c r="AK79" s="79" t="s">
        <v>137</v>
      </c>
      <c r="AL79" s="80" t="s">
        <v>44</v>
      </c>
      <c r="AM79" s="80" t="s">
        <v>138</v>
      </c>
      <c r="AN79" s="80" t="s">
        <v>45</v>
      </c>
      <c r="AO79" s="80" t="s">
        <v>139</v>
      </c>
      <c r="AP79" s="80" t="s">
        <v>140</v>
      </c>
      <c r="AQ79" s="80" t="s">
        <v>141</v>
      </c>
      <c r="AR79" s="80" t="s">
        <v>142</v>
      </c>
      <c r="AS79" s="80" t="s">
        <v>143</v>
      </c>
      <c r="AT79" s="80" t="s">
        <v>8</v>
      </c>
      <c r="AU79" s="80" t="s">
        <v>9</v>
      </c>
      <c r="AV79" s="80" t="s">
        <v>10</v>
      </c>
      <c r="AW79" s="80" t="s">
        <v>144</v>
      </c>
      <c r="AX79" s="80" t="s">
        <v>145</v>
      </c>
      <c r="AY79" s="80" t="s">
        <v>146</v>
      </c>
      <c r="AZ79" s="81" t="s">
        <v>11</v>
      </c>
      <c r="BA79" s="81" t="s">
        <v>6</v>
      </c>
      <c r="BB79" s="81" t="s">
        <v>147</v>
      </c>
      <c r="BC79" s="81" t="s">
        <v>148</v>
      </c>
      <c r="BD79" s="81" t="s">
        <v>149</v>
      </c>
      <c r="BE79" s="81" t="s">
        <v>150</v>
      </c>
      <c r="BF79" s="81" t="s">
        <v>151</v>
      </c>
      <c r="BG79" s="81" t="s">
        <v>152</v>
      </c>
      <c r="BH79" s="81" t="s">
        <v>153</v>
      </c>
      <c r="BI79" s="81" t="s">
        <v>46</v>
      </c>
      <c r="BJ79" s="81" t="s">
        <v>154</v>
      </c>
      <c r="BK79" s="81" t="s">
        <v>155</v>
      </c>
      <c r="BL79" s="81" t="s">
        <v>156</v>
      </c>
      <c r="BM79" s="81" t="s">
        <v>157</v>
      </c>
      <c r="BN79" s="81" t="s">
        <v>158</v>
      </c>
      <c r="BO79" s="81" t="s">
        <v>146</v>
      </c>
    </row>
    <row r="80" spans="1:67" s="37" customFormat="1" ht="66">
      <c r="A80" s="82" t="s">
        <v>550</v>
      </c>
      <c r="B80" s="270" t="s">
        <v>551</v>
      </c>
      <c r="C80" s="83" t="s">
        <v>502</v>
      </c>
      <c r="D80" s="83"/>
      <c r="E80" s="279">
        <f>2500*870</f>
        <v>2175000</v>
      </c>
      <c r="F80" s="165" t="s">
        <v>48</v>
      </c>
      <c r="G80" s="86">
        <v>870</v>
      </c>
      <c r="H80" s="86"/>
      <c r="I80" s="87"/>
      <c r="J80" s="88" t="s">
        <v>78</v>
      </c>
      <c r="K80" s="89" t="s">
        <v>82</v>
      </c>
      <c r="L80" s="89" t="s">
        <v>81</v>
      </c>
      <c r="M80" s="85" t="s">
        <v>161</v>
      </c>
      <c r="N80" s="85" t="s">
        <v>161</v>
      </c>
      <c r="O80" s="89" t="s">
        <v>572</v>
      </c>
      <c r="P80" s="89" t="s">
        <v>580</v>
      </c>
      <c r="Q80" s="89" t="s">
        <v>183</v>
      </c>
      <c r="R80" s="89" t="s">
        <v>581</v>
      </c>
      <c r="S80" s="85" t="s">
        <v>162</v>
      </c>
      <c r="T80" s="89" t="s">
        <v>582</v>
      </c>
      <c r="U80" s="89" t="s">
        <v>583</v>
      </c>
      <c r="V80" s="85" t="s">
        <v>162</v>
      </c>
      <c r="W80" s="85" t="s">
        <v>161</v>
      </c>
      <c r="X80" s="85" t="s">
        <v>162</v>
      </c>
      <c r="Y80" s="85" t="s">
        <v>161</v>
      </c>
      <c r="Z80" s="85" t="s">
        <v>161</v>
      </c>
      <c r="AA80" s="85" t="s">
        <v>161</v>
      </c>
      <c r="AB80" s="85" t="s">
        <v>166</v>
      </c>
      <c r="AC80" s="89"/>
      <c r="AD80" s="89"/>
      <c r="AE80" s="85" t="s">
        <v>162</v>
      </c>
      <c r="AF80" s="89"/>
      <c r="AG80" s="89" t="s">
        <v>249</v>
      </c>
      <c r="AH80" s="157"/>
      <c r="AI80" s="89"/>
      <c r="AJ80" s="89"/>
      <c r="AK80" s="90"/>
      <c r="AL80" s="88" t="s">
        <v>161</v>
      </c>
      <c r="AM80" s="88" t="s">
        <v>161</v>
      </c>
      <c r="AN80" s="88" t="s">
        <v>161</v>
      </c>
      <c r="AO80" s="88" t="s">
        <v>161</v>
      </c>
      <c r="AP80" s="88" t="s">
        <v>162</v>
      </c>
      <c r="AQ80" s="83" t="s">
        <v>249</v>
      </c>
      <c r="AR80" s="83" t="s">
        <v>249</v>
      </c>
      <c r="AS80" s="83" t="s">
        <v>249</v>
      </c>
      <c r="AT80" s="88" t="s">
        <v>161</v>
      </c>
      <c r="AU80" s="88" t="s">
        <v>161</v>
      </c>
      <c r="AV80" s="88" t="s">
        <v>257</v>
      </c>
      <c r="AW80" s="88" t="s">
        <v>161</v>
      </c>
      <c r="AX80" s="88" t="s">
        <v>161</v>
      </c>
      <c r="AY80" s="83" t="s">
        <v>249</v>
      </c>
      <c r="AZ80" s="88" t="s">
        <v>162</v>
      </c>
      <c r="BA80" s="88" t="s">
        <v>162</v>
      </c>
      <c r="BB80" s="83" t="s">
        <v>584</v>
      </c>
      <c r="BC80" s="83" t="s">
        <v>249</v>
      </c>
      <c r="BD80" s="83" t="s">
        <v>249</v>
      </c>
      <c r="BE80" s="83" t="s">
        <v>585</v>
      </c>
      <c r="BF80" s="83" t="s">
        <v>249</v>
      </c>
      <c r="BG80" s="88" t="s">
        <v>162</v>
      </c>
      <c r="BH80" s="88" t="s">
        <v>162</v>
      </c>
      <c r="BI80" s="88" t="s">
        <v>162</v>
      </c>
      <c r="BJ80" s="91" t="s">
        <v>249</v>
      </c>
      <c r="BK80" s="88" t="s">
        <v>161</v>
      </c>
      <c r="BL80" s="91" t="s">
        <v>249</v>
      </c>
      <c r="BM80" s="88" t="s">
        <v>161</v>
      </c>
      <c r="BN80" s="88" t="s">
        <v>162</v>
      </c>
      <c r="BO80" s="83" t="s">
        <v>577</v>
      </c>
    </row>
    <row r="81" spans="1:67" s="37" customFormat="1" ht="66">
      <c r="A81" s="82" t="s">
        <v>552</v>
      </c>
      <c r="B81" s="276" t="s">
        <v>553</v>
      </c>
      <c r="C81" s="83" t="s">
        <v>554</v>
      </c>
      <c r="D81" s="83"/>
      <c r="E81" s="279">
        <f>2500*431.15</f>
        <v>1077875</v>
      </c>
      <c r="F81" s="165" t="s">
        <v>48</v>
      </c>
      <c r="G81" s="86">
        <v>431.15</v>
      </c>
      <c r="H81" s="86"/>
      <c r="I81" s="87"/>
      <c r="J81" s="88" t="s">
        <v>78</v>
      </c>
      <c r="K81" s="89" t="s">
        <v>82</v>
      </c>
      <c r="L81" s="89" t="s">
        <v>81</v>
      </c>
      <c r="M81" s="85" t="s">
        <v>161</v>
      </c>
      <c r="N81" s="85" t="s">
        <v>161</v>
      </c>
      <c r="O81" s="89" t="s">
        <v>572</v>
      </c>
      <c r="P81" s="89" t="s">
        <v>573</v>
      </c>
      <c r="Q81" s="89" t="s">
        <v>183</v>
      </c>
      <c r="R81" s="89" t="s">
        <v>586</v>
      </c>
      <c r="S81" s="85" t="s">
        <v>162</v>
      </c>
      <c r="T81" s="89" t="s">
        <v>587</v>
      </c>
      <c r="U81" s="89" t="s">
        <v>588</v>
      </c>
      <c r="V81" s="85" t="s">
        <v>162</v>
      </c>
      <c r="W81" s="85" t="s">
        <v>162</v>
      </c>
      <c r="X81" s="85" t="s">
        <v>162</v>
      </c>
      <c r="Y81" s="85" t="s">
        <v>161</v>
      </c>
      <c r="Z81" s="85" t="s">
        <v>161</v>
      </c>
      <c r="AA81" s="85" t="s">
        <v>161</v>
      </c>
      <c r="AB81" s="85" t="s">
        <v>166</v>
      </c>
      <c r="AC81" s="89"/>
      <c r="AD81" s="89"/>
      <c r="AE81" s="85" t="s">
        <v>162</v>
      </c>
      <c r="AF81" s="89"/>
      <c r="AG81" s="85" t="s">
        <v>162</v>
      </c>
      <c r="AH81" s="89"/>
      <c r="AI81" s="89"/>
      <c r="AJ81" s="89"/>
      <c r="AK81" s="90"/>
      <c r="AL81" s="88" t="s">
        <v>161</v>
      </c>
      <c r="AM81" s="88" t="s">
        <v>161</v>
      </c>
      <c r="AN81" s="88" t="s">
        <v>161</v>
      </c>
      <c r="AO81" s="88" t="s">
        <v>161</v>
      </c>
      <c r="AP81" s="88" t="s">
        <v>162</v>
      </c>
      <c r="AQ81" s="83" t="s">
        <v>585</v>
      </c>
      <c r="AR81" s="83" t="s">
        <v>249</v>
      </c>
      <c r="AS81" s="83" t="s">
        <v>249</v>
      </c>
      <c r="AT81" s="88" t="s">
        <v>161</v>
      </c>
      <c r="AU81" s="88" t="s">
        <v>161</v>
      </c>
      <c r="AV81" s="88" t="s">
        <v>257</v>
      </c>
      <c r="AW81" s="88" t="s">
        <v>162</v>
      </c>
      <c r="AX81" s="88" t="s">
        <v>162</v>
      </c>
      <c r="AY81" s="83" t="s">
        <v>249</v>
      </c>
      <c r="AZ81" s="88" t="s">
        <v>162</v>
      </c>
      <c r="BA81" s="88" t="s">
        <v>162</v>
      </c>
      <c r="BB81" s="83" t="s">
        <v>589</v>
      </c>
      <c r="BC81" s="83" t="s">
        <v>249</v>
      </c>
      <c r="BD81" s="83" t="s">
        <v>249</v>
      </c>
      <c r="BE81" s="83" t="s">
        <v>249</v>
      </c>
      <c r="BF81" s="83" t="s">
        <v>249</v>
      </c>
      <c r="BG81" s="88" t="s">
        <v>162</v>
      </c>
      <c r="BH81" s="88" t="s">
        <v>162</v>
      </c>
      <c r="BI81" s="88" t="s">
        <v>162</v>
      </c>
      <c r="BJ81" s="91" t="s">
        <v>249</v>
      </c>
      <c r="BK81" s="88" t="s">
        <v>161</v>
      </c>
      <c r="BL81" s="91" t="s">
        <v>249</v>
      </c>
      <c r="BM81" s="88" t="s">
        <v>161</v>
      </c>
      <c r="BN81" s="88" t="s">
        <v>162</v>
      </c>
      <c r="BO81" s="83" t="s">
        <v>577</v>
      </c>
    </row>
    <row r="82" spans="1:67" s="37" customFormat="1" ht="52.8">
      <c r="A82" s="82" t="s">
        <v>112</v>
      </c>
      <c r="B82" s="278" t="s">
        <v>555</v>
      </c>
      <c r="C82" s="272" t="s">
        <v>556</v>
      </c>
      <c r="D82" s="272"/>
      <c r="E82" s="273">
        <v>100000</v>
      </c>
      <c r="F82" s="165" t="s">
        <v>48</v>
      </c>
      <c r="G82" s="86" t="s">
        <v>557</v>
      </c>
      <c r="H82" s="86"/>
      <c r="I82" s="87"/>
      <c r="J82" s="88" t="s">
        <v>238</v>
      </c>
      <c r="K82" s="89" t="s">
        <v>81</v>
      </c>
      <c r="L82" s="89" t="s">
        <v>83</v>
      </c>
      <c r="M82" s="85" t="s">
        <v>161</v>
      </c>
      <c r="N82" s="85" t="s">
        <v>162</v>
      </c>
      <c r="O82" s="89" t="s">
        <v>572</v>
      </c>
      <c r="P82" s="89" t="s">
        <v>573</v>
      </c>
      <c r="Q82" s="89" t="s">
        <v>183</v>
      </c>
      <c r="R82" s="89" t="s">
        <v>590</v>
      </c>
      <c r="S82" s="85" t="s">
        <v>162</v>
      </c>
      <c r="T82" s="89" t="s">
        <v>579</v>
      </c>
      <c r="U82" s="89" t="s">
        <v>579</v>
      </c>
      <c r="V82" s="85" t="s">
        <v>162</v>
      </c>
      <c r="W82" s="85" t="s">
        <v>162</v>
      </c>
      <c r="X82" s="85" t="s">
        <v>162</v>
      </c>
      <c r="Y82" s="85" t="s">
        <v>162</v>
      </c>
      <c r="Z82" s="85" t="s">
        <v>162</v>
      </c>
      <c r="AA82" s="85" t="s">
        <v>162</v>
      </c>
      <c r="AB82" s="85" t="s">
        <v>591</v>
      </c>
      <c r="AC82" s="89" t="s">
        <v>592</v>
      </c>
      <c r="AD82" s="89" t="s">
        <v>593</v>
      </c>
      <c r="AE82" s="85" t="s">
        <v>162</v>
      </c>
      <c r="AF82" s="89" t="s">
        <v>1022</v>
      </c>
      <c r="AG82" s="85" t="s">
        <v>162</v>
      </c>
      <c r="AH82" s="89"/>
      <c r="AI82" s="89"/>
      <c r="AJ82" s="89"/>
      <c r="AK82" s="90"/>
      <c r="AL82" s="88" t="s">
        <v>162</v>
      </c>
      <c r="AM82" s="88" t="s">
        <v>161</v>
      </c>
      <c r="AN82" s="88" t="s">
        <v>161</v>
      </c>
      <c r="AO82" s="88" t="s">
        <v>161</v>
      </c>
      <c r="AP82" s="88" t="s">
        <v>162</v>
      </c>
      <c r="AQ82" s="83" t="s">
        <v>249</v>
      </c>
      <c r="AR82" s="83" t="s">
        <v>249</v>
      </c>
      <c r="AS82" s="83" t="s">
        <v>249</v>
      </c>
      <c r="AT82" s="88" t="s">
        <v>162</v>
      </c>
      <c r="AU82" s="88" t="s">
        <v>162</v>
      </c>
      <c r="AV82" s="88" t="s">
        <v>162</v>
      </c>
      <c r="AW82" s="88" t="s">
        <v>162</v>
      </c>
      <c r="AX82" s="88" t="s">
        <v>162</v>
      </c>
      <c r="AY82" s="83" t="s">
        <v>249</v>
      </c>
      <c r="AZ82" s="88" t="s">
        <v>162</v>
      </c>
      <c r="BA82" s="88" t="s">
        <v>162</v>
      </c>
      <c r="BB82" s="83" t="s">
        <v>594</v>
      </c>
      <c r="BC82" s="83" t="s">
        <v>249</v>
      </c>
      <c r="BD82" s="83" t="s">
        <v>249</v>
      </c>
      <c r="BE82" s="83" t="s">
        <v>249</v>
      </c>
      <c r="BF82" s="83" t="s">
        <v>249</v>
      </c>
      <c r="BG82" s="88" t="s">
        <v>162</v>
      </c>
      <c r="BH82" s="88" t="s">
        <v>162</v>
      </c>
      <c r="BI82" s="88" t="s">
        <v>162</v>
      </c>
      <c r="BJ82" s="91" t="s">
        <v>249</v>
      </c>
      <c r="BK82" s="88" t="s">
        <v>162</v>
      </c>
      <c r="BL82" s="91" t="s">
        <v>249</v>
      </c>
      <c r="BM82" s="88" t="s">
        <v>162</v>
      </c>
      <c r="BN82" s="88" t="s">
        <v>162</v>
      </c>
      <c r="BO82" s="83" t="s">
        <v>577</v>
      </c>
    </row>
    <row r="83" spans="1:67" s="37" customFormat="1" ht="13.2">
      <c r="A83" s="13">
        <v>4</v>
      </c>
      <c r="B83" s="277" t="s">
        <v>169</v>
      </c>
      <c r="C83" s="274"/>
      <c r="D83" s="275"/>
      <c r="E83" s="108">
        <v>289736.62</v>
      </c>
      <c r="F83" s="108" t="s">
        <v>47</v>
      </c>
      <c r="G83" s="100"/>
      <c r="H83" s="101"/>
      <c r="I83" s="102"/>
      <c r="J83" s="102"/>
      <c r="K83" s="103"/>
      <c r="L83" s="103"/>
      <c r="M83" s="103"/>
      <c r="N83" s="103"/>
      <c r="O83" s="104"/>
      <c r="P83" s="103"/>
      <c r="Q83" s="103"/>
      <c r="R83" s="104"/>
      <c r="S83" s="104"/>
      <c r="T83" s="104"/>
      <c r="U83" s="104"/>
      <c r="V83" s="104"/>
      <c r="W83" s="104"/>
      <c r="X83" s="104"/>
      <c r="Y83" s="103"/>
      <c r="Z83" s="103"/>
      <c r="AA83" s="104"/>
      <c r="AB83" s="104"/>
      <c r="AC83" s="104"/>
      <c r="AD83" s="104"/>
      <c r="AE83" s="105"/>
      <c r="AF83" s="103"/>
      <c r="AG83" s="103"/>
      <c r="AH83" s="103"/>
      <c r="AI83" s="105"/>
      <c r="AJ83" s="105"/>
      <c r="AK83" s="105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</row>
    <row r="84" spans="1:67" s="37" customFormat="1" ht="13.2">
      <c r="A84" s="52"/>
      <c r="B84" s="92"/>
      <c r="C84" s="92"/>
      <c r="D84" s="93"/>
      <c r="E84" s="55"/>
      <c r="F84" s="94"/>
      <c r="G84" s="55"/>
      <c r="H84" s="75"/>
      <c r="I84" s="76"/>
      <c r="J84" s="76"/>
      <c r="K84" s="35"/>
      <c r="L84" s="35"/>
      <c r="M84" s="35"/>
      <c r="N84" s="35"/>
      <c r="O84" s="33"/>
      <c r="P84" s="35"/>
      <c r="Q84" s="35"/>
      <c r="R84" s="33"/>
      <c r="S84" s="33"/>
      <c r="T84" s="33"/>
      <c r="U84" s="33"/>
      <c r="V84" s="33"/>
      <c r="W84" s="33"/>
      <c r="X84" s="33"/>
      <c r="Y84" s="35"/>
      <c r="Z84" s="35"/>
      <c r="AA84" s="33"/>
      <c r="AB84" s="33"/>
      <c r="AC84" s="33"/>
      <c r="AD84" s="33"/>
      <c r="AE84" s="36"/>
      <c r="AF84" s="35"/>
      <c r="AG84" s="35"/>
      <c r="AH84" s="35"/>
      <c r="AI84" s="36"/>
      <c r="AJ84" s="36"/>
      <c r="AK84" s="36"/>
    </row>
    <row r="85" spans="1:67" s="37" customFormat="1" ht="15">
      <c r="A85" s="95" t="s">
        <v>563</v>
      </c>
      <c r="B85" s="96" t="s">
        <v>564</v>
      </c>
      <c r="C85" s="96"/>
      <c r="D85" s="97"/>
      <c r="E85" s="98"/>
      <c r="F85" s="99"/>
      <c r="G85" s="55"/>
      <c r="H85" s="75"/>
      <c r="I85" s="76"/>
      <c r="J85" s="76"/>
      <c r="K85" s="35"/>
      <c r="L85" s="35"/>
      <c r="M85" s="35"/>
      <c r="N85" s="35"/>
      <c r="O85" s="33"/>
      <c r="P85" s="35"/>
      <c r="Q85" s="35"/>
      <c r="R85" s="33"/>
      <c r="S85" s="33"/>
      <c r="T85" s="33"/>
      <c r="U85" s="33"/>
      <c r="V85" s="33"/>
      <c r="W85" s="33"/>
      <c r="X85" s="33"/>
      <c r="Y85" s="35"/>
      <c r="Z85" s="35"/>
      <c r="AA85" s="33"/>
      <c r="AB85" s="33"/>
      <c r="AC85" s="33"/>
      <c r="AD85" s="33"/>
      <c r="AE85" s="36"/>
      <c r="AF85" s="35"/>
      <c r="AG85" s="35"/>
      <c r="AH85" s="35"/>
      <c r="AI85" s="36"/>
      <c r="AJ85" s="36"/>
      <c r="AK85" s="36"/>
    </row>
    <row r="86" spans="1:67" s="37" customFormat="1" ht="15" customHeight="1">
      <c r="A86" s="336" t="s">
        <v>0</v>
      </c>
      <c r="B86" s="336" t="s">
        <v>31</v>
      </c>
      <c r="C86" s="336" t="s">
        <v>13</v>
      </c>
      <c r="D86" s="336" t="s">
        <v>114</v>
      </c>
      <c r="E86" s="354" t="s">
        <v>57</v>
      </c>
      <c r="F86" s="354"/>
      <c r="G86" s="336" t="s">
        <v>32</v>
      </c>
      <c r="H86" s="336" t="s">
        <v>115</v>
      </c>
      <c r="I86" s="336" t="s">
        <v>33</v>
      </c>
      <c r="J86" s="336" t="s">
        <v>116</v>
      </c>
      <c r="K86" s="350" t="s">
        <v>117</v>
      </c>
      <c r="L86" s="350"/>
      <c r="M86" s="350"/>
      <c r="N86" s="350"/>
      <c r="O86" s="351" t="s">
        <v>34</v>
      </c>
      <c r="P86" s="352"/>
      <c r="Q86" s="352"/>
      <c r="R86" s="353"/>
      <c r="S86" s="336" t="s">
        <v>35</v>
      </c>
      <c r="T86" s="336" t="s">
        <v>36</v>
      </c>
      <c r="U86" s="336" t="s">
        <v>118</v>
      </c>
      <c r="V86" s="336" t="s">
        <v>119</v>
      </c>
      <c r="W86" s="336" t="s">
        <v>37</v>
      </c>
      <c r="X86" s="336" t="s">
        <v>38</v>
      </c>
      <c r="Y86" s="336" t="s">
        <v>120</v>
      </c>
      <c r="Z86" s="336" t="s">
        <v>121</v>
      </c>
      <c r="AA86" s="338" t="s">
        <v>122</v>
      </c>
      <c r="AB86" s="339"/>
      <c r="AC86" s="339"/>
      <c r="AD86" s="339"/>
      <c r="AE86" s="339"/>
      <c r="AF86" s="340"/>
      <c r="AG86" s="341" t="s">
        <v>123</v>
      </c>
      <c r="AH86" s="342"/>
      <c r="AI86" s="342"/>
      <c r="AJ86" s="342"/>
      <c r="AK86" s="343"/>
      <c r="AL86" s="344" t="s">
        <v>3</v>
      </c>
      <c r="AM86" s="345"/>
      <c r="AN86" s="345"/>
      <c r="AO86" s="345"/>
      <c r="AP86" s="345"/>
      <c r="AQ86" s="345"/>
      <c r="AR86" s="345"/>
      <c r="AS86" s="345"/>
      <c r="AT86" s="345"/>
      <c r="AU86" s="345"/>
      <c r="AV86" s="345"/>
      <c r="AW86" s="345"/>
      <c r="AX86" s="345"/>
      <c r="AY86" s="346"/>
      <c r="AZ86" s="347" t="s">
        <v>39</v>
      </c>
      <c r="BA86" s="348"/>
      <c r="BB86" s="348"/>
      <c r="BC86" s="348"/>
      <c r="BD86" s="348"/>
      <c r="BE86" s="348"/>
      <c r="BF86" s="348"/>
      <c r="BG86" s="348"/>
      <c r="BH86" s="348"/>
      <c r="BI86" s="348"/>
      <c r="BJ86" s="348"/>
      <c r="BK86" s="348"/>
      <c r="BL86" s="348"/>
      <c r="BM86" s="348"/>
      <c r="BN86" s="348"/>
      <c r="BO86" s="349"/>
    </row>
    <row r="87" spans="1:67" s="37" customFormat="1" ht="64.95" customHeight="1">
      <c r="A87" s="337"/>
      <c r="B87" s="337"/>
      <c r="C87" s="337"/>
      <c r="D87" s="337"/>
      <c r="E87" s="354"/>
      <c r="F87" s="354"/>
      <c r="G87" s="337"/>
      <c r="H87" s="337"/>
      <c r="I87" s="337"/>
      <c r="J87" s="337"/>
      <c r="K87" s="112" t="s">
        <v>124</v>
      </c>
      <c r="L87" s="112" t="s">
        <v>125</v>
      </c>
      <c r="M87" s="112" t="s">
        <v>126</v>
      </c>
      <c r="N87" s="112" t="s">
        <v>127</v>
      </c>
      <c r="O87" s="112" t="s">
        <v>40</v>
      </c>
      <c r="P87" s="112" t="s">
        <v>41</v>
      </c>
      <c r="Q87" s="112" t="s">
        <v>42</v>
      </c>
      <c r="R87" s="112" t="s">
        <v>43</v>
      </c>
      <c r="S87" s="337"/>
      <c r="T87" s="337"/>
      <c r="U87" s="337"/>
      <c r="V87" s="337"/>
      <c r="W87" s="337"/>
      <c r="X87" s="337"/>
      <c r="Y87" s="337"/>
      <c r="Z87" s="337"/>
      <c r="AA87" s="111" t="s">
        <v>14</v>
      </c>
      <c r="AB87" s="111" t="s">
        <v>128</v>
      </c>
      <c r="AC87" s="111" t="s">
        <v>129</v>
      </c>
      <c r="AD87" s="111" t="s">
        <v>130</v>
      </c>
      <c r="AE87" s="111" t="s">
        <v>131</v>
      </c>
      <c r="AF87" s="111" t="s">
        <v>132</v>
      </c>
      <c r="AG87" s="79" t="s">
        <v>133</v>
      </c>
      <c r="AH87" s="79" t="s">
        <v>134</v>
      </c>
      <c r="AI87" s="79" t="s">
        <v>135</v>
      </c>
      <c r="AJ87" s="79" t="s">
        <v>136</v>
      </c>
      <c r="AK87" s="79" t="s">
        <v>137</v>
      </c>
      <c r="AL87" s="80" t="s">
        <v>44</v>
      </c>
      <c r="AM87" s="80" t="s">
        <v>138</v>
      </c>
      <c r="AN87" s="80" t="s">
        <v>45</v>
      </c>
      <c r="AO87" s="80" t="s">
        <v>139</v>
      </c>
      <c r="AP87" s="80" t="s">
        <v>140</v>
      </c>
      <c r="AQ87" s="80" t="s">
        <v>141</v>
      </c>
      <c r="AR87" s="80" t="s">
        <v>142</v>
      </c>
      <c r="AS87" s="80" t="s">
        <v>143</v>
      </c>
      <c r="AT87" s="80" t="s">
        <v>8</v>
      </c>
      <c r="AU87" s="80" t="s">
        <v>9</v>
      </c>
      <c r="AV87" s="80" t="s">
        <v>10</v>
      </c>
      <c r="AW87" s="80" t="s">
        <v>144</v>
      </c>
      <c r="AX87" s="80" t="s">
        <v>145</v>
      </c>
      <c r="AY87" s="80" t="s">
        <v>146</v>
      </c>
      <c r="AZ87" s="81" t="s">
        <v>11</v>
      </c>
      <c r="BA87" s="81" t="s">
        <v>6</v>
      </c>
      <c r="BB87" s="81" t="s">
        <v>147</v>
      </c>
      <c r="BC87" s="81" t="s">
        <v>148</v>
      </c>
      <c r="BD87" s="81" t="s">
        <v>149</v>
      </c>
      <c r="BE87" s="81" t="s">
        <v>150</v>
      </c>
      <c r="BF87" s="81" t="s">
        <v>151</v>
      </c>
      <c r="BG87" s="81" t="s">
        <v>152</v>
      </c>
      <c r="BH87" s="81" t="s">
        <v>153</v>
      </c>
      <c r="BI87" s="81" t="s">
        <v>46</v>
      </c>
      <c r="BJ87" s="81" t="s">
        <v>154</v>
      </c>
      <c r="BK87" s="81" t="s">
        <v>155</v>
      </c>
      <c r="BL87" s="81" t="s">
        <v>156</v>
      </c>
      <c r="BM87" s="81" t="s">
        <v>157</v>
      </c>
      <c r="BN87" s="81" t="s">
        <v>158</v>
      </c>
      <c r="BO87" s="81" t="s">
        <v>146</v>
      </c>
    </row>
    <row r="88" spans="1:67" s="37" customFormat="1" ht="13.2">
      <c r="A88" s="82">
        <v>1</v>
      </c>
      <c r="B88" s="268" t="s">
        <v>565</v>
      </c>
      <c r="C88" s="83" t="s">
        <v>559</v>
      </c>
      <c r="D88" s="83"/>
      <c r="E88" s="269">
        <f>2500*160</f>
        <v>400000</v>
      </c>
      <c r="F88" s="155" t="s">
        <v>48</v>
      </c>
      <c r="G88" s="156">
        <v>160</v>
      </c>
      <c r="H88" s="86"/>
      <c r="I88" s="87"/>
      <c r="J88" s="88" t="s">
        <v>78</v>
      </c>
      <c r="K88" s="89" t="s">
        <v>81</v>
      </c>
      <c r="L88" s="89" t="s">
        <v>81</v>
      </c>
      <c r="M88" s="85" t="s">
        <v>161</v>
      </c>
      <c r="N88" s="85" t="s">
        <v>161</v>
      </c>
      <c r="O88" s="89" t="s">
        <v>572</v>
      </c>
      <c r="P88" s="89" t="s">
        <v>573</v>
      </c>
      <c r="Q88" s="89" t="s">
        <v>183</v>
      </c>
      <c r="R88" s="89" t="s">
        <v>574</v>
      </c>
      <c r="S88" s="85" t="s">
        <v>162</v>
      </c>
      <c r="T88" s="89" t="s">
        <v>575</v>
      </c>
      <c r="U88" s="89" t="s">
        <v>576</v>
      </c>
      <c r="V88" s="85" t="s">
        <v>162</v>
      </c>
      <c r="W88" s="85" t="s">
        <v>162</v>
      </c>
      <c r="X88" s="85" t="s">
        <v>162</v>
      </c>
      <c r="Y88" s="85" t="s">
        <v>161</v>
      </c>
      <c r="Z88" s="85" t="s">
        <v>161</v>
      </c>
      <c r="AA88" s="85" t="s">
        <v>161</v>
      </c>
      <c r="AB88" s="85" t="s">
        <v>166</v>
      </c>
      <c r="AC88" s="89"/>
      <c r="AD88" s="89"/>
      <c r="AE88" s="85" t="s">
        <v>162</v>
      </c>
      <c r="AF88" s="89"/>
      <c r="AG88" s="85" t="s">
        <v>162</v>
      </c>
      <c r="AH88" s="89"/>
      <c r="AI88" s="89"/>
      <c r="AJ88" s="89" t="s">
        <v>249</v>
      </c>
      <c r="AK88" s="90" t="s">
        <v>577</v>
      </c>
      <c r="AL88" s="88" t="s">
        <v>162</v>
      </c>
      <c r="AM88" s="88" t="s">
        <v>161</v>
      </c>
      <c r="AN88" s="88" t="s">
        <v>161</v>
      </c>
      <c r="AO88" s="88" t="s">
        <v>161</v>
      </c>
      <c r="AP88" s="88" t="s">
        <v>162</v>
      </c>
      <c r="AQ88" s="83" t="s">
        <v>249</v>
      </c>
      <c r="AR88" s="83" t="s">
        <v>249</v>
      </c>
      <c r="AS88" s="83" t="s">
        <v>249</v>
      </c>
      <c r="AT88" s="88" t="s">
        <v>162</v>
      </c>
      <c r="AU88" s="88" t="s">
        <v>162</v>
      </c>
      <c r="AV88" s="88" t="s">
        <v>162</v>
      </c>
      <c r="AW88" s="88" t="s">
        <v>161</v>
      </c>
      <c r="AX88" s="88" t="s">
        <v>162</v>
      </c>
      <c r="AY88" s="83" t="s">
        <v>577</v>
      </c>
      <c r="AZ88" s="88" t="s">
        <v>162</v>
      </c>
      <c r="BA88" s="88" t="s">
        <v>162</v>
      </c>
      <c r="BB88" s="83" t="s">
        <v>82</v>
      </c>
      <c r="BC88" s="83" t="s">
        <v>80</v>
      </c>
      <c r="BD88" s="83" t="s">
        <v>249</v>
      </c>
      <c r="BE88" s="83" t="s">
        <v>249</v>
      </c>
      <c r="BF88" s="83" t="s">
        <v>249</v>
      </c>
      <c r="BG88" s="88" t="s">
        <v>162</v>
      </c>
      <c r="BH88" s="88" t="s">
        <v>162</v>
      </c>
      <c r="BI88" s="88" t="s">
        <v>162</v>
      </c>
      <c r="BJ88" s="91" t="s">
        <v>577</v>
      </c>
      <c r="BK88" s="88" t="s">
        <v>161</v>
      </c>
      <c r="BL88" s="91" t="s">
        <v>577</v>
      </c>
      <c r="BM88" s="88" t="s">
        <v>161</v>
      </c>
      <c r="BN88" s="88" t="s">
        <v>162</v>
      </c>
      <c r="BO88" s="83" t="s">
        <v>577</v>
      </c>
    </row>
    <row r="89" spans="1:67" s="37" customFormat="1" ht="13.2">
      <c r="A89" s="82">
        <v>2</v>
      </c>
      <c r="B89" s="268" t="s">
        <v>566</v>
      </c>
      <c r="C89" s="83" t="s">
        <v>559</v>
      </c>
      <c r="D89" s="83"/>
      <c r="E89" s="269">
        <f>1000*71.5</f>
        <v>71500</v>
      </c>
      <c r="F89" s="155" t="s">
        <v>48</v>
      </c>
      <c r="G89" s="156" t="s">
        <v>567</v>
      </c>
      <c r="H89" s="86"/>
      <c r="I89" s="87"/>
      <c r="J89" s="88" t="s">
        <v>78</v>
      </c>
      <c r="K89" s="89" t="s">
        <v>81</v>
      </c>
      <c r="L89" s="89" t="s">
        <v>83</v>
      </c>
      <c r="M89" s="85" t="s">
        <v>162</v>
      </c>
      <c r="N89" s="85" t="s">
        <v>162</v>
      </c>
      <c r="O89" s="89" t="s">
        <v>572</v>
      </c>
      <c r="P89" s="89" t="s">
        <v>252</v>
      </c>
      <c r="Q89" s="89" t="s">
        <v>578</v>
      </c>
      <c r="R89" s="89" t="s">
        <v>574</v>
      </c>
      <c r="S89" s="85" t="s">
        <v>162</v>
      </c>
      <c r="T89" s="89" t="s">
        <v>579</v>
      </c>
      <c r="U89" s="89" t="s">
        <v>579</v>
      </c>
      <c r="V89" s="85"/>
      <c r="W89" s="85" t="s">
        <v>162</v>
      </c>
      <c r="X89" s="85" t="s">
        <v>162</v>
      </c>
      <c r="Y89" s="85" t="s">
        <v>162</v>
      </c>
      <c r="Z89" s="85" t="s">
        <v>162</v>
      </c>
      <c r="AA89" s="85" t="s">
        <v>161</v>
      </c>
      <c r="AB89" s="85" t="s">
        <v>166</v>
      </c>
      <c r="AC89" s="89"/>
      <c r="AD89" s="89"/>
      <c r="AE89" s="85" t="s">
        <v>162</v>
      </c>
      <c r="AF89" s="89"/>
      <c r="AG89" s="85" t="s">
        <v>162</v>
      </c>
      <c r="AH89" s="89"/>
      <c r="AI89" s="89"/>
      <c r="AJ89" s="89" t="s">
        <v>249</v>
      </c>
      <c r="AK89" s="90" t="s">
        <v>577</v>
      </c>
      <c r="AL89" s="88" t="s">
        <v>162</v>
      </c>
      <c r="AM89" s="88" t="s">
        <v>162</v>
      </c>
      <c r="AN89" s="88" t="s">
        <v>162</v>
      </c>
      <c r="AO89" s="88" t="s">
        <v>162</v>
      </c>
      <c r="AP89" s="88" t="s">
        <v>162</v>
      </c>
      <c r="AQ89" s="83" t="s">
        <v>249</v>
      </c>
      <c r="AR89" s="83" t="s">
        <v>249</v>
      </c>
      <c r="AS89" s="83" t="s">
        <v>249</v>
      </c>
      <c r="AT89" s="88" t="s">
        <v>162</v>
      </c>
      <c r="AU89" s="88" t="s">
        <v>162</v>
      </c>
      <c r="AV89" s="88" t="s">
        <v>162</v>
      </c>
      <c r="AW89" s="88" t="s">
        <v>161</v>
      </c>
      <c r="AX89" s="88" t="s">
        <v>162</v>
      </c>
      <c r="AY89" s="83" t="s">
        <v>577</v>
      </c>
      <c r="AZ89" s="88" t="s">
        <v>162</v>
      </c>
      <c r="BA89" s="88" t="s">
        <v>162</v>
      </c>
      <c r="BB89" s="83" t="s">
        <v>577</v>
      </c>
      <c r="BC89" s="83" t="s">
        <v>80</v>
      </c>
      <c r="BD89" s="83" t="s">
        <v>80</v>
      </c>
      <c r="BE89" s="83" t="s">
        <v>80</v>
      </c>
      <c r="BF89" s="83" t="s">
        <v>80</v>
      </c>
      <c r="BG89" s="88" t="s">
        <v>162</v>
      </c>
      <c r="BH89" s="88" t="s">
        <v>162</v>
      </c>
      <c r="BI89" s="88" t="s">
        <v>162</v>
      </c>
      <c r="BJ89" s="91" t="s">
        <v>577</v>
      </c>
      <c r="BK89" s="88"/>
      <c r="BL89" s="91"/>
      <c r="BM89" s="88"/>
      <c r="BN89" s="88"/>
      <c r="BO89" s="83"/>
    </row>
    <row r="90" spans="1:67" s="37" customFormat="1" ht="13.2">
      <c r="A90" s="13">
        <v>3</v>
      </c>
      <c r="B90" s="56" t="s">
        <v>169</v>
      </c>
      <c r="C90" s="56"/>
      <c r="D90" s="107"/>
      <c r="E90" s="108">
        <v>6190.24</v>
      </c>
      <c r="F90" s="108" t="s">
        <v>47</v>
      </c>
      <c r="G90" s="100"/>
      <c r="H90" s="101"/>
      <c r="I90" s="102"/>
      <c r="J90" s="102"/>
      <c r="K90" s="103"/>
      <c r="L90" s="103"/>
      <c r="M90" s="103"/>
      <c r="N90" s="103"/>
      <c r="O90" s="104"/>
      <c r="P90" s="103"/>
      <c r="Q90" s="103"/>
      <c r="R90" s="104"/>
      <c r="S90" s="104"/>
      <c r="T90" s="104"/>
      <c r="U90" s="104"/>
      <c r="V90" s="104"/>
      <c r="W90" s="104"/>
      <c r="X90" s="104"/>
      <c r="Y90" s="103"/>
      <c r="Z90" s="103"/>
      <c r="AA90" s="104"/>
      <c r="AB90" s="104"/>
      <c r="AC90" s="104"/>
      <c r="AD90" s="104"/>
      <c r="AE90" s="105"/>
      <c r="AF90" s="103"/>
      <c r="AG90" s="103"/>
      <c r="AH90" s="103"/>
      <c r="AI90" s="105"/>
      <c r="AJ90" s="105"/>
      <c r="AK90" s="105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</row>
    <row r="91" spans="1:67" s="37" customFormat="1" ht="13.2">
      <c r="A91" s="52"/>
      <c r="B91" s="92"/>
      <c r="C91" s="92"/>
      <c r="D91" s="93"/>
      <c r="E91" s="55"/>
      <c r="F91" s="94"/>
      <c r="G91" s="55"/>
      <c r="H91" s="75"/>
      <c r="I91" s="76"/>
      <c r="J91" s="76"/>
      <c r="K91" s="35"/>
      <c r="L91" s="35"/>
      <c r="M91" s="35"/>
      <c r="N91" s="35"/>
      <c r="O91" s="33"/>
      <c r="P91" s="35"/>
      <c r="Q91" s="35"/>
      <c r="R91" s="33"/>
      <c r="S91" s="33"/>
      <c r="T91" s="33"/>
      <c r="U91" s="33"/>
      <c r="V91" s="33"/>
      <c r="W91" s="33"/>
      <c r="X91" s="33"/>
      <c r="Y91" s="35"/>
      <c r="Z91" s="35"/>
      <c r="AA91" s="33"/>
      <c r="AB91" s="33"/>
      <c r="AC91" s="33"/>
      <c r="AD91" s="33"/>
      <c r="AE91" s="36"/>
      <c r="AF91" s="35"/>
      <c r="AG91" s="35"/>
      <c r="AH91" s="35"/>
      <c r="AI91" s="36"/>
      <c r="AJ91" s="36"/>
      <c r="AK91" s="36"/>
    </row>
    <row r="92" spans="1:67" s="37" customFormat="1" ht="15">
      <c r="A92" s="95" t="s">
        <v>609</v>
      </c>
      <c r="B92" s="96" t="s">
        <v>610</v>
      </c>
      <c r="C92" s="96"/>
      <c r="D92" s="97"/>
      <c r="E92" s="98"/>
      <c r="F92" s="99"/>
      <c r="G92" s="55"/>
      <c r="H92" s="75"/>
      <c r="I92" s="76"/>
      <c r="J92" s="76"/>
      <c r="K92" s="35"/>
      <c r="L92" s="35"/>
      <c r="M92" s="35"/>
      <c r="N92" s="35"/>
      <c r="O92" s="33"/>
      <c r="P92" s="35"/>
      <c r="Q92" s="35"/>
      <c r="R92" s="33"/>
      <c r="S92" s="33"/>
      <c r="T92" s="33"/>
      <c r="U92" s="33"/>
      <c r="V92" s="33"/>
      <c r="W92" s="33"/>
      <c r="X92" s="33"/>
      <c r="Y92" s="35"/>
      <c r="Z92" s="35"/>
      <c r="AA92" s="33"/>
      <c r="AB92" s="33"/>
      <c r="AC92" s="33"/>
      <c r="AD92" s="33"/>
      <c r="AE92" s="36"/>
      <c r="AF92" s="35"/>
      <c r="AG92" s="35"/>
      <c r="AH92" s="35"/>
      <c r="AI92" s="36"/>
      <c r="AJ92" s="36"/>
      <c r="AK92" s="36"/>
    </row>
    <row r="93" spans="1:67" s="37" customFormat="1" ht="15" customHeight="1">
      <c r="A93" s="336" t="s">
        <v>0</v>
      </c>
      <c r="B93" s="336" t="s">
        <v>31</v>
      </c>
      <c r="C93" s="336" t="s">
        <v>13</v>
      </c>
      <c r="D93" s="336" t="s">
        <v>114</v>
      </c>
      <c r="E93" s="354" t="s">
        <v>57</v>
      </c>
      <c r="F93" s="354"/>
      <c r="G93" s="336" t="s">
        <v>32</v>
      </c>
      <c r="H93" s="336" t="s">
        <v>115</v>
      </c>
      <c r="I93" s="336" t="s">
        <v>33</v>
      </c>
      <c r="J93" s="336" t="s">
        <v>116</v>
      </c>
      <c r="K93" s="350" t="s">
        <v>117</v>
      </c>
      <c r="L93" s="350"/>
      <c r="M93" s="350"/>
      <c r="N93" s="350"/>
      <c r="O93" s="351" t="s">
        <v>34</v>
      </c>
      <c r="P93" s="352"/>
      <c r="Q93" s="352"/>
      <c r="R93" s="353"/>
      <c r="S93" s="336" t="s">
        <v>35</v>
      </c>
      <c r="T93" s="336" t="s">
        <v>36</v>
      </c>
      <c r="U93" s="336" t="s">
        <v>118</v>
      </c>
      <c r="V93" s="336" t="s">
        <v>119</v>
      </c>
      <c r="W93" s="336" t="s">
        <v>37</v>
      </c>
      <c r="X93" s="336" t="s">
        <v>38</v>
      </c>
      <c r="Y93" s="336" t="s">
        <v>120</v>
      </c>
      <c r="Z93" s="336" t="s">
        <v>121</v>
      </c>
      <c r="AA93" s="338" t="s">
        <v>122</v>
      </c>
      <c r="AB93" s="339"/>
      <c r="AC93" s="339"/>
      <c r="AD93" s="339"/>
      <c r="AE93" s="339"/>
      <c r="AF93" s="340"/>
      <c r="AG93" s="341" t="s">
        <v>123</v>
      </c>
      <c r="AH93" s="342"/>
      <c r="AI93" s="342"/>
      <c r="AJ93" s="342"/>
      <c r="AK93" s="343"/>
      <c r="AL93" s="344" t="s">
        <v>3</v>
      </c>
      <c r="AM93" s="345"/>
      <c r="AN93" s="345"/>
      <c r="AO93" s="345"/>
      <c r="AP93" s="345"/>
      <c r="AQ93" s="345"/>
      <c r="AR93" s="345"/>
      <c r="AS93" s="345"/>
      <c r="AT93" s="345"/>
      <c r="AU93" s="345"/>
      <c r="AV93" s="345"/>
      <c r="AW93" s="345"/>
      <c r="AX93" s="345"/>
      <c r="AY93" s="346"/>
      <c r="AZ93" s="347" t="s">
        <v>39</v>
      </c>
      <c r="BA93" s="348"/>
      <c r="BB93" s="348"/>
      <c r="BC93" s="348"/>
      <c r="BD93" s="348"/>
      <c r="BE93" s="348"/>
      <c r="BF93" s="348"/>
      <c r="BG93" s="348"/>
      <c r="BH93" s="348"/>
      <c r="BI93" s="348"/>
      <c r="BJ93" s="348"/>
      <c r="BK93" s="348"/>
      <c r="BL93" s="348"/>
      <c r="BM93" s="348"/>
      <c r="BN93" s="348"/>
      <c r="BO93" s="349"/>
    </row>
    <row r="94" spans="1:67" s="37" customFormat="1" ht="102" customHeight="1">
      <c r="A94" s="337"/>
      <c r="B94" s="337"/>
      <c r="C94" s="337"/>
      <c r="D94" s="337"/>
      <c r="E94" s="354"/>
      <c r="F94" s="354"/>
      <c r="G94" s="337"/>
      <c r="H94" s="337"/>
      <c r="I94" s="337"/>
      <c r="J94" s="337"/>
      <c r="K94" s="152" t="s">
        <v>124</v>
      </c>
      <c r="L94" s="152" t="s">
        <v>125</v>
      </c>
      <c r="M94" s="152" t="s">
        <v>126</v>
      </c>
      <c r="N94" s="152" t="s">
        <v>127</v>
      </c>
      <c r="O94" s="152" t="s">
        <v>40</v>
      </c>
      <c r="P94" s="152" t="s">
        <v>41</v>
      </c>
      <c r="Q94" s="152" t="s">
        <v>42</v>
      </c>
      <c r="R94" s="152" t="s">
        <v>43</v>
      </c>
      <c r="S94" s="337"/>
      <c r="T94" s="337"/>
      <c r="U94" s="337"/>
      <c r="V94" s="337"/>
      <c r="W94" s="337"/>
      <c r="X94" s="337"/>
      <c r="Y94" s="337"/>
      <c r="Z94" s="337"/>
      <c r="AA94" s="151" t="s">
        <v>14</v>
      </c>
      <c r="AB94" s="151" t="s">
        <v>128</v>
      </c>
      <c r="AC94" s="151" t="s">
        <v>129</v>
      </c>
      <c r="AD94" s="151" t="s">
        <v>130</v>
      </c>
      <c r="AE94" s="151" t="s">
        <v>131</v>
      </c>
      <c r="AF94" s="151" t="s">
        <v>132</v>
      </c>
      <c r="AG94" s="79" t="s">
        <v>133</v>
      </c>
      <c r="AH94" s="79" t="s">
        <v>134</v>
      </c>
      <c r="AI94" s="79" t="s">
        <v>135</v>
      </c>
      <c r="AJ94" s="79" t="s">
        <v>136</v>
      </c>
      <c r="AK94" s="79" t="s">
        <v>137</v>
      </c>
      <c r="AL94" s="80" t="s">
        <v>44</v>
      </c>
      <c r="AM94" s="80" t="s">
        <v>138</v>
      </c>
      <c r="AN94" s="80" t="s">
        <v>45</v>
      </c>
      <c r="AO94" s="80" t="s">
        <v>139</v>
      </c>
      <c r="AP94" s="80" t="s">
        <v>140</v>
      </c>
      <c r="AQ94" s="80" t="s">
        <v>141</v>
      </c>
      <c r="AR94" s="80" t="s">
        <v>142</v>
      </c>
      <c r="AS94" s="80" t="s">
        <v>143</v>
      </c>
      <c r="AT94" s="80" t="s">
        <v>8</v>
      </c>
      <c r="AU94" s="80" t="s">
        <v>9</v>
      </c>
      <c r="AV94" s="80" t="s">
        <v>10</v>
      </c>
      <c r="AW94" s="80" t="s">
        <v>144</v>
      </c>
      <c r="AX94" s="80" t="s">
        <v>145</v>
      </c>
      <c r="AY94" s="80" t="s">
        <v>146</v>
      </c>
      <c r="AZ94" s="81" t="s">
        <v>11</v>
      </c>
      <c r="BA94" s="81" t="s">
        <v>6</v>
      </c>
      <c r="BB94" s="81" t="s">
        <v>147</v>
      </c>
      <c r="BC94" s="81" t="s">
        <v>148</v>
      </c>
      <c r="BD94" s="81" t="s">
        <v>149</v>
      </c>
      <c r="BE94" s="81" t="s">
        <v>150</v>
      </c>
      <c r="BF94" s="81" t="s">
        <v>151</v>
      </c>
      <c r="BG94" s="81" t="s">
        <v>152</v>
      </c>
      <c r="BH94" s="81" t="s">
        <v>153</v>
      </c>
      <c r="BI94" s="81" t="s">
        <v>46</v>
      </c>
      <c r="BJ94" s="81" t="s">
        <v>154</v>
      </c>
      <c r="BK94" s="81" t="s">
        <v>155</v>
      </c>
      <c r="BL94" s="81" t="s">
        <v>156</v>
      </c>
      <c r="BM94" s="81" t="s">
        <v>157</v>
      </c>
      <c r="BN94" s="81" t="s">
        <v>158</v>
      </c>
      <c r="BO94" s="81" t="s">
        <v>146</v>
      </c>
    </row>
    <row r="95" spans="1:67" s="37" customFormat="1" ht="66">
      <c r="A95" s="82">
        <v>1</v>
      </c>
      <c r="B95" s="271" t="s">
        <v>409</v>
      </c>
      <c r="C95" s="83" t="s">
        <v>603</v>
      </c>
      <c r="D95" s="83"/>
      <c r="E95" s="84">
        <f>2500*600</f>
        <v>1500000</v>
      </c>
      <c r="F95" s="85" t="s">
        <v>48</v>
      </c>
      <c r="G95" s="86">
        <v>600</v>
      </c>
      <c r="H95" s="86"/>
      <c r="I95" s="87">
        <v>1940</v>
      </c>
      <c r="J95" s="88" t="s">
        <v>78</v>
      </c>
      <c r="K95" s="89" t="s">
        <v>631</v>
      </c>
      <c r="L95" s="89" t="s">
        <v>632</v>
      </c>
      <c r="M95" s="85" t="s">
        <v>161</v>
      </c>
      <c r="N95" s="85" t="s">
        <v>161</v>
      </c>
      <c r="O95" s="89" t="s">
        <v>572</v>
      </c>
      <c r="P95" s="89"/>
      <c r="Q95" s="89"/>
      <c r="R95" s="89" t="s">
        <v>87</v>
      </c>
      <c r="S95" s="85" t="s">
        <v>162</v>
      </c>
      <c r="T95" s="89" t="s">
        <v>633</v>
      </c>
      <c r="U95" s="89" t="s">
        <v>634</v>
      </c>
      <c r="V95" s="85" t="s">
        <v>162</v>
      </c>
      <c r="W95" s="85" t="s">
        <v>161</v>
      </c>
      <c r="X95" s="85" t="s">
        <v>162</v>
      </c>
      <c r="Y95" s="85" t="s">
        <v>161</v>
      </c>
      <c r="Z95" s="85" t="s">
        <v>161</v>
      </c>
      <c r="AA95" s="85" t="s">
        <v>161</v>
      </c>
      <c r="AB95" s="85" t="s">
        <v>166</v>
      </c>
      <c r="AC95" s="89"/>
      <c r="AD95" s="89"/>
      <c r="AE95" s="85"/>
      <c r="AF95" s="89"/>
      <c r="AG95" s="85" t="s">
        <v>162</v>
      </c>
      <c r="AH95" s="89"/>
      <c r="AI95" s="89"/>
      <c r="AJ95" s="89" t="s">
        <v>80</v>
      </c>
      <c r="AK95" s="90"/>
      <c r="AL95" s="88" t="s">
        <v>161</v>
      </c>
      <c r="AM95" s="88" t="s">
        <v>161</v>
      </c>
      <c r="AN95" s="88" t="s">
        <v>161</v>
      </c>
      <c r="AO95" s="88" t="s">
        <v>162</v>
      </c>
      <c r="AP95" s="88" t="s">
        <v>162</v>
      </c>
      <c r="AQ95" s="83" t="s">
        <v>80</v>
      </c>
      <c r="AR95" s="83" t="s">
        <v>86</v>
      </c>
      <c r="AS95" s="83" t="s">
        <v>635</v>
      </c>
      <c r="AT95" s="88" t="s">
        <v>161</v>
      </c>
      <c r="AU95" s="88" t="s">
        <v>161</v>
      </c>
      <c r="AV95" s="88" t="s">
        <v>257</v>
      </c>
      <c r="AW95" s="88" t="s">
        <v>161</v>
      </c>
      <c r="AX95" s="88" t="s">
        <v>161</v>
      </c>
      <c r="AY95" s="83" t="s">
        <v>86</v>
      </c>
      <c r="AZ95" s="88" t="s">
        <v>161</v>
      </c>
      <c r="BA95" s="88" t="s">
        <v>161</v>
      </c>
      <c r="BB95" s="83" t="s">
        <v>636</v>
      </c>
      <c r="BC95" s="83"/>
      <c r="BD95" s="83"/>
      <c r="BE95" s="83"/>
      <c r="BF95" s="83"/>
      <c r="BG95" s="88" t="s">
        <v>162</v>
      </c>
      <c r="BH95" s="88" t="s">
        <v>162</v>
      </c>
      <c r="BI95" s="88" t="s">
        <v>162</v>
      </c>
      <c r="BJ95" s="91"/>
      <c r="BK95" s="88" t="s">
        <v>161</v>
      </c>
      <c r="BL95" s="91"/>
      <c r="BM95" s="88" t="s">
        <v>161</v>
      </c>
      <c r="BN95" s="88" t="s">
        <v>162</v>
      </c>
      <c r="BO95" s="83"/>
    </row>
    <row r="96" spans="1:67" s="37" customFormat="1" ht="39.6">
      <c r="A96" s="82">
        <v>2</v>
      </c>
      <c r="B96" s="271" t="s">
        <v>566</v>
      </c>
      <c r="C96" s="83" t="s">
        <v>637</v>
      </c>
      <c r="D96" s="83"/>
      <c r="E96" s="84">
        <f>120*1000</f>
        <v>120000</v>
      </c>
      <c r="F96" s="85" t="s">
        <v>48</v>
      </c>
      <c r="G96" s="86">
        <v>120</v>
      </c>
      <c r="H96" s="86"/>
      <c r="I96" s="87">
        <v>1940</v>
      </c>
      <c r="J96" s="88" t="s">
        <v>238</v>
      </c>
      <c r="K96" s="89"/>
      <c r="L96" s="89"/>
      <c r="M96" s="85" t="s">
        <v>162</v>
      </c>
      <c r="N96" s="85" t="s">
        <v>162</v>
      </c>
      <c r="O96" s="89" t="s">
        <v>572</v>
      </c>
      <c r="P96" s="89"/>
      <c r="Q96" s="89"/>
      <c r="R96" s="89" t="s">
        <v>574</v>
      </c>
      <c r="S96" s="85" t="s">
        <v>162</v>
      </c>
      <c r="T96" s="89"/>
      <c r="U96" s="89"/>
      <c r="V96" s="85" t="s">
        <v>162</v>
      </c>
      <c r="W96" s="85" t="s">
        <v>162</v>
      </c>
      <c r="X96" s="85" t="s">
        <v>162</v>
      </c>
      <c r="Y96" s="85" t="s">
        <v>161</v>
      </c>
      <c r="Z96" s="85" t="s">
        <v>161</v>
      </c>
      <c r="AA96" s="85" t="s">
        <v>161</v>
      </c>
      <c r="AB96" s="85" t="s">
        <v>166</v>
      </c>
      <c r="AC96" s="89"/>
      <c r="AD96" s="89"/>
      <c r="AE96" s="85"/>
      <c r="AF96" s="89"/>
      <c r="AG96" s="85" t="s">
        <v>162</v>
      </c>
      <c r="AH96" s="89"/>
      <c r="AI96" s="89"/>
      <c r="AJ96" s="89" t="s">
        <v>80</v>
      </c>
      <c r="AK96" s="90"/>
      <c r="AL96" s="88" t="s">
        <v>162</v>
      </c>
      <c r="AM96" s="88" t="s">
        <v>162</v>
      </c>
      <c r="AN96" s="88" t="s">
        <v>162</v>
      </c>
      <c r="AO96" s="88" t="s">
        <v>162</v>
      </c>
      <c r="AP96" s="88" t="s">
        <v>162</v>
      </c>
      <c r="AQ96" s="83" t="s">
        <v>80</v>
      </c>
      <c r="AR96" s="83" t="s">
        <v>86</v>
      </c>
      <c r="AS96" s="83" t="s">
        <v>86</v>
      </c>
      <c r="AT96" s="88" t="s">
        <v>162</v>
      </c>
      <c r="AU96" s="88" t="s">
        <v>162</v>
      </c>
      <c r="AV96" s="88" t="s">
        <v>417</v>
      </c>
      <c r="AW96" s="88" t="s">
        <v>161</v>
      </c>
      <c r="AX96" s="88" t="s">
        <v>161</v>
      </c>
      <c r="AY96" s="83" t="s">
        <v>86</v>
      </c>
      <c r="AZ96" s="88" t="s">
        <v>162</v>
      </c>
      <c r="BA96" s="88" t="s">
        <v>162</v>
      </c>
      <c r="BB96" s="83"/>
      <c r="BC96" s="83"/>
      <c r="BD96" s="83"/>
      <c r="BE96" s="83"/>
      <c r="BF96" s="83"/>
      <c r="BG96" s="88" t="s">
        <v>162</v>
      </c>
      <c r="BH96" s="88" t="s">
        <v>162</v>
      </c>
      <c r="BI96" s="88" t="s">
        <v>162</v>
      </c>
      <c r="BJ96" s="91"/>
      <c r="BK96" s="88" t="s">
        <v>162</v>
      </c>
      <c r="BL96" s="91"/>
      <c r="BM96" s="88" t="s">
        <v>161</v>
      </c>
      <c r="BN96" s="88" t="s">
        <v>162</v>
      </c>
      <c r="BO96" s="83"/>
    </row>
    <row r="97" spans="1:67" s="37" customFormat="1" ht="13.2">
      <c r="A97" s="13">
        <v>3</v>
      </c>
      <c r="B97" s="56" t="s">
        <v>638</v>
      </c>
      <c r="C97" s="56"/>
      <c r="D97" s="107"/>
      <c r="E97" s="108">
        <v>60000</v>
      </c>
      <c r="F97" s="108" t="s">
        <v>47</v>
      </c>
      <c r="G97" s="100"/>
      <c r="H97" s="101"/>
      <c r="I97" s="102"/>
      <c r="J97" s="102"/>
      <c r="K97" s="103"/>
      <c r="L97" s="103"/>
      <c r="M97" s="103"/>
      <c r="N97" s="103"/>
      <c r="O97" s="104"/>
      <c r="P97" s="103"/>
      <c r="Q97" s="103"/>
      <c r="R97" s="104"/>
      <c r="S97" s="104"/>
      <c r="T97" s="104"/>
      <c r="U97" s="104"/>
      <c r="V97" s="104"/>
      <c r="W97" s="104"/>
      <c r="X97" s="104"/>
      <c r="Y97" s="103"/>
      <c r="Z97" s="103"/>
      <c r="AA97" s="104"/>
      <c r="AB97" s="104"/>
      <c r="AC97" s="104"/>
      <c r="AD97" s="104"/>
      <c r="AE97" s="105"/>
      <c r="AF97" s="103"/>
      <c r="AG97" s="103"/>
      <c r="AH97" s="103"/>
      <c r="AI97" s="105"/>
      <c r="AJ97" s="105"/>
      <c r="AK97" s="105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</row>
    <row r="98" spans="1:67" s="37" customFormat="1" ht="13.2">
      <c r="A98" s="52"/>
      <c r="B98" s="92"/>
      <c r="C98" s="92"/>
      <c r="D98" s="93"/>
      <c r="E98" s="55"/>
      <c r="F98" s="94"/>
      <c r="G98" s="55"/>
      <c r="H98" s="75"/>
      <c r="I98" s="76"/>
      <c r="J98" s="76"/>
      <c r="K98" s="35"/>
      <c r="L98" s="35"/>
      <c r="M98" s="35"/>
      <c r="N98" s="35"/>
      <c r="O98" s="33"/>
      <c r="P98" s="35"/>
      <c r="Q98" s="35"/>
      <c r="R98" s="33"/>
      <c r="S98" s="33"/>
      <c r="T98" s="33"/>
      <c r="U98" s="33"/>
      <c r="V98" s="33"/>
      <c r="W98" s="33"/>
      <c r="X98" s="33"/>
      <c r="Y98" s="35"/>
      <c r="Z98" s="35"/>
      <c r="AA98" s="33"/>
      <c r="AB98" s="33"/>
      <c r="AC98" s="33"/>
      <c r="AD98" s="33"/>
      <c r="AE98" s="36"/>
      <c r="AF98" s="35"/>
      <c r="AG98" s="35"/>
      <c r="AH98" s="35"/>
      <c r="AI98" s="36"/>
      <c r="AJ98" s="36"/>
      <c r="AK98" s="36"/>
    </row>
    <row r="99" spans="1:67" s="37" customFormat="1" ht="15">
      <c r="A99" s="95" t="s">
        <v>475</v>
      </c>
      <c r="B99" s="96" t="s">
        <v>476</v>
      </c>
      <c r="C99" s="96"/>
      <c r="D99" s="97"/>
      <c r="E99" s="98"/>
      <c r="F99" s="99"/>
      <c r="G99" s="55"/>
      <c r="H99" s="75"/>
      <c r="I99" s="76"/>
      <c r="J99" s="76"/>
      <c r="K99" s="35"/>
      <c r="L99" s="35"/>
      <c r="M99" s="35"/>
      <c r="N99" s="35"/>
      <c r="O99" s="33"/>
      <c r="P99" s="35"/>
      <c r="Q99" s="35"/>
      <c r="R99" s="33"/>
      <c r="S99" s="33"/>
      <c r="T99" s="33"/>
      <c r="U99" s="33"/>
      <c r="V99" s="33"/>
      <c r="W99" s="33"/>
      <c r="X99" s="33"/>
      <c r="Y99" s="35"/>
      <c r="Z99" s="35"/>
      <c r="AA99" s="33"/>
      <c r="AB99" s="33"/>
      <c r="AC99" s="33"/>
      <c r="AD99" s="33"/>
      <c r="AE99" s="36"/>
      <c r="AF99" s="35"/>
      <c r="AG99" s="35"/>
      <c r="AH99" s="35"/>
      <c r="AI99" s="36"/>
      <c r="AJ99" s="36"/>
      <c r="AK99" s="36"/>
    </row>
    <row r="100" spans="1:67" s="37" customFormat="1" ht="13.2" customHeight="1">
      <c r="A100" s="336" t="s">
        <v>0</v>
      </c>
      <c r="B100" s="336" t="s">
        <v>31</v>
      </c>
      <c r="C100" s="336" t="s">
        <v>13</v>
      </c>
      <c r="D100" s="336" t="s">
        <v>114</v>
      </c>
      <c r="E100" s="354" t="s">
        <v>57</v>
      </c>
      <c r="F100" s="354"/>
      <c r="G100" s="55"/>
      <c r="H100" s="75"/>
      <c r="I100" s="76"/>
      <c r="J100" s="76"/>
      <c r="K100" s="35"/>
      <c r="L100" s="35"/>
      <c r="M100" s="35"/>
      <c r="N100" s="35"/>
      <c r="O100" s="33"/>
      <c r="P100" s="35"/>
      <c r="Q100" s="35"/>
      <c r="R100" s="33"/>
      <c r="S100" s="33"/>
      <c r="T100" s="33"/>
      <c r="U100" s="33"/>
      <c r="V100" s="33"/>
      <c r="W100" s="33"/>
      <c r="X100" s="33"/>
      <c r="Y100" s="35"/>
      <c r="Z100" s="35"/>
      <c r="AA100" s="33"/>
      <c r="AB100" s="33"/>
      <c r="AC100" s="33"/>
      <c r="AD100" s="33"/>
      <c r="AE100" s="36"/>
      <c r="AF100" s="35"/>
      <c r="AG100" s="35"/>
      <c r="AH100" s="35"/>
      <c r="AI100" s="36"/>
      <c r="AJ100" s="36"/>
      <c r="AK100" s="36"/>
    </row>
    <row r="101" spans="1:67" s="37" customFormat="1" ht="13.2">
      <c r="A101" s="337"/>
      <c r="B101" s="337"/>
      <c r="C101" s="337"/>
      <c r="D101" s="337"/>
      <c r="E101" s="354"/>
      <c r="F101" s="354"/>
      <c r="G101" s="55"/>
      <c r="H101" s="75"/>
      <c r="I101" s="76"/>
      <c r="J101" s="76"/>
      <c r="K101" s="35"/>
      <c r="L101" s="35"/>
      <c r="M101" s="35"/>
      <c r="N101" s="35"/>
      <c r="O101" s="33"/>
      <c r="P101" s="35"/>
      <c r="Q101" s="35"/>
      <c r="R101" s="33"/>
      <c r="S101" s="33"/>
      <c r="T101" s="33"/>
      <c r="U101" s="33"/>
      <c r="V101" s="33"/>
      <c r="W101" s="33"/>
      <c r="X101" s="33"/>
      <c r="Y101" s="35"/>
      <c r="Z101" s="35"/>
      <c r="AA101" s="33"/>
      <c r="AB101" s="33"/>
      <c r="AC101" s="33"/>
      <c r="AD101" s="33"/>
      <c r="AE101" s="36"/>
      <c r="AF101" s="35"/>
      <c r="AG101" s="35"/>
      <c r="AH101" s="35"/>
      <c r="AI101" s="36"/>
      <c r="AJ101" s="36"/>
      <c r="AK101" s="36"/>
    </row>
    <row r="102" spans="1:67" s="37" customFormat="1" ht="13.2">
      <c r="A102" s="13">
        <v>1</v>
      </c>
      <c r="B102" s="56" t="s">
        <v>169</v>
      </c>
      <c r="C102" s="56"/>
      <c r="D102" s="107"/>
      <c r="E102" s="108">
        <v>86857.2</v>
      </c>
      <c r="F102" s="108" t="s">
        <v>47</v>
      </c>
      <c r="G102" s="55"/>
      <c r="H102" s="75"/>
      <c r="I102" s="76"/>
      <c r="J102" s="76"/>
      <c r="K102" s="35"/>
      <c r="L102" s="35"/>
      <c r="M102" s="35"/>
      <c r="N102" s="35"/>
      <c r="O102" s="33"/>
      <c r="P102" s="35"/>
      <c r="Q102" s="35"/>
      <c r="R102" s="33"/>
      <c r="S102" s="33"/>
      <c r="T102" s="33"/>
      <c r="U102" s="33"/>
      <c r="V102" s="33"/>
      <c r="W102" s="33"/>
      <c r="X102" s="33"/>
      <c r="Y102" s="35"/>
      <c r="Z102" s="35"/>
      <c r="AA102" s="33"/>
      <c r="AB102" s="33"/>
      <c r="AC102" s="33"/>
      <c r="AD102" s="33"/>
      <c r="AE102" s="36"/>
      <c r="AF102" s="35"/>
      <c r="AG102" s="35"/>
      <c r="AH102" s="35"/>
      <c r="AI102" s="36"/>
      <c r="AJ102" s="36"/>
      <c r="AK102" s="36"/>
    </row>
    <row r="103" spans="1:67" s="37" customFormat="1" ht="13.2">
      <c r="A103" s="52"/>
      <c r="B103" s="92"/>
      <c r="C103" s="92"/>
      <c r="D103" s="93"/>
      <c r="E103" s="55"/>
      <c r="F103" s="94"/>
      <c r="G103" s="55"/>
      <c r="H103" s="75"/>
      <c r="I103" s="76"/>
      <c r="J103" s="76"/>
      <c r="K103" s="35"/>
      <c r="L103" s="35"/>
      <c r="M103" s="35"/>
      <c r="N103" s="35"/>
      <c r="O103" s="33"/>
      <c r="P103" s="35"/>
      <c r="Q103" s="35"/>
      <c r="R103" s="33"/>
      <c r="S103" s="33"/>
      <c r="T103" s="33"/>
      <c r="U103" s="33"/>
      <c r="V103" s="33"/>
      <c r="W103" s="33"/>
      <c r="X103" s="33"/>
      <c r="Y103" s="35"/>
      <c r="Z103" s="35"/>
      <c r="AA103" s="33"/>
      <c r="AB103" s="33"/>
      <c r="AC103" s="33"/>
      <c r="AD103" s="33"/>
      <c r="AE103" s="36"/>
      <c r="AF103" s="35"/>
      <c r="AG103" s="35"/>
      <c r="AH103" s="35"/>
      <c r="AI103" s="36"/>
      <c r="AJ103" s="36"/>
      <c r="AK103" s="36"/>
    </row>
    <row r="104" spans="1:67">
      <c r="B104" s="57"/>
      <c r="C104" s="57"/>
      <c r="D104" s="57"/>
      <c r="E104" s="57"/>
      <c r="F104" s="57"/>
      <c r="I104" s="57"/>
    </row>
    <row r="105" spans="1:67" ht="15" thickBot="1">
      <c r="A105"/>
      <c r="B105" s="283" t="s">
        <v>1</v>
      </c>
      <c r="C105" s="284" t="s">
        <v>60</v>
      </c>
      <c r="D105" s="57"/>
      <c r="E105" s="57"/>
      <c r="F105" s="57"/>
      <c r="G105" s="267"/>
      <c r="I105" s="57"/>
    </row>
    <row r="106" spans="1:67" ht="15" thickTop="1">
      <c r="A106"/>
      <c r="B106" s="285" t="s">
        <v>1021</v>
      </c>
      <c r="C106" s="286">
        <f>SUM(E4:E22,E47,E53,E59:E61,E67,E73:E74,E80:E82,E88:E89,E95:E96,)</f>
        <v>32254192.25</v>
      </c>
      <c r="D106" s="57"/>
      <c r="E106" s="57"/>
      <c r="F106" s="57"/>
    </row>
    <row r="107" spans="1:67" ht="14.4">
      <c r="A107"/>
      <c r="B107" s="287" t="s">
        <v>61</v>
      </c>
      <c r="C107" s="288">
        <f>SUM(E23:E41,E97)</f>
        <v>6086818.8200000003</v>
      </c>
      <c r="D107" s="57"/>
      <c r="E107" s="318"/>
      <c r="F107" s="57"/>
    </row>
    <row r="108" spans="1:67" ht="15" thickBot="1">
      <c r="A108"/>
      <c r="B108" s="289" t="s">
        <v>59</v>
      </c>
      <c r="C108" s="290">
        <f>SUM(E42,E48,E54,E62,E68,E75,E83,E90,E102)</f>
        <v>3146035.9600000004</v>
      </c>
      <c r="D108" s="57"/>
      <c r="E108" s="57"/>
      <c r="F108" s="57"/>
    </row>
    <row r="109" spans="1:67" ht="15" customHeight="1">
      <c r="A109"/>
      <c r="B109" s="291" t="s">
        <v>15</v>
      </c>
      <c r="C109" s="292">
        <f>SUM(C106:C108)</f>
        <v>41487047.030000001</v>
      </c>
      <c r="D109" s="57"/>
      <c r="E109" s="57"/>
      <c r="F109" s="57"/>
    </row>
    <row r="110" spans="1:67">
      <c r="B110" s="57"/>
      <c r="C110" s="57"/>
      <c r="D110" s="57"/>
      <c r="E110" s="57"/>
      <c r="F110" s="57"/>
    </row>
    <row r="111" spans="1:67">
      <c r="B111" s="3" t="s">
        <v>62</v>
      </c>
    </row>
    <row r="112" spans="1:67">
      <c r="B112" s="3" t="s">
        <v>63</v>
      </c>
    </row>
    <row r="113" spans="1:2">
      <c r="B113" s="3" t="s">
        <v>64</v>
      </c>
    </row>
    <row r="114" spans="1:2">
      <c r="A114" s="3"/>
    </row>
  </sheetData>
  <mergeCells count="212">
    <mergeCell ref="AZ2:BO2"/>
    <mergeCell ref="U2:U3"/>
    <mergeCell ref="V2:V3"/>
    <mergeCell ref="W2:W3"/>
    <mergeCell ref="X2:X3"/>
    <mergeCell ref="Y2:Y3"/>
    <mergeCell ref="Z2:Z3"/>
    <mergeCell ref="AA2:AF2"/>
    <mergeCell ref="AG2:AK2"/>
    <mergeCell ref="AL2:AY2"/>
    <mergeCell ref="AL86:AY86"/>
    <mergeCell ref="AZ86:BO86"/>
    <mergeCell ref="AG78:AK78"/>
    <mergeCell ref="AL78:AY78"/>
    <mergeCell ref="AZ78:BO78"/>
    <mergeCell ref="A86:A87"/>
    <mergeCell ref="B86:B87"/>
    <mergeCell ref="C86:C87"/>
    <mergeCell ref="D86:D87"/>
    <mergeCell ref="E86:F87"/>
    <mergeCell ref="G86:G87"/>
    <mergeCell ref="H86:H87"/>
    <mergeCell ref="I86:I87"/>
    <mergeCell ref="J86:J87"/>
    <mergeCell ref="K86:N86"/>
    <mergeCell ref="O86:R86"/>
    <mergeCell ref="S86:S87"/>
    <mergeCell ref="T86:T87"/>
    <mergeCell ref="U86:U87"/>
    <mergeCell ref="V86:V87"/>
    <mergeCell ref="W86:W87"/>
    <mergeCell ref="X86:X87"/>
    <mergeCell ref="Y86:Y87"/>
    <mergeCell ref="Z86:Z87"/>
    <mergeCell ref="K78:N78"/>
    <mergeCell ref="O78:R78"/>
    <mergeCell ref="AA86:AF86"/>
    <mergeCell ref="AG86:AK86"/>
    <mergeCell ref="S78:S79"/>
    <mergeCell ref="T78:T79"/>
    <mergeCell ref="U78:U79"/>
    <mergeCell ref="V78:V79"/>
    <mergeCell ref="W78:W79"/>
    <mergeCell ref="X78:X79"/>
    <mergeCell ref="Y78:Y79"/>
    <mergeCell ref="Z78:Z79"/>
    <mergeCell ref="AA78:AF78"/>
    <mergeCell ref="C78:C79"/>
    <mergeCell ref="D78:D79"/>
    <mergeCell ref="E78:F79"/>
    <mergeCell ref="G78:G79"/>
    <mergeCell ref="H78:H79"/>
    <mergeCell ref="I78:I79"/>
    <mergeCell ref="J78:J79"/>
    <mergeCell ref="I51:I52"/>
    <mergeCell ref="J51:J52"/>
    <mergeCell ref="E51:F52"/>
    <mergeCell ref="G51:G52"/>
    <mergeCell ref="H51:H52"/>
    <mergeCell ref="AZ51:BO51"/>
    <mergeCell ref="AL45:AY45"/>
    <mergeCell ref="AZ45:BO45"/>
    <mergeCell ref="AL51:AY51"/>
    <mergeCell ref="Y51:Y52"/>
    <mergeCell ref="Y45:Y46"/>
    <mergeCell ref="Z45:Z46"/>
    <mergeCell ref="AA45:AF45"/>
    <mergeCell ref="AG45:AK45"/>
    <mergeCell ref="Z51:Z52"/>
    <mergeCell ref="AA51:AF51"/>
    <mergeCell ref="AG51:AK51"/>
    <mergeCell ref="V45:V46"/>
    <mergeCell ref="W45:W46"/>
    <mergeCell ref="X45:X46"/>
    <mergeCell ref="A57:A58"/>
    <mergeCell ref="B57:B58"/>
    <mergeCell ref="C57:C58"/>
    <mergeCell ref="D57:D58"/>
    <mergeCell ref="E57:F58"/>
    <mergeCell ref="G57:G58"/>
    <mergeCell ref="H57:H58"/>
    <mergeCell ref="W57:W58"/>
    <mergeCell ref="X57:X58"/>
    <mergeCell ref="I57:I58"/>
    <mergeCell ref="J57:J58"/>
    <mergeCell ref="K57:N57"/>
    <mergeCell ref="O57:R57"/>
    <mergeCell ref="S57:S58"/>
    <mergeCell ref="V51:V52"/>
    <mergeCell ref="W51:W52"/>
    <mergeCell ref="X51:X52"/>
    <mergeCell ref="I45:I46"/>
    <mergeCell ref="J45:J46"/>
    <mergeCell ref="K51:N51"/>
    <mergeCell ref="O51:R51"/>
    <mergeCell ref="A2:A3"/>
    <mergeCell ref="B2:B3"/>
    <mergeCell ref="C2:C3"/>
    <mergeCell ref="D2:D3"/>
    <mergeCell ref="E45:F46"/>
    <mergeCell ref="G45:G46"/>
    <mergeCell ref="H45:H46"/>
    <mergeCell ref="A51:A52"/>
    <mergeCell ref="B51:B52"/>
    <mergeCell ref="C51:C52"/>
    <mergeCell ref="D51:D52"/>
    <mergeCell ref="A45:A46"/>
    <mergeCell ref="B45:B46"/>
    <mergeCell ref="G2:G3"/>
    <mergeCell ref="E2:F3"/>
    <mergeCell ref="C45:C46"/>
    <mergeCell ref="D45:D46"/>
    <mergeCell ref="S51:S52"/>
    <mergeCell ref="T51:T52"/>
    <mergeCell ref="K45:N45"/>
    <mergeCell ref="O45:R45"/>
    <mergeCell ref="S45:S46"/>
    <mergeCell ref="U51:U52"/>
    <mergeCell ref="T45:T46"/>
    <mergeCell ref="U45:U46"/>
    <mergeCell ref="H2:H3"/>
    <mergeCell ref="S2:S3"/>
    <mergeCell ref="T2:T3"/>
    <mergeCell ref="K2:N2"/>
    <mergeCell ref="I2:I3"/>
    <mergeCell ref="J2:J3"/>
    <mergeCell ref="O2:R2"/>
    <mergeCell ref="AZ57:BO57"/>
    <mergeCell ref="A65:A66"/>
    <mergeCell ref="B65:B66"/>
    <mergeCell ref="C65:C66"/>
    <mergeCell ref="D65:D66"/>
    <mergeCell ref="E65:F66"/>
    <mergeCell ref="G65:G66"/>
    <mergeCell ref="H65:H66"/>
    <mergeCell ref="I65:I66"/>
    <mergeCell ref="J65:J66"/>
    <mergeCell ref="K65:N65"/>
    <mergeCell ref="O65:R65"/>
    <mergeCell ref="S65:S66"/>
    <mergeCell ref="T65:T66"/>
    <mergeCell ref="U65:U66"/>
    <mergeCell ref="V65:V66"/>
    <mergeCell ref="Y57:Y58"/>
    <mergeCell ref="Z57:Z58"/>
    <mergeCell ref="AA57:AF57"/>
    <mergeCell ref="AG57:AK57"/>
    <mergeCell ref="AL57:AY57"/>
    <mergeCell ref="T57:T58"/>
    <mergeCell ref="U57:U58"/>
    <mergeCell ref="V57:V58"/>
    <mergeCell ref="AZ71:BO71"/>
    <mergeCell ref="U71:U72"/>
    <mergeCell ref="V71:V72"/>
    <mergeCell ref="W71:W72"/>
    <mergeCell ref="X71:X72"/>
    <mergeCell ref="Y71:Y72"/>
    <mergeCell ref="AG65:AK65"/>
    <mergeCell ref="AL65:AY65"/>
    <mergeCell ref="AZ65:BO65"/>
    <mergeCell ref="W65:W66"/>
    <mergeCell ref="X65:X66"/>
    <mergeCell ref="Y65:Y66"/>
    <mergeCell ref="Z65:Z66"/>
    <mergeCell ref="AA65:AF65"/>
    <mergeCell ref="A100:A101"/>
    <mergeCell ref="B100:B101"/>
    <mergeCell ref="C100:C101"/>
    <mergeCell ref="D100:D101"/>
    <mergeCell ref="E100:F101"/>
    <mergeCell ref="Z71:Z72"/>
    <mergeCell ref="AA71:AF71"/>
    <mergeCell ref="AG71:AK71"/>
    <mergeCell ref="AL71:AY71"/>
    <mergeCell ref="A71:A72"/>
    <mergeCell ref="B71:B72"/>
    <mergeCell ref="C71:C72"/>
    <mergeCell ref="D71:D72"/>
    <mergeCell ref="E71:F72"/>
    <mergeCell ref="G71:G72"/>
    <mergeCell ref="H71:H72"/>
    <mergeCell ref="I71:I72"/>
    <mergeCell ref="J71:J72"/>
    <mergeCell ref="K71:N71"/>
    <mergeCell ref="O71:R71"/>
    <mergeCell ref="S71:S72"/>
    <mergeCell ref="T71:T72"/>
    <mergeCell ref="A78:A79"/>
    <mergeCell ref="B78:B79"/>
    <mergeCell ref="A93:A94"/>
    <mergeCell ref="B93:B94"/>
    <mergeCell ref="C93:C94"/>
    <mergeCell ref="D93:D94"/>
    <mergeCell ref="E93:F94"/>
    <mergeCell ref="G93:G94"/>
    <mergeCell ref="H93:H94"/>
    <mergeCell ref="I93:I94"/>
    <mergeCell ref="J93:J94"/>
    <mergeCell ref="Z93:Z94"/>
    <mergeCell ref="AA93:AF93"/>
    <mergeCell ref="AG93:AK93"/>
    <mergeCell ref="AL93:AY93"/>
    <mergeCell ref="AZ93:BO93"/>
    <mergeCell ref="K93:N93"/>
    <mergeCell ref="O93:R93"/>
    <mergeCell ref="S93:S94"/>
    <mergeCell ref="T93:T94"/>
    <mergeCell ref="U93:U94"/>
    <mergeCell ref="V93:V94"/>
    <mergeCell ref="W93:W94"/>
    <mergeCell ref="X93:X94"/>
    <mergeCell ref="Y93:Y94"/>
  </mergeCells>
  <dataValidations count="14">
    <dataValidation type="list" allowBlank="1" showInputMessage="1" showErrorMessage="1" sqref="J95:J103 J47:J50 J53:J56 J59:J64 J67:J70 J80:J85 J88:J92 J73:J77 J23:J44" xr:uid="{646290C9-80B0-40DA-907E-C9E1F77980B1}">
      <formula1>"dobry, dostateczny, zły"</formula1>
    </dataValidation>
    <dataValidation type="list" allowBlank="1" showInputMessage="1" showErrorMessage="1" sqref="AB47 AB53 AB59:AB61 AB67 AB73:AB74 AB88:AB89 AB80:AB82 AB95:AB96" xr:uid="{72D15340-BF8D-459F-A203-3BACB24912CC}">
      <formula1>"tymczasowo, na stałe"</formula1>
    </dataValidation>
    <dataValidation type="list" allowBlank="1" showInputMessage="1" showErrorMessage="1" sqref="AG47 V47:Z47 AG53 V53:Z53 AG59:AG61 V59:Z61 AG67 V67:Z67 AG73:AG74 V73:Z74 AG88:AG89 V88:Z89 V80:Z82 AG81:AG82 AG95:AG96 V95:Z96" xr:uid="{B1FB72F8-993E-4A92-B77A-B6A84CAB83F6}">
      <formula1>"TAK - A i B, TAK - tylko A, TAK - tylko B, NIE"</formula1>
    </dataValidation>
    <dataValidation type="list" allowBlank="1" showInputMessage="1" showErrorMessage="1" sqref="F47 F53 F59:F61 F67 F73:F74 F88:F89 F80:F82 F95:F96" xr:uid="{7C786232-E1CB-4623-9FFD-E81BCFC83443}">
      <formula1>"księgowa brutto, odtworzeniowa nowa, rzeczywista, inna"</formula1>
    </dataValidation>
    <dataValidation type="list" allowBlank="1" showInputMessage="1" showErrorMessage="1" sqref="BG47:BI47 BG53:BI53 BG59:BI61 BG67:BI67 BG73:BI74 BG88:BI89 BG80:BI82 BG95:BI96" xr:uid="{3DD67AD0-4FA5-4E34-BA84-912B83887C96}">
      <formula1>"TAK - uruchamiana automatycznie, TAK - uruchamiana ręcznie, NIE"</formula1>
    </dataValidation>
    <dataValidation type="list" allowBlank="1" showInputMessage="1" showErrorMessage="1" sqref="AV47 AV53 AV59:AV61 AV67 AV73:AV74 AV88:AV89 AV80:AV82 AV95:AV96" xr:uid="{CD6BECA2-161D-4667-A801-C33D32D8A30A}">
      <formula1>"TAK - wewnętrzny, TAK - zewnętrzny, TAK - wewnętrzny i zewnętrzny, NIE"</formula1>
    </dataValidation>
    <dataValidation type="list" allowBlank="1" showInputMessage="1" showErrorMessage="1" sqref="BM47:BN47 AE47 V47:AA47 S47 AG47 AT47:AU47 AL47:AP47 AW47:AX47 BK47 AZ47:BA47 M47:N47 BM53:BN53 AE53 V53:AA53 S53 AG53 AT53:AU53 AL53:AP53 AW53:AX53 BK53 AZ53:BA53 M53:N53 BM59:BN61 AE59:AE61 V59:AA61 S59:S61 AG59:AG61 AT59:AU61 AL59:AP61 AW59:AX61 BK59:BK61 AZ59:BA61 M59:N61 BM67:BN67 AE67 V67:AA67 S67 AG67 AT67:AU67 AL67:AP67 AW67:AX67 BK67 AZ67:BA67 M67:N67 BM73:BN74 AE73:AE74 V73:AA74 S73:S74 AG73:AG74 AT73:AU74 AL73:AP74 AW73:AX74 BK73:BK74 AZ73:BA74 M73:N74 BM88:BN89 AE88:AE89 V88:AA89 S88:S89 AG88:AG89 AT88:AU89 AL88:AP89 AW88:AX89 BK88:BK89 AZ88:BA89 M88:N89 BM80:BN82 M80:N82 AZ80:BA82 BK80:BK82 AW80:AX82 AL80:AP82 AT80:AU82 AE80:AE82 S80:S82 V80:AA82 AG81:AG82 BM95:BN96 AE95:AE96 V95:AA96 S95:S96 AG95:AG96 AT95:AU96 AL95:AP96 AW95:AX96 BK95:BK96 AZ95:BA96 M95:N96" xr:uid="{45E5FCBD-53A6-4DF1-B154-230BBCADCFB7}">
      <formula1>"TAK, NIE"</formula1>
    </dataValidation>
    <dataValidation type="list" allowBlank="1" showInputMessage="1" showErrorMessage="1" sqref="AB7:AB22 AB4" xr:uid="{94C6FF3E-F737-4601-B237-A3A02E583A53}">
      <formula1>"tymczasowo,na stałe"</formula1>
      <formula2>0</formula2>
    </dataValidation>
    <dataValidation type="list" allowBlank="1" showInputMessage="1" showErrorMessage="1" sqref="AG7:AG22 V4:Z4 V7:Z22 AG4" xr:uid="{B7EC7CF1-B13E-46F0-8054-3AF82E00D484}">
      <formula1>"TAK - A i B,TAK - tylko A,TAK - tylko B,NIE"</formula1>
      <formula2>0</formula2>
    </dataValidation>
    <dataValidation type="list" allowBlank="1" showInputMessage="1" showErrorMessage="1" sqref="F7:F22 F4" xr:uid="{2A03CB7B-E838-4335-B993-D3578C3C77D5}">
      <formula1>"księgowa brutto,odtworzeniowa nowa,rzeczywista,inna"</formula1>
      <formula2>0</formula2>
    </dataValidation>
    <dataValidation type="list" allowBlank="1" showInputMessage="1" showErrorMessage="1" sqref="J7:J22 J4" xr:uid="{C8ABDFD4-D520-4EBF-B2E0-C80EB4E793B5}">
      <formula1>"dobry,dostateczny,zły"</formula1>
      <formula2>0</formula2>
    </dataValidation>
    <dataValidation type="list" allowBlank="1" showInputMessage="1" showErrorMessage="1" sqref="BG4:BI4 BG7:BI22" xr:uid="{4D03E11E-FBD4-491D-B6A2-5E26C0A3EC93}">
      <formula1>"TAK - uruchamiana automatycznie,TAK - uruchamiana ręcznie,NIE"</formula1>
      <formula2>0</formula2>
    </dataValidation>
    <dataValidation type="list" allowBlank="1" showInputMessage="1" showErrorMessage="1" sqref="AV4 AV7:AV22" xr:uid="{37E9B3F8-7B67-439A-A71C-434AF45AEFFC}">
      <formula1>"TAK - wewnętrzny,TAK - zewnętrzny,TAK - wewnętrzny i zewnętrzny,NIE"</formula1>
      <formula2>0</formula2>
    </dataValidation>
    <dataValidation type="list" allowBlank="1" showInputMessage="1" showErrorMessage="1" sqref="S7:S22 AZ7:BA22 AW7:AX22 AT7:AU22 AL7:AP22 AE7:AE22 AA7:AA22 BK7:BK22 BK4 AE4 AL4:AP4 S4 AW4:AX4 AZ4:BA4 M4:N4 M7:N22 AT4:AU4 AA4 BM4:BN22" xr:uid="{A15AEBB7-0FCF-4B40-8836-8C61D5C687C2}">
      <formula1>"TAK,NIE"</formula1>
      <formula2>0</formula2>
    </dataValidation>
  </dataValidations>
  <pageMargins left="0.7" right="0.7" top="0.75" bottom="0.75" header="0.3" footer="0.3"/>
  <pageSetup paperSize="9" orientation="portrait" r:id="rId1"/>
  <headerFooter>
    <oddHeader>&amp;RZakładka nr 2 - wykaz mienia oraz zabezpieczeń</oddHeader>
    <oddFooter>&amp;RStrona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80"/>
  <sheetViews>
    <sheetView topLeftCell="A402" zoomScale="60" zoomScaleNormal="60" workbookViewId="0">
      <selection activeCell="K437" sqref="K437"/>
    </sheetView>
  </sheetViews>
  <sheetFormatPr defaultColWidth="9.109375" defaultRowHeight="13.8"/>
  <cols>
    <col min="1" max="1" width="9.33203125" style="17" customWidth="1"/>
    <col min="2" max="2" width="42.5546875" style="15" customWidth="1"/>
    <col min="3" max="3" width="24" style="14" customWidth="1"/>
    <col min="4" max="4" width="19.33203125" style="16" customWidth="1"/>
    <col min="5" max="5" width="9.109375" style="4"/>
    <col min="6" max="6" width="13.88671875" style="4" customWidth="1"/>
    <col min="7" max="7" width="27.44140625" style="4" customWidth="1"/>
    <col min="8" max="8" width="20" style="4" customWidth="1"/>
    <col min="9" max="9" width="36" style="4" customWidth="1"/>
    <col min="10" max="16384" width="9.109375" style="4"/>
  </cols>
  <sheetData>
    <row r="1" spans="1:9" ht="73.95" customHeight="1">
      <c r="A1" s="59" t="s">
        <v>0</v>
      </c>
      <c r="B1" s="59" t="s">
        <v>49</v>
      </c>
      <c r="C1" s="59" t="s">
        <v>89</v>
      </c>
      <c r="D1" s="59" t="s">
        <v>90</v>
      </c>
      <c r="E1" s="59" t="s">
        <v>91</v>
      </c>
      <c r="F1" s="59" t="s">
        <v>92</v>
      </c>
      <c r="G1" s="59" t="s">
        <v>93</v>
      </c>
      <c r="H1" s="59" t="s">
        <v>7</v>
      </c>
      <c r="I1" s="59" t="s">
        <v>94</v>
      </c>
    </row>
    <row r="2" spans="1:9" ht="37.200000000000003" customHeight="1">
      <c r="A2" s="182" t="s">
        <v>58</v>
      </c>
      <c r="B2" s="376" t="s">
        <v>716</v>
      </c>
      <c r="C2" s="377"/>
      <c r="D2" s="70"/>
      <c r="E2" s="71"/>
      <c r="F2" s="71"/>
      <c r="G2" s="71"/>
      <c r="H2" s="71"/>
      <c r="I2" s="71"/>
    </row>
    <row r="3" spans="1:9" ht="17.399999999999999">
      <c r="A3" s="166"/>
      <c r="B3" s="375" t="s">
        <v>95</v>
      </c>
      <c r="C3" s="375"/>
      <c r="D3" s="375"/>
      <c r="E3" s="375"/>
      <c r="F3" s="375"/>
      <c r="G3" s="375"/>
      <c r="H3" s="375"/>
      <c r="I3" s="375"/>
    </row>
    <row r="4" spans="1:9" ht="14.4">
      <c r="A4" s="167">
        <v>1</v>
      </c>
      <c r="B4" s="179" t="s">
        <v>639</v>
      </c>
      <c r="C4" s="180"/>
      <c r="D4" s="180">
        <v>2018</v>
      </c>
      <c r="E4" s="168">
        <v>1</v>
      </c>
      <c r="F4" s="169" t="s">
        <v>97</v>
      </c>
      <c r="G4" s="181">
        <v>4605.12</v>
      </c>
      <c r="H4" s="170" t="s">
        <v>47</v>
      </c>
      <c r="I4" s="179" t="s">
        <v>640</v>
      </c>
    </row>
    <row r="5" spans="1:9" ht="14.4">
      <c r="A5" s="167">
        <v>2</v>
      </c>
      <c r="B5" s="179" t="s">
        <v>641</v>
      </c>
      <c r="C5" s="180"/>
      <c r="D5" s="180">
        <v>2018</v>
      </c>
      <c r="E5" s="168">
        <v>1</v>
      </c>
      <c r="F5" s="169" t="s">
        <v>97</v>
      </c>
      <c r="G5" s="181">
        <v>4605.12</v>
      </c>
      <c r="H5" s="170" t="s">
        <v>47</v>
      </c>
      <c r="I5" s="179" t="s">
        <v>640</v>
      </c>
    </row>
    <row r="6" spans="1:9" ht="14.4">
      <c r="A6" s="167">
        <v>3</v>
      </c>
      <c r="B6" s="179" t="s">
        <v>642</v>
      </c>
      <c r="C6" s="180"/>
      <c r="D6" s="180">
        <v>2018</v>
      </c>
      <c r="E6" s="168">
        <v>1</v>
      </c>
      <c r="F6" s="169" t="s">
        <v>97</v>
      </c>
      <c r="G6" s="181">
        <v>4605.12</v>
      </c>
      <c r="H6" s="170" t="s">
        <v>47</v>
      </c>
      <c r="I6" s="179" t="s">
        <v>640</v>
      </c>
    </row>
    <row r="7" spans="1:9" ht="14.4">
      <c r="A7" s="167">
        <v>4</v>
      </c>
      <c r="B7" s="179" t="s">
        <v>643</v>
      </c>
      <c r="C7" s="180"/>
      <c r="D7" s="180">
        <v>2006</v>
      </c>
      <c r="E7" s="168">
        <v>1</v>
      </c>
      <c r="F7" s="169" t="s">
        <v>97</v>
      </c>
      <c r="G7" s="181">
        <v>2421.1</v>
      </c>
      <c r="H7" s="170" t="s">
        <v>47</v>
      </c>
      <c r="I7" s="179" t="s">
        <v>640</v>
      </c>
    </row>
    <row r="8" spans="1:9" ht="14.4">
      <c r="A8" s="167">
        <v>5</v>
      </c>
      <c r="B8" s="179" t="s">
        <v>644</v>
      </c>
      <c r="C8" s="180"/>
      <c r="D8" s="180">
        <v>2018</v>
      </c>
      <c r="E8" s="168">
        <v>1</v>
      </c>
      <c r="F8" s="169" t="s">
        <v>97</v>
      </c>
      <c r="G8" s="181">
        <v>4605.12</v>
      </c>
      <c r="H8" s="170" t="s">
        <v>47</v>
      </c>
      <c r="I8" s="179" t="s">
        <v>640</v>
      </c>
    </row>
    <row r="9" spans="1:9" ht="14.4">
      <c r="A9" s="167">
        <v>6</v>
      </c>
      <c r="B9" s="179" t="s">
        <v>645</v>
      </c>
      <c r="C9" s="180"/>
      <c r="D9" s="180">
        <v>2007</v>
      </c>
      <c r="E9" s="168">
        <v>1</v>
      </c>
      <c r="F9" s="169" t="s">
        <v>97</v>
      </c>
      <c r="G9" s="181">
        <v>40004.07</v>
      </c>
      <c r="H9" s="170" t="s">
        <v>47</v>
      </c>
      <c r="I9" s="179" t="s">
        <v>640</v>
      </c>
    </row>
    <row r="10" spans="1:9" ht="14.4">
      <c r="A10" s="167">
        <v>7</v>
      </c>
      <c r="B10" s="179" t="s">
        <v>646</v>
      </c>
      <c r="C10" s="180"/>
      <c r="D10" s="180">
        <v>2018</v>
      </c>
      <c r="E10" s="168">
        <v>1</v>
      </c>
      <c r="F10" s="169" t="s">
        <v>97</v>
      </c>
      <c r="G10" s="181">
        <v>4605.12</v>
      </c>
      <c r="H10" s="170" t="s">
        <v>47</v>
      </c>
      <c r="I10" s="179" t="s">
        <v>640</v>
      </c>
    </row>
    <row r="11" spans="1:9" ht="14.4">
      <c r="A11" s="167">
        <v>8</v>
      </c>
      <c r="B11" s="179" t="s">
        <v>647</v>
      </c>
      <c r="C11" s="171"/>
      <c r="D11" s="180">
        <v>2018</v>
      </c>
      <c r="E11" s="168">
        <v>1</v>
      </c>
      <c r="F11" s="169" t="s">
        <v>97</v>
      </c>
      <c r="G11" s="181">
        <v>4605.12</v>
      </c>
      <c r="H11" s="170" t="s">
        <v>47</v>
      </c>
      <c r="I11" s="179" t="s">
        <v>640</v>
      </c>
    </row>
    <row r="12" spans="1:9" ht="14.4">
      <c r="A12" s="167">
        <v>9</v>
      </c>
      <c r="B12" s="179" t="s">
        <v>648</v>
      </c>
      <c r="C12" s="171"/>
      <c r="D12" s="180">
        <v>2018</v>
      </c>
      <c r="E12" s="168">
        <v>1</v>
      </c>
      <c r="F12" s="169" t="s">
        <v>97</v>
      </c>
      <c r="G12" s="181">
        <v>4605.12</v>
      </c>
      <c r="H12" s="170" t="s">
        <v>47</v>
      </c>
      <c r="I12" s="179" t="s">
        <v>640</v>
      </c>
    </row>
    <row r="13" spans="1:9" ht="14.4">
      <c r="A13" s="167">
        <v>10</v>
      </c>
      <c r="B13" s="179" t="s">
        <v>649</v>
      </c>
      <c r="C13" s="171"/>
      <c r="D13" s="180">
        <v>2018</v>
      </c>
      <c r="E13" s="168">
        <v>1</v>
      </c>
      <c r="F13" s="169" t="s">
        <v>97</v>
      </c>
      <c r="G13" s="181">
        <v>4605.12</v>
      </c>
      <c r="H13" s="170" t="s">
        <v>47</v>
      </c>
      <c r="I13" s="179" t="s">
        <v>640</v>
      </c>
    </row>
    <row r="14" spans="1:9" ht="14.4">
      <c r="A14" s="167">
        <v>11</v>
      </c>
      <c r="B14" s="179" t="s">
        <v>650</v>
      </c>
      <c r="C14" s="171"/>
      <c r="D14" s="180">
        <v>2018</v>
      </c>
      <c r="E14" s="168">
        <v>1</v>
      </c>
      <c r="F14" s="169" t="s">
        <v>97</v>
      </c>
      <c r="G14" s="181">
        <v>4605.12</v>
      </c>
      <c r="H14" s="170" t="s">
        <v>47</v>
      </c>
      <c r="I14" s="179" t="s">
        <v>640</v>
      </c>
    </row>
    <row r="15" spans="1:9" ht="14.4">
      <c r="A15" s="167">
        <v>12</v>
      </c>
      <c r="B15" s="179" t="s">
        <v>651</v>
      </c>
      <c r="C15" s="171"/>
      <c r="D15" s="180">
        <v>2018</v>
      </c>
      <c r="E15" s="168">
        <v>1</v>
      </c>
      <c r="F15" s="169" t="s">
        <v>97</v>
      </c>
      <c r="G15" s="181">
        <v>4605.12</v>
      </c>
      <c r="H15" s="170" t="s">
        <v>47</v>
      </c>
      <c r="I15" s="179" t="s">
        <v>640</v>
      </c>
    </row>
    <row r="16" spans="1:9" ht="14.4">
      <c r="A16" s="167">
        <v>13</v>
      </c>
      <c r="B16" s="179" t="s">
        <v>652</v>
      </c>
      <c r="C16" s="171"/>
      <c r="D16" s="180">
        <v>2018</v>
      </c>
      <c r="E16" s="168">
        <v>1</v>
      </c>
      <c r="F16" s="169" t="s">
        <v>97</v>
      </c>
      <c r="G16" s="181">
        <v>4605.12</v>
      </c>
      <c r="H16" s="170" t="s">
        <v>47</v>
      </c>
      <c r="I16" s="179" t="s">
        <v>640</v>
      </c>
    </row>
    <row r="17" spans="1:9" ht="14.4">
      <c r="A17" s="167">
        <v>14</v>
      </c>
      <c r="B17" s="179" t="s">
        <v>653</v>
      </c>
      <c r="C17" s="171"/>
      <c r="D17" s="180">
        <v>2018</v>
      </c>
      <c r="E17" s="168">
        <v>1</v>
      </c>
      <c r="F17" s="169" t="s">
        <v>97</v>
      </c>
      <c r="G17" s="181">
        <v>4605.12</v>
      </c>
      <c r="H17" s="170" t="s">
        <v>47</v>
      </c>
      <c r="I17" s="179" t="s">
        <v>640</v>
      </c>
    </row>
    <row r="18" spans="1:9" ht="14.4">
      <c r="A18" s="167">
        <v>15</v>
      </c>
      <c r="B18" s="179" t="s">
        <v>654</v>
      </c>
      <c r="C18" s="171"/>
      <c r="D18" s="180">
        <v>2018</v>
      </c>
      <c r="E18" s="168">
        <v>1</v>
      </c>
      <c r="F18" s="169" t="s">
        <v>97</v>
      </c>
      <c r="G18" s="181">
        <v>4605.12</v>
      </c>
      <c r="H18" s="170" t="s">
        <v>47</v>
      </c>
      <c r="I18" s="179" t="s">
        <v>640</v>
      </c>
    </row>
    <row r="19" spans="1:9" ht="14.4">
      <c r="A19" s="167">
        <v>16</v>
      </c>
      <c r="B19" s="179" t="s">
        <v>655</v>
      </c>
      <c r="C19" s="171"/>
      <c r="D19" s="180">
        <v>2018</v>
      </c>
      <c r="E19" s="168">
        <v>1</v>
      </c>
      <c r="F19" s="169" t="s">
        <v>97</v>
      </c>
      <c r="G19" s="181">
        <v>4605.12</v>
      </c>
      <c r="H19" s="170" t="s">
        <v>47</v>
      </c>
      <c r="I19" s="179" t="s">
        <v>640</v>
      </c>
    </row>
    <row r="20" spans="1:9" ht="14.4">
      <c r="A20" s="167">
        <v>17</v>
      </c>
      <c r="B20" s="179" t="s">
        <v>656</v>
      </c>
      <c r="C20" s="171"/>
      <c r="D20" s="180">
        <v>2003</v>
      </c>
      <c r="E20" s="168">
        <v>1</v>
      </c>
      <c r="F20" s="169" t="s">
        <v>97</v>
      </c>
      <c r="G20" s="181">
        <v>3154.01</v>
      </c>
      <c r="H20" s="170" t="s">
        <v>47</v>
      </c>
      <c r="I20" s="179" t="s">
        <v>640</v>
      </c>
    </row>
    <row r="21" spans="1:9" ht="14.4">
      <c r="A21" s="167">
        <v>18</v>
      </c>
      <c r="B21" s="179" t="s">
        <v>657</v>
      </c>
      <c r="C21" s="171"/>
      <c r="D21" s="180">
        <v>2012</v>
      </c>
      <c r="E21" s="168">
        <v>1</v>
      </c>
      <c r="F21" s="169" t="s">
        <v>97</v>
      </c>
      <c r="G21" s="181">
        <v>4500</v>
      </c>
      <c r="H21" s="170" t="s">
        <v>47</v>
      </c>
      <c r="I21" s="179" t="s">
        <v>640</v>
      </c>
    </row>
    <row r="22" spans="1:9" ht="14.4">
      <c r="A22" s="167">
        <v>19</v>
      </c>
      <c r="B22" s="179" t="s">
        <v>658</v>
      </c>
      <c r="C22" s="171"/>
      <c r="D22" s="180">
        <v>2018</v>
      </c>
      <c r="E22" s="168">
        <v>1</v>
      </c>
      <c r="F22" s="169" t="s">
        <v>97</v>
      </c>
      <c r="G22" s="181">
        <v>4605.12</v>
      </c>
      <c r="H22" s="170" t="s">
        <v>47</v>
      </c>
      <c r="I22" s="179" t="s">
        <v>640</v>
      </c>
    </row>
    <row r="23" spans="1:9" ht="14.4">
      <c r="A23" s="167">
        <v>20</v>
      </c>
      <c r="B23" s="179" t="s">
        <v>643</v>
      </c>
      <c r="C23" s="171"/>
      <c r="D23" s="180">
        <v>2018</v>
      </c>
      <c r="E23" s="168">
        <v>1</v>
      </c>
      <c r="F23" s="169" t="s">
        <v>97</v>
      </c>
      <c r="G23" s="181">
        <v>4605.12</v>
      </c>
      <c r="H23" s="170" t="s">
        <v>47</v>
      </c>
      <c r="I23" s="179" t="s">
        <v>640</v>
      </c>
    </row>
    <row r="24" spans="1:9" ht="14.4">
      <c r="A24" s="167">
        <v>21</v>
      </c>
      <c r="B24" s="179" t="s">
        <v>659</v>
      </c>
      <c r="C24" s="171"/>
      <c r="D24" s="180">
        <v>2013</v>
      </c>
      <c r="E24" s="168">
        <v>1</v>
      </c>
      <c r="F24" s="169" t="s">
        <v>97</v>
      </c>
      <c r="G24" s="181">
        <v>4022.99</v>
      </c>
      <c r="H24" s="170" t="s">
        <v>47</v>
      </c>
      <c r="I24" s="179" t="s">
        <v>640</v>
      </c>
    </row>
    <row r="25" spans="1:9" ht="14.4">
      <c r="A25" s="167">
        <v>22</v>
      </c>
      <c r="B25" s="179" t="s">
        <v>660</v>
      </c>
      <c r="C25" s="171"/>
      <c r="D25" s="180">
        <v>2015</v>
      </c>
      <c r="E25" s="168">
        <v>1</v>
      </c>
      <c r="F25" s="169" t="s">
        <v>97</v>
      </c>
      <c r="G25" s="181">
        <v>7200</v>
      </c>
      <c r="H25" s="170" t="s">
        <v>47</v>
      </c>
      <c r="I25" s="179" t="s">
        <v>640</v>
      </c>
    </row>
    <row r="26" spans="1:9" ht="14.4">
      <c r="A26" s="167">
        <v>23</v>
      </c>
      <c r="B26" s="179" t="s">
        <v>661</v>
      </c>
      <c r="C26" s="171"/>
      <c r="D26" s="180">
        <v>2015</v>
      </c>
      <c r="E26" s="168">
        <v>1</v>
      </c>
      <c r="F26" s="169" t="s">
        <v>97</v>
      </c>
      <c r="G26" s="181">
        <v>9906.08</v>
      </c>
      <c r="H26" s="170" t="s">
        <v>47</v>
      </c>
      <c r="I26" s="179" t="s">
        <v>640</v>
      </c>
    </row>
    <row r="27" spans="1:9" ht="14.4">
      <c r="A27" s="167">
        <v>24</v>
      </c>
      <c r="B27" s="179" t="s">
        <v>662</v>
      </c>
      <c r="C27" s="171"/>
      <c r="D27" s="180">
        <v>2017</v>
      </c>
      <c r="E27" s="168">
        <v>1</v>
      </c>
      <c r="F27" s="169" t="s">
        <v>97</v>
      </c>
      <c r="G27" s="181">
        <v>3865</v>
      </c>
      <c r="H27" s="170" t="s">
        <v>47</v>
      </c>
      <c r="I27" s="179" t="s">
        <v>640</v>
      </c>
    </row>
    <row r="28" spans="1:9" ht="14.4">
      <c r="A28" s="167">
        <v>25</v>
      </c>
      <c r="B28" s="179" t="s">
        <v>209</v>
      </c>
      <c r="C28" s="171"/>
      <c r="D28" s="180">
        <v>2014</v>
      </c>
      <c r="E28" s="168">
        <v>1</v>
      </c>
      <c r="F28" s="169" t="s">
        <v>97</v>
      </c>
      <c r="G28" s="181">
        <v>3957</v>
      </c>
      <c r="H28" s="170" t="s">
        <v>47</v>
      </c>
      <c r="I28" s="179" t="s">
        <v>640</v>
      </c>
    </row>
    <row r="29" spans="1:9" ht="14.4">
      <c r="A29" s="167">
        <v>26</v>
      </c>
      <c r="B29" s="179" t="s">
        <v>663</v>
      </c>
      <c r="C29" s="171"/>
      <c r="D29" s="180">
        <v>2011</v>
      </c>
      <c r="E29" s="168">
        <v>1</v>
      </c>
      <c r="F29" s="169" t="s">
        <v>97</v>
      </c>
      <c r="G29" s="181">
        <v>5210</v>
      </c>
      <c r="H29" s="170" t="s">
        <v>47</v>
      </c>
      <c r="I29" s="179" t="s">
        <v>640</v>
      </c>
    </row>
    <row r="30" spans="1:9" ht="14.4">
      <c r="A30" s="167">
        <v>27</v>
      </c>
      <c r="B30" s="179" t="s">
        <v>664</v>
      </c>
      <c r="C30" s="171"/>
      <c r="D30" s="180">
        <v>2010</v>
      </c>
      <c r="E30" s="168">
        <v>1</v>
      </c>
      <c r="F30" s="169" t="s">
        <v>97</v>
      </c>
      <c r="G30" s="181">
        <v>2870</v>
      </c>
      <c r="H30" s="170" t="s">
        <v>47</v>
      </c>
      <c r="I30" s="179" t="s">
        <v>640</v>
      </c>
    </row>
    <row r="31" spans="1:9" ht="14.4">
      <c r="A31" s="167">
        <v>28</v>
      </c>
      <c r="B31" s="179" t="s">
        <v>665</v>
      </c>
      <c r="C31" s="171"/>
      <c r="D31" s="180">
        <v>2018</v>
      </c>
      <c r="E31" s="168">
        <v>1</v>
      </c>
      <c r="F31" s="169" t="s">
        <v>97</v>
      </c>
      <c r="G31" s="181">
        <v>4605.12</v>
      </c>
      <c r="H31" s="170" t="s">
        <v>47</v>
      </c>
      <c r="I31" s="179" t="s">
        <v>640</v>
      </c>
    </row>
    <row r="32" spans="1:9" ht="14.4">
      <c r="A32" s="167">
        <v>29</v>
      </c>
      <c r="B32" s="179" t="s">
        <v>666</v>
      </c>
      <c r="C32" s="171"/>
      <c r="D32" s="180">
        <v>2015</v>
      </c>
      <c r="E32" s="168">
        <v>1</v>
      </c>
      <c r="F32" s="169" t="s">
        <v>97</v>
      </c>
      <c r="G32" s="181">
        <v>3300</v>
      </c>
      <c r="H32" s="170" t="s">
        <v>47</v>
      </c>
      <c r="I32" s="179" t="s">
        <v>640</v>
      </c>
    </row>
    <row r="33" spans="1:9" ht="14.4">
      <c r="A33" s="167">
        <v>30</v>
      </c>
      <c r="B33" s="179" t="s">
        <v>667</v>
      </c>
      <c r="C33" s="171"/>
      <c r="D33" s="180">
        <v>2009</v>
      </c>
      <c r="E33" s="168">
        <v>1</v>
      </c>
      <c r="F33" s="169" t="s">
        <v>97</v>
      </c>
      <c r="G33" s="181">
        <v>8992</v>
      </c>
      <c r="H33" s="170" t="s">
        <v>47</v>
      </c>
      <c r="I33" s="179" t="s">
        <v>640</v>
      </c>
    </row>
    <row r="34" spans="1:9" ht="14.4">
      <c r="A34" s="167">
        <v>31</v>
      </c>
      <c r="B34" s="179" t="s">
        <v>668</v>
      </c>
      <c r="C34" s="171"/>
      <c r="D34" s="180">
        <v>2011</v>
      </c>
      <c r="E34" s="168">
        <v>1</v>
      </c>
      <c r="F34" s="169" t="s">
        <v>97</v>
      </c>
      <c r="G34" s="181">
        <v>11236</v>
      </c>
      <c r="H34" s="170" t="s">
        <v>47</v>
      </c>
      <c r="I34" s="179" t="s">
        <v>640</v>
      </c>
    </row>
    <row r="35" spans="1:9" ht="14.4">
      <c r="A35" s="167">
        <v>32</v>
      </c>
      <c r="B35" s="179" t="s">
        <v>669</v>
      </c>
      <c r="C35" s="171"/>
      <c r="D35" s="180">
        <v>2009</v>
      </c>
      <c r="E35" s="168">
        <v>1</v>
      </c>
      <c r="F35" s="169" t="s">
        <v>97</v>
      </c>
      <c r="G35" s="181">
        <v>3830.8</v>
      </c>
      <c r="H35" s="170" t="s">
        <v>47</v>
      </c>
      <c r="I35" s="179" t="s">
        <v>640</v>
      </c>
    </row>
    <row r="36" spans="1:9" ht="14.4">
      <c r="A36" s="167">
        <v>33</v>
      </c>
      <c r="B36" s="179" t="s">
        <v>670</v>
      </c>
      <c r="C36" s="171"/>
      <c r="D36" s="180">
        <v>2008</v>
      </c>
      <c r="E36" s="168">
        <v>1</v>
      </c>
      <c r="F36" s="169" t="s">
        <v>97</v>
      </c>
      <c r="G36" s="181">
        <v>4809.8500000000004</v>
      </c>
      <c r="H36" s="170" t="s">
        <v>47</v>
      </c>
      <c r="I36" s="179" t="s">
        <v>640</v>
      </c>
    </row>
    <row r="37" spans="1:9" ht="14.4">
      <c r="A37" s="167">
        <v>34</v>
      </c>
      <c r="B37" s="179" t="s">
        <v>671</v>
      </c>
      <c r="C37" s="171"/>
      <c r="D37" s="180">
        <v>2007</v>
      </c>
      <c r="E37" s="168">
        <v>1</v>
      </c>
      <c r="F37" s="169" t="s">
        <v>97</v>
      </c>
      <c r="G37" s="181">
        <v>6933.29</v>
      </c>
      <c r="H37" s="170" t="s">
        <v>47</v>
      </c>
      <c r="I37" s="179" t="s">
        <v>640</v>
      </c>
    </row>
    <row r="38" spans="1:9" ht="14.4">
      <c r="A38" s="167">
        <v>35</v>
      </c>
      <c r="B38" s="179" t="s">
        <v>672</v>
      </c>
      <c r="C38" s="171"/>
      <c r="D38" s="180">
        <v>2007</v>
      </c>
      <c r="E38" s="168">
        <v>1</v>
      </c>
      <c r="F38" s="169" t="s">
        <v>97</v>
      </c>
      <c r="G38" s="181">
        <v>5307</v>
      </c>
      <c r="H38" s="170" t="s">
        <v>47</v>
      </c>
      <c r="I38" s="179" t="s">
        <v>640</v>
      </c>
    </row>
    <row r="39" spans="1:9" ht="14.4">
      <c r="A39" s="167">
        <v>36</v>
      </c>
      <c r="B39" s="179" t="s">
        <v>673</v>
      </c>
      <c r="C39" s="171"/>
      <c r="D39" s="180">
        <v>2018</v>
      </c>
      <c r="E39" s="168">
        <v>1</v>
      </c>
      <c r="F39" s="169" t="s">
        <v>97</v>
      </c>
      <c r="G39" s="181">
        <v>6974.1</v>
      </c>
      <c r="H39" s="170" t="s">
        <v>47</v>
      </c>
      <c r="I39" s="179" t="s">
        <v>640</v>
      </c>
    </row>
    <row r="40" spans="1:9" ht="14.4">
      <c r="A40" s="167">
        <v>37</v>
      </c>
      <c r="B40" s="179" t="s">
        <v>674</v>
      </c>
      <c r="C40" s="171"/>
      <c r="D40" s="180">
        <v>2018</v>
      </c>
      <c r="E40" s="168">
        <v>1</v>
      </c>
      <c r="F40" s="169" t="s">
        <v>97</v>
      </c>
      <c r="G40" s="181">
        <v>44687.13</v>
      </c>
      <c r="H40" s="170" t="s">
        <v>47</v>
      </c>
      <c r="I40" s="179" t="s">
        <v>640</v>
      </c>
    </row>
    <row r="41" spans="1:9" ht="14.4">
      <c r="A41" s="167">
        <v>38</v>
      </c>
      <c r="B41" s="179" t="s">
        <v>675</v>
      </c>
      <c r="C41" s="171"/>
      <c r="D41" s="180">
        <v>2018</v>
      </c>
      <c r="E41" s="168">
        <v>1</v>
      </c>
      <c r="F41" s="169" t="s">
        <v>97</v>
      </c>
      <c r="G41" s="181">
        <v>6051.6</v>
      </c>
      <c r="H41" s="170" t="s">
        <v>47</v>
      </c>
      <c r="I41" s="179" t="s">
        <v>640</v>
      </c>
    </row>
    <row r="42" spans="1:9" ht="14.4">
      <c r="A42" s="167">
        <v>39</v>
      </c>
      <c r="B42" s="179" t="s">
        <v>676</v>
      </c>
      <c r="C42" s="171"/>
      <c r="D42" s="180">
        <v>2018</v>
      </c>
      <c r="E42" s="168">
        <v>1</v>
      </c>
      <c r="F42" s="169" t="s">
        <v>97</v>
      </c>
      <c r="G42" s="181">
        <v>30737.7</v>
      </c>
      <c r="H42" s="170" t="s">
        <v>47</v>
      </c>
      <c r="I42" s="179" t="s">
        <v>640</v>
      </c>
    </row>
    <row r="43" spans="1:9" ht="14.4">
      <c r="A43" s="167">
        <v>40</v>
      </c>
      <c r="B43" s="179" t="s">
        <v>677</v>
      </c>
      <c r="C43" s="171"/>
      <c r="D43" s="180">
        <v>2018</v>
      </c>
      <c r="E43" s="168">
        <v>1</v>
      </c>
      <c r="F43" s="169" t="s">
        <v>97</v>
      </c>
      <c r="G43" s="181">
        <v>18235.98</v>
      </c>
      <c r="H43" s="170" t="s">
        <v>47</v>
      </c>
      <c r="I43" s="179" t="s">
        <v>640</v>
      </c>
    </row>
    <row r="44" spans="1:9" ht="14.4">
      <c r="A44" s="167">
        <v>41</v>
      </c>
      <c r="B44" s="179" t="s">
        <v>678</v>
      </c>
      <c r="C44" s="171"/>
      <c r="D44" s="180">
        <v>2018</v>
      </c>
      <c r="E44" s="168">
        <v>1</v>
      </c>
      <c r="F44" s="169" t="s">
        <v>97</v>
      </c>
      <c r="G44" s="181">
        <v>6199.2</v>
      </c>
      <c r="H44" s="170" t="s">
        <v>47</v>
      </c>
      <c r="I44" s="179" t="s">
        <v>640</v>
      </c>
    </row>
    <row r="45" spans="1:9" ht="14.4">
      <c r="A45" s="167">
        <v>42</v>
      </c>
      <c r="B45" s="179" t="s">
        <v>679</v>
      </c>
      <c r="C45" s="171"/>
      <c r="D45" s="180">
        <v>2018</v>
      </c>
      <c r="E45" s="168">
        <v>1</v>
      </c>
      <c r="F45" s="169" t="s">
        <v>97</v>
      </c>
      <c r="G45" s="181">
        <v>4778.55</v>
      </c>
      <c r="H45" s="170" t="s">
        <v>47</v>
      </c>
      <c r="I45" s="179" t="s">
        <v>640</v>
      </c>
    </row>
    <row r="46" spans="1:9" ht="14.4">
      <c r="A46" s="167">
        <v>43</v>
      </c>
      <c r="B46" s="179" t="s">
        <v>680</v>
      </c>
      <c r="C46" s="171"/>
      <c r="D46" s="180">
        <v>2018</v>
      </c>
      <c r="E46" s="168">
        <v>1</v>
      </c>
      <c r="F46" s="169" t="s">
        <v>97</v>
      </c>
      <c r="G46" s="181">
        <v>5650</v>
      </c>
      <c r="H46" s="170" t="s">
        <v>47</v>
      </c>
      <c r="I46" s="179" t="s">
        <v>640</v>
      </c>
    </row>
    <row r="47" spans="1:9" ht="14.4">
      <c r="A47" s="167">
        <v>44</v>
      </c>
      <c r="B47" s="179" t="s">
        <v>681</v>
      </c>
      <c r="C47" s="171"/>
      <c r="D47" s="180">
        <v>2018</v>
      </c>
      <c r="E47" s="168">
        <v>1</v>
      </c>
      <c r="F47" s="169" t="s">
        <v>97</v>
      </c>
      <c r="G47" s="181">
        <v>2500</v>
      </c>
      <c r="H47" s="170" t="s">
        <v>47</v>
      </c>
      <c r="I47" s="179" t="s">
        <v>640</v>
      </c>
    </row>
    <row r="48" spans="1:9" ht="14.4">
      <c r="A48" s="167">
        <v>45</v>
      </c>
      <c r="B48" s="179" t="s">
        <v>682</v>
      </c>
      <c r="C48" s="171"/>
      <c r="D48" s="180">
        <v>2018</v>
      </c>
      <c r="E48" s="168">
        <v>1</v>
      </c>
      <c r="F48" s="169" t="s">
        <v>97</v>
      </c>
      <c r="G48" s="181">
        <v>998</v>
      </c>
      <c r="H48" s="170" t="s">
        <v>47</v>
      </c>
      <c r="I48" s="179" t="s">
        <v>640</v>
      </c>
    </row>
    <row r="49" spans="1:9" ht="14.4">
      <c r="A49" s="167">
        <v>46</v>
      </c>
      <c r="B49" s="179" t="s">
        <v>683</v>
      </c>
      <c r="C49" s="171"/>
      <c r="D49" s="180">
        <v>2018</v>
      </c>
      <c r="E49" s="168">
        <v>1</v>
      </c>
      <c r="F49" s="169" t="s">
        <v>97</v>
      </c>
      <c r="G49" s="181">
        <v>1389.9</v>
      </c>
      <c r="H49" s="170" t="s">
        <v>47</v>
      </c>
      <c r="I49" s="179" t="s">
        <v>640</v>
      </c>
    </row>
    <row r="50" spans="1:9" ht="14.4">
      <c r="A50" s="167">
        <v>47</v>
      </c>
      <c r="B50" s="179" t="s">
        <v>684</v>
      </c>
      <c r="C50" s="171"/>
      <c r="D50" s="180">
        <v>2018</v>
      </c>
      <c r="E50" s="168">
        <v>1</v>
      </c>
      <c r="F50" s="169" t="s">
        <v>97</v>
      </c>
      <c r="G50" s="181">
        <v>651.9</v>
      </c>
      <c r="H50" s="170" t="s">
        <v>47</v>
      </c>
      <c r="I50" s="179" t="s">
        <v>640</v>
      </c>
    </row>
    <row r="51" spans="1:9" ht="14.4">
      <c r="A51" s="167">
        <v>48</v>
      </c>
      <c r="B51" s="179" t="s">
        <v>685</v>
      </c>
      <c r="C51" s="171"/>
      <c r="D51" s="180">
        <v>2018</v>
      </c>
      <c r="E51" s="168">
        <v>1</v>
      </c>
      <c r="F51" s="169" t="s">
        <v>97</v>
      </c>
      <c r="G51" s="181">
        <v>4563.3</v>
      </c>
      <c r="H51" s="170" t="s">
        <v>47</v>
      </c>
      <c r="I51" s="179" t="s">
        <v>640</v>
      </c>
    </row>
    <row r="52" spans="1:9" ht="14.4">
      <c r="A52" s="167">
        <v>49</v>
      </c>
      <c r="B52" s="179" t="s">
        <v>686</v>
      </c>
      <c r="C52" s="171"/>
      <c r="D52" s="180">
        <v>2018</v>
      </c>
      <c r="E52" s="168">
        <v>1</v>
      </c>
      <c r="F52" s="169" t="s">
        <v>97</v>
      </c>
      <c r="G52" s="181">
        <v>1832.7</v>
      </c>
      <c r="H52" s="170" t="s">
        <v>47</v>
      </c>
      <c r="I52" s="179" t="s">
        <v>640</v>
      </c>
    </row>
    <row r="53" spans="1:9" ht="14.4">
      <c r="A53" s="167">
        <v>50</v>
      </c>
      <c r="B53" s="179" t="s">
        <v>687</v>
      </c>
      <c r="C53" s="171"/>
      <c r="D53" s="180">
        <v>2018</v>
      </c>
      <c r="E53" s="168">
        <v>1</v>
      </c>
      <c r="F53" s="169" t="s">
        <v>97</v>
      </c>
      <c r="G53" s="181">
        <v>1094.7</v>
      </c>
      <c r="H53" s="170" t="s">
        <v>47</v>
      </c>
      <c r="I53" s="179" t="s">
        <v>640</v>
      </c>
    </row>
    <row r="54" spans="1:9" ht="14.4">
      <c r="A54" s="167">
        <v>51</v>
      </c>
      <c r="B54" s="179" t="s">
        <v>688</v>
      </c>
      <c r="C54" s="171"/>
      <c r="D54" s="180">
        <v>2018</v>
      </c>
      <c r="E54" s="168">
        <v>1</v>
      </c>
      <c r="F54" s="169" t="s">
        <v>97</v>
      </c>
      <c r="G54" s="181">
        <v>4350</v>
      </c>
      <c r="H54" s="170" t="s">
        <v>47</v>
      </c>
      <c r="I54" s="179" t="s">
        <v>640</v>
      </c>
    </row>
    <row r="55" spans="1:9" ht="14.4">
      <c r="A55" s="167">
        <v>52</v>
      </c>
      <c r="B55" s="179" t="s">
        <v>689</v>
      </c>
      <c r="C55" s="171"/>
      <c r="D55" s="180">
        <v>2019</v>
      </c>
      <c r="E55" s="168">
        <v>1</v>
      </c>
      <c r="F55" s="169" t="s">
        <v>97</v>
      </c>
      <c r="G55" s="181">
        <v>960</v>
      </c>
      <c r="H55" s="170" t="s">
        <v>47</v>
      </c>
      <c r="I55" s="179" t="s">
        <v>640</v>
      </c>
    </row>
    <row r="56" spans="1:9" ht="14.4">
      <c r="A56" s="167">
        <v>53</v>
      </c>
      <c r="B56" s="179" t="s">
        <v>690</v>
      </c>
      <c r="C56" s="171"/>
      <c r="D56" s="180">
        <v>2019</v>
      </c>
      <c r="E56" s="168">
        <v>1</v>
      </c>
      <c r="F56" s="169" t="s">
        <v>97</v>
      </c>
      <c r="G56" s="181">
        <v>1080</v>
      </c>
      <c r="H56" s="170" t="s">
        <v>47</v>
      </c>
      <c r="I56" s="179" t="s">
        <v>640</v>
      </c>
    </row>
    <row r="57" spans="1:9" ht="14.4">
      <c r="A57" s="167">
        <v>54</v>
      </c>
      <c r="B57" s="179" t="s">
        <v>691</v>
      </c>
      <c r="C57" s="171"/>
      <c r="D57" s="180">
        <v>2019</v>
      </c>
      <c r="E57" s="168">
        <v>1</v>
      </c>
      <c r="F57" s="169" t="s">
        <v>97</v>
      </c>
      <c r="G57" s="181">
        <v>1100</v>
      </c>
      <c r="H57" s="170" t="s">
        <v>47</v>
      </c>
      <c r="I57" s="179" t="s">
        <v>640</v>
      </c>
    </row>
    <row r="58" spans="1:9" ht="14.4">
      <c r="A58" s="167">
        <v>55</v>
      </c>
      <c r="B58" s="179" t="s">
        <v>692</v>
      </c>
      <c r="C58" s="171"/>
      <c r="D58" s="180">
        <v>2019</v>
      </c>
      <c r="E58" s="168">
        <v>1</v>
      </c>
      <c r="F58" s="169" t="s">
        <v>97</v>
      </c>
      <c r="G58" s="181">
        <v>1150</v>
      </c>
      <c r="H58" s="170" t="s">
        <v>47</v>
      </c>
      <c r="I58" s="179" t="s">
        <v>640</v>
      </c>
    </row>
    <row r="59" spans="1:9" ht="14.4">
      <c r="A59" s="167">
        <v>56</v>
      </c>
      <c r="B59" s="179" t="s">
        <v>693</v>
      </c>
      <c r="C59" s="171"/>
      <c r="D59" s="180">
        <v>2019</v>
      </c>
      <c r="E59" s="168">
        <v>1</v>
      </c>
      <c r="F59" s="169" t="s">
        <v>97</v>
      </c>
      <c r="G59" s="181">
        <v>1199</v>
      </c>
      <c r="H59" s="170" t="s">
        <v>47</v>
      </c>
      <c r="I59" s="179" t="s">
        <v>640</v>
      </c>
    </row>
    <row r="60" spans="1:9" ht="14.4">
      <c r="A60" s="167">
        <v>57</v>
      </c>
      <c r="B60" s="179" t="s">
        <v>693</v>
      </c>
      <c r="C60" s="171"/>
      <c r="D60" s="180">
        <v>2019</v>
      </c>
      <c r="E60" s="168">
        <v>1</v>
      </c>
      <c r="F60" s="169" t="s">
        <v>97</v>
      </c>
      <c r="G60" s="181">
        <v>1199</v>
      </c>
      <c r="H60" s="170" t="s">
        <v>47</v>
      </c>
      <c r="I60" s="179" t="s">
        <v>640</v>
      </c>
    </row>
    <row r="61" spans="1:9" ht="14.4">
      <c r="A61" s="167">
        <v>58</v>
      </c>
      <c r="B61" s="171" t="s">
        <v>694</v>
      </c>
      <c r="C61" s="171"/>
      <c r="D61" s="168">
        <v>2020</v>
      </c>
      <c r="E61" s="168">
        <v>1</v>
      </c>
      <c r="F61" s="169" t="s">
        <v>97</v>
      </c>
      <c r="G61" s="172">
        <v>890</v>
      </c>
      <c r="H61" s="170" t="s">
        <v>47</v>
      </c>
      <c r="I61" s="179" t="s">
        <v>640</v>
      </c>
    </row>
    <row r="62" spans="1:9" ht="14.4">
      <c r="A62" s="167">
        <v>59</v>
      </c>
      <c r="B62" s="171" t="s">
        <v>516</v>
      </c>
      <c r="C62" s="171"/>
      <c r="D62" s="168">
        <v>2020</v>
      </c>
      <c r="E62" s="168">
        <v>1</v>
      </c>
      <c r="F62" s="169" t="s">
        <v>97</v>
      </c>
      <c r="G62" s="172">
        <v>7420</v>
      </c>
      <c r="H62" s="170" t="s">
        <v>47</v>
      </c>
      <c r="I62" s="179" t="s">
        <v>640</v>
      </c>
    </row>
    <row r="63" spans="1:9" ht="13.95" customHeight="1">
      <c r="A63" s="365" t="s">
        <v>107</v>
      </c>
      <c r="B63" s="366"/>
      <c r="C63" s="366"/>
      <c r="D63" s="366"/>
      <c r="E63" s="366"/>
      <c r="F63" s="367"/>
      <c r="G63" s="72">
        <f>SUM(G4:G62)</f>
        <v>365498.99</v>
      </c>
      <c r="H63" s="73"/>
      <c r="I63" s="74"/>
    </row>
    <row r="64" spans="1:9" ht="17.399999999999999">
      <c r="A64" s="167"/>
      <c r="B64" s="375" t="s">
        <v>108</v>
      </c>
      <c r="C64" s="375"/>
      <c r="D64" s="375"/>
      <c r="E64" s="375"/>
      <c r="F64" s="375"/>
      <c r="G64" s="375"/>
      <c r="H64" s="375"/>
      <c r="I64" s="375"/>
    </row>
    <row r="65" spans="1:9" ht="14.4">
      <c r="A65" s="167">
        <v>60</v>
      </c>
      <c r="B65" s="179" t="s">
        <v>695</v>
      </c>
      <c r="C65" s="171"/>
      <c r="D65" s="180">
        <v>2016</v>
      </c>
      <c r="E65" s="168">
        <v>1</v>
      </c>
      <c r="F65" s="169" t="s">
        <v>110</v>
      </c>
      <c r="G65" s="181">
        <v>3567</v>
      </c>
      <c r="H65" s="170" t="s">
        <v>47</v>
      </c>
      <c r="I65" s="171"/>
    </row>
    <row r="66" spans="1:9" ht="14.4">
      <c r="A66" s="167">
        <v>61</v>
      </c>
      <c r="B66" s="179" t="s">
        <v>696</v>
      </c>
      <c r="C66" s="171"/>
      <c r="D66" s="180">
        <v>2008</v>
      </c>
      <c r="E66" s="168">
        <v>1</v>
      </c>
      <c r="F66" s="169" t="s">
        <v>110</v>
      </c>
      <c r="G66" s="181">
        <v>4000</v>
      </c>
      <c r="H66" s="170" t="s">
        <v>47</v>
      </c>
      <c r="I66" s="171"/>
    </row>
    <row r="67" spans="1:9" ht="14.4">
      <c r="A67" s="167">
        <v>62</v>
      </c>
      <c r="B67" s="179" t="s">
        <v>697</v>
      </c>
      <c r="C67" s="171"/>
      <c r="D67" s="180">
        <v>2005</v>
      </c>
      <c r="E67" s="168">
        <v>1</v>
      </c>
      <c r="F67" s="169" t="s">
        <v>110</v>
      </c>
      <c r="G67" s="181">
        <v>1615</v>
      </c>
      <c r="H67" s="170" t="s">
        <v>47</v>
      </c>
      <c r="I67" s="171"/>
    </row>
    <row r="68" spans="1:9" ht="14.4">
      <c r="A68" s="167">
        <v>63</v>
      </c>
      <c r="B68" s="179" t="s">
        <v>698</v>
      </c>
      <c r="C68" s="171"/>
      <c r="D68" s="180">
        <v>2007</v>
      </c>
      <c r="E68" s="168">
        <v>1</v>
      </c>
      <c r="F68" s="169" t="s">
        <v>110</v>
      </c>
      <c r="G68" s="181">
        <v>3000</v>
      </c>
      <c r="H68" s="170" t="s">
        <v>47</v>
      </c>
      <c r="I68" s="171"/>
    </row>
    <row r="69" spans="1:9" ht="14.4">
      <c r="A69" s="167">
        <v>64</v>
      </c>
      <c r="B69" s="179" t="s">
        <v>699</v>
      </c>
      <c r="C69" s="171"/>
      <c r="D69" s="180">
        <v>2018</v>
      </c>
      <c r="E69" s="168">
        <v>1</v>
      </c>
      <c r="F69" s="169" t="s">
        <v>110</v>
      </c>
      <c r="G69" s="237">
        <v>325</v>
      </c>
      <c r="H69" s="170" t="s">
        <v>47</v>
      </c>
      <c r="I69" s="171"/>
    </row>
    <row r="70" spans="1:9" ht="14.4">
      <c r="A70" s="167">
        <v>65</v>
      </c>
      <c r="B70" s="179" t="s">
        <v>430</v>
      </c>
      <c r="C70" s="171"/>
      <c r="D70" s="180">
        <v>2018</v>
      </c>
      <c r="E70" s="168">
        <v>1</v>
      </c>
      <c r="F70" s="169" t="s">
        <v>110</v>
      </c>
      <c r="G70" s="238">
        <v>2870</v>
      </c>
      <c r="H70" s="170" t="s">
        <v>47</v>
      </c>
      <c r="I70" s="171"/>
    </row>
    <row r="71" spans="1:9" ht="14.4">
      <c r="A71" s="167">
        <v>66</v>
      </c>
      <c r="B71" s="179" t="s">
        <v>700</v>
      </c>
      <c r="C71" s="171"/>
      <c r="D71" s="180">
        <v>2018</v>
      </c>
      <c r="E71" s="168">
        <v>1</v>
      </c>
      <c r="F71" s="169" t="s">
        <v>110</v>
      </c>
      <c r="G71" s="238">
        <v>2555</v>
      </c>
      <c r="H71" s="170" t="s">
        <v>47</v>
      </c>
      <c r="I71" s="171"/>
    </row>
    <row r="72" spans="1:9" ht="14.4">
      <c r="A72" s="167">
        <v>67</v>
      </c>
      <c r="B72" s="179" t="s">
        <v>701</v>
      </c>
      <c r="C72" s="171"/>
      <c r="D72" s="180">
        <v>2018</v>
      </c>
      <c r="E72" s="168">
        <v>1</v>
      </c>
      <c r="F72" s="169" t="s">
        <v>110</v>
      </c>
      <c r="G72" s="238">
        <v>11860</v>
      </c>
      <c r="H72" s="170" t="s">
        <v>47</v>
      </c>
      <c r="I72" s="171"/>
    </row>
    <row r="73" spans="1:9" ht="14.4">
      <c r="A73" s="167">
        <v>68</v>
      </c>
      <c r="B73" s="179" t="s">
        <v>702</v>
      </c>
      <c r="C73" s="171"/>
      <c r="D73" s="180">
        <v>2019</v>
      </c>
      <c r="E73" s="168">
        <v>1</v>
      </c>
      <c r="F73" s="169" t="s">
        <v>110</v>
      </c>
      <c r="G73" s="238">
        <v>1448</v>
      </c>
      <c r="H73" s="170" t="s">
        <v>47</v>
      </c>
      <c r="I73" s="171"/>
    </row>
    <row r="74" spans="1:9" ht="14.4">
      <c r="A74" s="167">
        <v>69</v>
      </c>
      <c r="B74" s="179" t="s">
        <v>703</v>
      </c>
      <c r="C74" s="171"/>
      <c r="D74" s="180">
        <v>2019</v>
      </c>
      <c r="E74" s="168">
        <v>1</v>
      </c>
      <c r="F74" s="169" t="s">
        <v>110</v>
      </c>
      <c r="G74" s="238">
        <v>1350</v>
      </c>
      <c r="H74" s="170" t="s">
        <v>47</v>
      </c>
      <c r="I74" s="171"/>
    </row>
    <row r="75" spans="1:9" ht="14.4">
      <c r="A75" s="167">
        <v>70</v>
      </c>
      <c r="B75" s="179" t="s">
        <v>703</v>
      </c>
      <c r="C75" s="171"/>
      <c r="D75" s="180">
        <v>2019</v>
      </c>
      <c r="E75" s="168">
        <v>1</v>
      </c>
      <c r="F75" s="169" t="s">
        <v>110</v>
      </c>
      <c r="G75" s="238">
        <v>1350</v>
      </c>
      <c r="H75" s="170" t="s">
        <v>47</v>
      </c>
      <c r="I75" s="171"/>
    </row>
    <row r="76" spans="1:9" ht="14.4">
      <c r="A76" s="167">
        <v>71</v>
      </c>
      <c r="B76" s="179" t="s">
        <v>703</v>
      </c>
      <c r="C76" s="171"/>
      <c r="D76" s="180">
        <v>2019</v>
      </c>
      <c r="E76" s="168">
        <v>1</v>
      </c>
      <c r="F76" s="169" t="s">
        <v>110</v>
      </c>
      <c r="G76" s="238">
        <v>1350</v>
      </c>
      <c r="H76" s="170" t="s">
        <v>47</v>
      </c>
      <c r="I76" s="171"/>
    </row>
    <row r="77" spans="1:9" ht="14.4">
      <c r="A77" s="167">
        <v>72</v>
      </c>
      <c r="B77" s="179" t="s">
        <v>704</v>
      </c>
      <c r="C77" s="171"/>
      <c r="D77" s="180">
        <v>2019</v>
      </c>
      <c r="E77" s="168">
        <v>1</v>
      </c>
      <c r="F77" s="169" t="s">
        <v>110</v>
      </c>
      <c r="G77" s="238">
        <v>5520</v>
      </c>
      <c r="H77" s="170" t="s">
        <v>47</v>
      </c>
      <c r="I77" s="171"/>
    </row>
    <row r="78" spans="1:9" ht="14.4">
      <c r="A78" s="167">
        <v>73</v>
      </c>
      <c r="B78" s="179" t="s">
        <v>705</v>
      </c>
      <c r="C78" s="171"/>
      <c r="D78" s="180">
        <v>2019</v>
      </c>
      <c r="E78" s="168">
        <v>1</v>
      </c>
      <c r="F78" s="169" t="s">
        <v>110</v>
      </c>
      <c r="G78" s="238">
        <v>780</v>
      </c>
      <c r="H78" s="170" t="s">
        <v>47</v>
      </c>
      <c r="I78" s="171"/>
    </row>
    <row r="79" spans="1:9" ht="14.4">
      <c r="A79" s="167">
        <v>74</v>
      </c>
      <c r="B79" s="179" t="s">
        <v>706</v>
      </c>
      <c r="C79" s="171"/>
      <c r="D79" s="180">
        <v>2019</v>
      </c>
      <c r="E79" s="168">
        <v>1</v>
      </c>
      <c r="F79" s="169" t="s">
        <v>110</v>
      </c>
      <c r="G79" s="238">
        <v>450</v>
      </c>
      <c r="H79" s="170" t="s">
        <v>47</v>
      </c>
      <c r="I79" s="171"/>
    </row>
    <row r="80" spans="1:9">
      <c r="A80" s="167">
        <v>75</v>
      </c>
      <c r="B80" s="173" t="s">
        <v>707</v>
      </c>
      <c r="C80" s="173"/>
      <c r="D80" s="174">
        <v>2020</v>
      </c>
      <c r="E80" s="174">
        <v>1</v>
      </c>
      <c r="F80" s="175" t="s">
        <v>110</v>
      </c>
      <c r="G80" s="176">
        <v>3999</v>
      </c>
      <c r="H80" s="170" t="s">
        <v>47</v>
      </c>
      <c r="I80" s="171"/>
    </row>
    <row r="81" spans="1:9">
      <c r="A81" s="167">
        <v>76</v>
      </c>
      <c r="B81" s="173" t="s">
        <v>708</v>
      </c>
      <c r="C81" s="173"/>
      <c r="D81" s="174">
        <v>2020</v>
      </c>
      <c r="E81" s="174">
        <v>1</v>
      </c>
      <c r="F81" s="175" t="s">
        <v>110</v>
      </c>
      <c r="G81" s="176">
        <v>489</v>
      </c>
      <c r="H81" s="170" t="s">
        <v>47</v>
      </c>
      <c r="I81" s="171"/>
    </row>
    <row r="82" spans="1:9">
      <c r="A82" s="167">
        <v>77</v>
      </c>
      <c r="B82" s="173" t="s">
        <v>709</v>
      </c>
      <c r="C82" s="173"/>
      <c r="D82" s="174">
        <v>2020</v>
      </c>
      <c r="E82" s="174">
        <v>1</v>
      </c>
      <c r="F82" s="175" t="s">
        <v>110</v>
      </c>
      <c r="G82" s="176">
        <v>3880</v>
      </c>
      <c r="H82" s="170" t="s">
        <v>47</v>
      </c>
      <c r="I82" s="171"/>
    </row>
    <row r="83" spans="1:9">
      <c r="A83" s="167">
        <v>78</v>
      </c>
      <c r="B83" s="173" t="s">
        <v>710</v>
      </c>
      <c r="C83" s="173"/>
      <c r="D83" s="174">
        <v>2020</v>
      </c>
      <c r="E83" s="174">
        <v>1</v>
      </c>
      <c r="F83" s="175" t="s">
        <v>110</v>
      </c>
      <c r="G83" s="176">
        <v>6000</v>
      </c>
      <c r="H83" s="170" t="s">
        <v>47</v>
      </c>
      <c r="I83" s="171"/>
    </row>
    <row r="84" spans="1:9">
      <c r="A84" s="167">
        <v>79</v>
      </c>
      <c r="B84" s="173" t="s">
        <v>711</v>
      </c>
      <c r="C84" s="173"/>
      <c r="D84" s="174">
        <v>2020</v>
      </c>
      <c r="E84" s="174">
        <v>1</v>
      </c>
      <c r="F84" s="175" t="s">
        <v>110</v>
      </c>
      <c r="G84" s="176">
        <v>660</v>
      </c>
      <c r="H84" s="170" t="s">
        <v>47</v>
      </c>
      <c r="I84" s="171"/>
    </row>
    <row r="85" spans="1:9">
      <c r="A85" s="167">
        <v>80</v>
      </c>
      <c r="B85" s="173" t="s">
        <v>712</v>
      </c>
      <c r="C85" s="173"/>
      <c r="D85" s="174">
        <v>2020</v>
      </c>
      <c r="E85" s="174">
        <v>1</v>
      </c>
      <c r="F85" s="175" t="s">
        <v>110</v>
      </c>
      <c r="G85" s="176">
        <v>6608</v>
      </c>
      <c r="H85" s="170" t="s">
        <v>47</v>
      </c>
      <c r="I85" s="171"/>
    </row>
    <row r="86" spans="1:9">
      <c r="A86" s="167">
        <v>81</v>
      </c>
      <c r="B86" s="173" t="s">
        <v>713</v>
      </c>
      <c r="C86" s="173"/>
      <c r="D86" s="174">
        <v>2020</v>
      </c>
      <c r="E86" s="174">
        <v>28</v>
      </c>
      <c r="F86" s="175" t="s">
        <v>110</v>
      </c>
      <c r="G86" s="177">
        <v>74854.64</v>
      </c>
      <c r="H86" s="170" t="s">
        <v>47</v>
      </c>
      <c r="I86" s="171"/>
    </row>
    <row r="87" spans="1:9">
      <c r="A87" s="167">
        <v>82</v>
      </c>
      <c r="B87" s="173" t="s">
        <v>714</v>
      </c>
      <c r="C87" s="173"/>
      <c r="D87" s="174">
        <v>2020</v>
      </c>
      <c r="E87" s="174">
        <v>3</v>
      </c>
      <c r="F87" s="175" t="s">
        <v>110</v>
      </c>
      <c r="G87" s="178">
        <v>11760</v>
      </c>
      <c r="H87" s="170" t="s">
        <v>47</v>
      </c>
      <c r="I87" s="171"/>
    </row>
    <row r="88" spans="1:9">
      <c r="A88" s="167">
        <v>83</v>
      </c>
      <c r="B88" s="173" t="s">
        <v>715</v>
      </c>
      <c r="C88" s="173"/>
      <c r="D88" s="174">
        <v>2020</v>
      </c>
      <c r="E88" s="174">
        <v>55</v>
      </c>
      <c r="F88" s="175" t="s">
        <v>110</v>
      </c>
      <c r="G88" s="178">
        <v>49553.17</v>
      </c>
      <c r="H88" s="170" t="s">
        <v>47</v>
      </c>
      <c r="I88" s="171"/>
    </row>
    <row r="89" spans="1:9">
      <c r="A89" s="365" t="s">
        <v>107</v>
      </c>
      <c r="B89" s="366"/>
      <c r="C89" s="366"/>
      <c r="D89" s="366"/>
      <c r="E89" s="366"/>
      <c r="F89" s="367"/>
      <c r="G89" s="72">
        <f>SUM(G65:G88)</f>
        <v>199843.81</v>
      </c>
      <c r="H89" s="73"/>
      <c r="I89" s="74"/>
    </row>
    <row r="90" spans="1:9">
      <c r="A90" s="67" t="s">
        <v>112</v>
      </c>
      <c r="B90" s="68" t="s">
        <v>113</v>
      </c>
      <c r="C90" s="69"/>
      <c r="D90" s="70"/>
      <c r="E90" s="71"/>
      <c r="F90" s="71"/>
      <c r="G90" s="71"/>
      <c r="H90" s="71"/>
      <c r="I90" s="71"/>
    </row>
    <row r="91" spans="1:9" ht="17.399999999999999">
      <c r="A91" s="59"/>
      <c r="B91" s="360" t="s">
        <v>95</v>
      </c>
      <c r="C91" s="361"/>
      <c r="D91" s="361"/>
      <c r="E91" s="361"/>
      <c r="F91" s="361"/>
      <c r="G91" s="361"/>
      <c r="H91" s="361"/>
      <c r="I91" s="362"/>
    </row>
    <row r="92" spans="1:9">
      <c r="A92" s="60">
        <v>1</v>
      </c>
      <c r="B92" s="61" t="s">
        <v>96</v>
      </c>
      <c r="C92" s="61"/>
      <c r="D92" s="62"/>
      <c r="E92" s="62">
        <v>6</v>
      </c>
      <c r="F92" s="63" t="s">
        <v>97</v>
      </c>
      <c r="G92" s="64">
        <v>21384.03</v>
      </c>
      <c r="H92" s="65" t="s">
        <v>47</v>
      </c>
      <c r="I92" s="66" t="s">
        <v>98</v>
      </c>
    </row>
    <row r="93" spans="1:9">
      <c r="A93" s="60">
        <v>2</v>
      </c>
      <c r="B93" s="61" t="s">
        <v>99</v>
      </c>
      <c r="C93" s="61"/>
      <c r="D93" s="62"/>
      <c r="E93" s="62">
        <v>1</v>
      </c>
      <c r="F93" s="63" t="s">
        <v>97</v>
      </c>
      <c r="G93" s="64">
        <v>3550</v>
      </c>
      <c r="H93" s="65" t="s">
        <v>47</v>
      </c>
      <c r="I93" s="66" t="s">
        <v>98</v>
      </c>
    </row>
    <row r="94" spans="1:9">
      <c r="A94" s="60">
        <v>3</v>
      </c>
      <c r="B94" s="61" t="s">
        <v>100</v>
      </c>
      <c r="C94" s="61"/>
      <c r="D94" s="62"/>
      <c r="E94" s="62">
        <v>6</v>
      </c>
      <c r="F94" s="63" t="s">
        <v>97</v>
      </c>
      <c r="G94" s="64">
        <v>1200</v>
      </c>
      <c r="H94" s="65" t="s">
        <v>47</v>
      </c>
      <c r="I94" s="66" t="s">
        <v>98</v>
      </c>
    </row>
    <row r="95" spans="1:9">
      <c r="A95" s="60">
        <v>4</v>
      </c>
      <c r="B95" s="61" t="s">
        <v>101</v>
      </c>
      <c r="C95" s="61"/>
      <c r="D95" s="62"/>
      <c r="E95" s="62">
        <v>1</v>
      </c>
      <c r="F95" s="63" t="s">
        <v>97</v>
      </c>
      <c r="G95" s="64">
        <v>400</v>
      </c>
      <c r="H95" s="65" t="s">
        <v>47</v>
      </c>
      <c r="I95" s="66" t="s">
        <v>98</v>
      </c>
    </row>
    <row r="96" spans="1:9">
      <c r="A96" s="60">
        <v>5</v>
      </c>
      <c r="B96" s="61" t="s">
        <v>102</v>
      </c>
      <c r="C96" s="61"/>
      <c r="D96" s="62"/>
      <c r="E96" s="62">
        <v>1</v>
      </c>
      <c r="F96" s="63" t="s">
        <v>97</v>
      </c>
      <c r="G96" s="64">
        <v>400</v>
      </c>
      <c r="H96" s="65" t="s">
        <v>47</v>
      </c>
      <c r="I96" s="66" t="s">
        <v>98</v>
      </c>
    </row>
    <row r="97" spans="1:9">
      <c r="A97" s="60">
        <v>6</v>
      </c>
      <c r="B97" s="61" t="s">
        <v>103</v>
      </c>
      <c r="C97" s="61"/>
      <c r="D97" s="62">
        <v>2020</v>
      </c>
      <c r="E97" s="62">
        <v>5</v>
      </c>
      <c r="F97" s="63" t="s">
        <v>97</v>
      </c>
      <c r="G97" s="64">
        <v>3863</v>
      </c>
      <c r="H97" s="65" t="s">
        <v>47</v>
      </c>
      <c r="I97" s="66" t="s">
        <v>98</v>
      </c>
    </row>
    <row r="98" spans="1:9">
      <c r="A98" s="60">
        <v>7</v>
      </c>
      <c r="B98" s="61" t="s">
        <v>104</v>
      </c>
      <c r="C98" s="61"/>
      <c r="D98" s="62">
        <v>2020</v>
      </c>
      <c r="E98" s="62">
        <v>5</v>
      </c>
      <c r="F98" s="63" t="s">
        <v>97</v>
      </c>
      <c r="G98" s="64">
        <v>4196</v>
      </c>
      <c r="H98" s="65" t="s">
        <v>47</v>
      </c>
      <c r="I98" s="66" t="s">
        <v>105</v>
      </c>
    </row>
    <row r="99" spans="1:9">
      <c r="A99" s="60">
        <v>8</v>
      </c>
      <c r="B99" s="61" t="s">
        <v>96</v>
      </c>
      <c r="C99" s="61"/>
      <c r="D99" s="62">
        <v>2020</v>
      </c>
      <c r="E99" s="62">
        <v>2</v>
      </c>
      <c r="F99" s="63" t="s">
        <v>97</v>
      </c>
      <c r="G99" s="64">
        <v>3600</v>
      </c>
      <c r="H99" s="65" t="s">
        <v>47</v>
      </c>
      <c r="I99" s="66" t="s">
        <v>105</v>
      </c>
    </row>
    <row r="100" spans="1:9">
      <c r="A100" s="60">
        <v>9</v>
      </c>
      <c r="B100" s="61" t="s">
        <v>106</v>
      </c>
      <c r="C100" s="61"/>
      <c r="D100" s="62">
        <v>2020</v>
      </c>
      <c r="E100" s="62">
        <v>1</v>
      </c>
      <c r="F100" s="63" t="s">
        <v>97</v>
      </c>
      <c r="G100" s="64">
        <v>2200</v>
      </c>
      <c r="H100" s="65" t="s">
        <v>47</v>
      </c>
      <c r="I100" s="66" t="s">
        <v>105</v>
      </c>
    </row>
    <row r="101" spans="1:9">
      <c r="A101" s="365" t="s">
        <v>107</v>
      </c>
      <c r="B101" s="366"/>
      <c r="C101" s="366"/>
      <c r="D101" s="366"/>
      <c r="E101" s="366"/>
      <c r="F101" s="367"/>
      <c r="G101" s="72">
        <f>SUM(G92:G100)</f>
        <v>40793.03</v>
      </c>
      <c r="H101" s="73"/>
      <c r="I101" s="74"/>
    </row>
    <row r="102" spans="1:9" ht="17.399999999999999">
      <c r="A102" s="60"/>
      <c r="B102" s="360" t="s">
        <v>108</v>
      </c>
      <c r="C102" s="361"/>
      <c r="D102" s="361"/>
      <c r="E102" s="361"/>
      <c r="F102" s="361"/>
      <c r="G102" s="361"/>
      <c r="H102" s="361"/>
      <c r="I102" s="362"/>
    </row>
    <row r="103" spans="1:9">
      <c r="A103" s="60">
        <v>10</v>
      </c>
      <c r="B103" s="61" t="s">
        <v>109</v>
      </c>
      <c r="C103" s="61"/>
      <c r="D103" s="62">
        <v>2010</v>
      </c>
      <c r="E103" s="62">
        <v>1</v>
      </c>
      <c r="F103" s="63" t="s">
        <v>110</v>
      </c>
      <c r="G103" s="64">
        <v>3000</v>
      </c>
      <c r="H103" s="65" t="s">
        <v>47</v>
      </c>
      <c r="I103" s="66" t="s">
        <v>98</v>
      </c>
    </row>
    <row r="104" spans="1:9">
      <c r="A104" s="60">
        <v>11</v>
      </c>
      <c r="B104" s="61" t="s">
        <v>111</v>
      </c>
      <c r="C104" s="61"/>
      <c r="D104" s="62">
        <v>2010</v>
      </c>
      <c r="E104" s="62">
        <v>1</v>
      </c>
      <c r="F104" s="63" t="s">
        <v>110</v>
      </c>
      <c r="G104" s="64">
        <v>700</v>
      </c>
      <c r="H104" s="65" t="s">
        <v>47</v>
      </c>
      <c r="I104" s="66" t="s">
        <v>98</v>
      </c>
    </row>
    <row r="105" spans="1:9">
      <c r="A105" s="365" t="s">
        <v>107</v>
      </c>
      <c r="B105" s="366"/>
      <c r="C105" s="366"/>
      <c r="D105" s="366"/>
      <c r="E105" s="366"/>
      <c r="F105" s="367"/>
      <c r="G105" s="72">
        <f>SUM(G103:G104)</f>
        <v>3700</v>
      </c>
      <c r="H105" s="73"/>
      <c r="I105" s="74"/>
    </row>
    <row r="106" spans="1:9" ht="27.6">
      <c r="A106" s="67" t="s">
        <v>186</v>
      </c>
      <c r="B106" s="68" t="s">
        <v>187</v>
      </c>
      <c r="C106" s="69"/>
      <c r="D106" s="70"/>
      <c r="E106" s="71"/>
      <c r="F106" s="71"/>
      <c r="G106" s="71"/>
      <c r="H106" s="71"/>
      <c r="I106" s="71"/>
    </row>
    <row r="107" spans="1:9" ht="17.399999999999999">
      <c r="A107" s="59"/>
      <c r="B107" s="360" t="s">
        <v>95</v>
      </c>
      <c r="C107" s="361"/>
      <c r="D107" s="361"/>
      <c r="E107" s="361"/>
      <c r="F107" s="361"/>
      <c r="G107" s="361"/>
      <c r="H107" s="361"/>
      <c r="I107" s="362"/>
    </row>
    <row r="108" spans="1:9" ht="27.6">
      <c r="A108" s="60">
        <v>1</v>
      </c>
      <c r="B108" s="61" t="s">
        <v>188</v>
      </c>
      <c r="C108" s="61"/>
      <c r="D108" s="62" t="s">
        <v>189</v>
      </c>
      <c r="E108" s="62">
        <v>1</v>
      </c>
      <c r="F108" s="63" t="s">
        <v>97</v>
      </c>
      <c r="G108" s="109" t="s">
        <v>190</v>
      </c>
      <c r="H108" s="65" t="s">
        <v>47</v>
      </c>
      <c r="I108" s="66" t="s">
        <v>191</v>
      </c>
    </row>
    <row r="109" spans="1:9" ht="27.6">
      <c r="A109" s="60">
        <v>2</v>
      </c>
      <c r="B109" s="110" t="s">
        <v>192</v>
      </c>
      <c r="C109" s="61"/>
      <c r="D109" s="62" t="s">
        <v>193</v>
      </c>
      <c r="E109" s="62">
        <v>1</v>
      </c>
      <c r="F109" s="63" t="s">
        <v>97</v>
      </c>
      <c r="G109" s="109" t="s">
        <v>194</v>
      </c>
      <c r="H109" s="65" t="s">
        <v>47</v>
      </c>
      <c r="I109" s="66" t="s">
        <v>191</v>
      </c>
    </row>
    <row r="110" spans="1:9" ht="27.6">
      <c r="A110" s="60">
        <v>3</v>
      </c>
      <c r="B110" s="61" t="s">
        <v>195</v>
      </c>
      <c r="C110" s="61"/>
      <c r="D110" s="62" t="s">
        <v>189</v>
      </c>
      <c r="E110" s="62">
        <v>1</v>
      </c>
      <c r="F110" s="63" t="s">
        <v>97</v>
      </c>
      <c r="G110" s="109" t="s">
        <v>196</v>
      </c>
      <c r="H110" s="65" t="s">
        <v>47</v>
      </c>
      <c r="I110" s="66" t="s">
        <v>191</v>
      </c>
    </row>
    <row r="111" spans="1:9" ht="27.6">
      <c r="A111" s="60">
        <v>4</v>
      </c>
      <c r="B111" s="61" t="s">
        <v>197</v>
      </c>
      <c r="C111" s="61"/>
      <c r="D111" s="62">
        <v>2009</v>
      </c>
      <c r="E111" s="62">
        <v>1</v>
      </c>
      <c r="F111" s="63" t="s">
        <v>97</v>
      </c>
      <c r="G111" s="109">
        <v>450</v>
      </c>
      <c r="H111" s="65" t="s">
        <v>47</v>
      </c>
      <c r="I111" s="66" t="s">
        <v>191</v>
      </c>
    </row>
    <row r="112" spans="1:9" ht="27.6">
      <c r="A112" s="60">
        <v>5</v>
      </c>
      <c r="B112" s="61" t="s">
        <v>198</v>
      </c>
      <c r="C112" s="61"/>
      <c r="D112" s="62">
        <v>2010</v>
      </c>
      <c r="E112" s="62">
        <v>1</v>
      </c>
      <c r="F112" s="63" t="s">
        <v>97</v>
      </c>
      <c r="G112" s="109">
        <v>380</v>
      </c>
      <c r="H112" s="65" t="s">
        <v>47</v>
      </c>
      <c r="I112" s="66" t="s">
        <v>191</v>
      </c>
    </row>
    <row r="113" spans="1:9" ht="27.6">
      <c r="A113" s="60">
        <v>6</v>
      </c>
      <c r="B113" s="61" t="s">
        <v>199</v>
      </c>
      <c r="C113" s="61"/>
      <c r="D113" s="62">
        <v>2013</v>
      </c>
      <c r="E113" s="62">
        <v>1</v>
      </c>
      <c r="F113" s="63" t="s">
        <v>97</v>
      </c>
      <c r="G113" s="109">
        <v>399</v>
      </c>
      <c r="H113" s="65" t="s">
        <v>47</v>
      </c>
      <c r="I113" s="66" t="s">
        <v>191</v>
      </c>
    </row>
    <row r="114" spans="1:9" ht="27.6">
      <c r="A114" s="60">
        <v>7</v>
      </c>
      <c r="B114" s="61" t="s">
        <v>200</v>
      </c>
      <c r="C114" s="61"/>
      <c r="D114" s="62">
        <v>2017</v>
      </c>
      <c r="E114" s="62">
        <v>1</v>
      </c>
      <c r="F114" s="63" t="s">
        <v>97</v>
      </c>
      <c r="G114" s="109">
        <v>2500</v>
      </c>
      <c r="H114" s="65" t="s">
        <v>47</v>
      </c>
      <c r="I114" s="66" t="s">
        <v>191</v>
      </c>
    </row>
    <row r="115" spans="1:9" ht="27.6">
      <c r="A115" s="60">
        <v>8</v>
      </c>
      <c r="B115" s="61" t="s">
        <v>201</v>
      </c>
      <c r="C115" s="61"/>
      <c r="D115" s="62">
        <v>2014</v>
      </c>
      <c r="E115" s="62">
        <v>1</v>
      </c>
      <c r="F115" s="63" t="s">
        <v>97</v>
      </c>
      <c r="G115" s="109">
        <v>799</v>
      </c>
      <c r="H115" s="65" t="s">
        <v>47</v>
      </c>
      <c r="I115" s="66" t="s">
        <v>191</v>
      </c>
    </row>
    <row r="116" spans="1:9" ht="27.6">
      <c r="A116" s="60">
        <v>9</v>
      </c>
      <c r="B116" s="61" t="s">
        <v>202</v>
      </c>
      <c r="C116" s="61"/>
      <c r="D116" s="62">
        <v>2016</v>
      </c>
      <c r="E116" s="62">
        <v>1</v>
      </c>
      <c r="F116" s="63" t="s">
        <v>97</v>
      </c>
      <c r="G116" s="109">
        <v>599</v>
      </c>
      <c r="H116" s="65" t="s">
        <v>47</v>
      </c>
      <c r="I116" s="66" t="s">
        <v>191</v>
      </c>
    </row>
    <row r="117" spans="1:9" ht="27.6">
      <c r="A117" s="60">
        <v>10</v>
      </c>
      <c r="B117" s="61" t="s">
        <v>203</v>
      </c>
      <c r="C117" s="61"/>
      <c r="D117" s="62">
        <v>2017</v>
      </c>
      <c r="E117" s="62">
        <v>1</v>
      </c>
      <c r="F117" s="63" t="s">
        <v>97</v>
      </c>
      <c r="G117" s="109">
        <v>2999</v>
      </c>
      <c r="H117" s="65" t="s">
        <v>47</v>
      </c>
      <c r="I117" s="66" t="s">
        <v>191</v>
      </c>
    </row>
    <row r="118" spans="1:9" ht="27.6">
      <c r="A118" s="60">
        <v>11</v>
      </c>
      <c r="B118" s="61" t="s">
        <v>204</v>
      </c>
      <c r="C118" s="61"/>
      <c r="D118" s="62">
        <v>2017</v>
      </c>
      <c r="E118" s="62">
        <v>1</v>
      </c>
      <c r="F118" s="63" t="s">
        <v>97</v>
      </c>
      <c r="G118" s="109">
        <v>550</v>
      </c>
      <c r="H118" s="65" t="s">
        <v>47</v>
      </c>
      <c r="I118" s="66" t="s">
        <v>191</v>
      </c>
    </row>
    <row r="119" spans="1:9" ht="27.6">
      <c r="A119" s="60">
        <v>12</v>
      </c>
      <c r="B119" s="61" t="s">
        <v>205</v>
      </c>
      <c r="C119" s="61"/>
      <c r="D119" s="62">
        <v>2018</v>
      </c>
      <c r="E119" s="62">
        <v>1</v>
      </c>
      <c r="F119" s="63" t="s">
        <v>97</v>
      </c>
      <c r="G119" s="109">
        <v>1720</v>
      </c>
      <c r="H119" s="65" t="s">
        <v>47</v>
      </c>
      <c r="I119" s="66" t="s">
        <v>191</v>
      </c>
    </row>
    <row r="120" spans="1:9" ht="27.6">
      <c r="A120" s="60">
        <v>13</v>
      </c>
      <c r="B120" s="61" t="s">
        <v>206</v>
      </c>
      <c r="C120" s="61"/>
      <c r="D120" s="62">
        <v>2018</v>
      </c>
      <c r="E120" s="62">
        <v>1</v>
      </c>
      <c r="F120" s="63" t="s">
        <v>97</v>
      </c>
      <c r="G120" s="109">
        <v>500</v>
      </c>
      <c r="H120" s="65" t="s">
        <v>47</v>
      </c>
      <c r="I120" s="66" t="s">
        <v>191</v>
      </c>
    </row>
    <row r="121" spans="1:9" ht="27.6">
      <c r="A121" s="60">
        <v>14</v>
      </c>
      <c r="B121" s="61" t="s">
        <v>207</v>
      </c>
      <c r="C121" s="61"/>
      <c r="D121" s="62">
        <v>2018</v>
      </c>
      <c r="E121" s="62">
        <v>1</v>
      </c>
      <c r="F121" s="63" t="s">
        <v>97</v>
      </c>
      <c r="G121" s="109">
        <v>450</v>
      </c>
      <c r="H121" s="65" t="s">
        <v>47</v>
      </c>
      <c r="I121" s="66" t="s">
        <v>191</v>
      </c>
    </row>
    <row r="122" spans="1:9" ht="27.6">
      <c r="A122" s="60">
        <v>15</v>
      </c>
      <c r="B122" s="61" t="s">
        <v>208</v>
      </c>
      <c r="C122" s="61"/>
      <c r="D122" s="62">
        <v>2020</v>
      </c>
      <c r="E122" s="62">
        <v>1</v>
      </c>
      <c r="F122" s="63" t="s">
        <v>97</v>
      </c>
      <c r="G122" s="109">
        <v>3120</v>
      </c>
      <c r="H122" s="65" t="s">
        <v>47</v>
      </c>
      <c r="I122" s="66" t="s">
        <v>191</v>
      </c>
    </row>
    <row r="123" spans="1:9" ht="27.6">
      <c r="A123" s="60">
        <v>16</v>
      </c>
      <c r="B123" s="61" t="s">
        <v>209</v>
      </c>
      <c r="C123" s="61"/>
      <c r="D123" s="62">
        <v>2020</v>
      </c>
      <c r="E123" s="62">
        <v>1</v>
      </c>
      <c r="F123" s="63" t="s">
        <v>97</v>
      </c>
      <c r="G123" s="109">
        <v>3320</v>
      </c>
      <c r="H123" s="65" t="s">
        <v>47</v>
      </c>
      <c r="I123" s="66" t="s">
        <v>191</v>
      </c>
    </row>
    <row r="124" spans="1:9" ht="27.6">
      <c r="A124" s="60">
        <v>17</v>
      </c>
      <c r="B124" s="61" t="s">
        <v>209</v>
      </c>
      <c r="C124" s="61"/>
      <c r="D124" s="62">
        <v>2020</v>
      </c>
      <c r="E124" s="62">
        <v>1</v>
      </c>
      <c r="F124" s="63" t="s">
        <v>97</v>
      </c>
      <c r="G124" s="109">
        <v>3320</v>
      </c>
      <c r="H124" s="65" t="s">
        <v>47</v>
      </c>
      <c r="I124" s="66" t="s">
        <v>191</v>
      </c>
    </row>
    <row r="125" spans="1:9" ht="27.6">
      <c r="A125" s="60">
        <v>18</v>
      </c>
      <c r="B125" s="61" t="s">
        <v>209</v>
      </c>
      <c r="C125" s="61"/>
      <c r="D125" s="62">
        <v>2020</v>
      </c>
      <c r="E125" s="62">
        <v>1</v>
      </c>
      <c r="F125" s="63" t="s">
        <v>97</v>
      </c>
      <c r="G125" s="109">
        <v>3320</v>
      </c>
      <c r="H125" s="65" t="s">
        <v>47</v>
      </c>
      <c r="I125" s="66" t="s">
        <v>191</v>
      </c>
    </row>
    <row r="126" spans="1:9" ht="27.6">
      <c r="A126" s="60">
        <v>19</v>
      </c>
      <c r="B126" s="61" t="s">
        <v>209</v>
      </c>
      <c r="C126" s="61"/>
      <c r="D126" s="62">
        <v>2020</v>
      </c>
      <c r="E126" s="62">
        <v>1</v>
      </c>
      <c r="F126" s="63" t="s">
        <v>97</v>
      </c>
      <c r="G126" s="109">
        <v>3320</v>
      </c>
      <c r="H126" s="65" t="s">
        <v>47</v>
      </c>
      <c r="I126" s="66" t="s">
        <v>191</v>
      </c>
    </row>
    <row r="127" spans="1:9" ht="27.6">
      <c r="A127" s="60">
        <v>20</v>
      </c>
      <c r="B127" s="61" t="s">
        <v>209</v>
      </c>
      <c r="C127" s="61"/>
      <c r="D127" s="62">
        <v>2020</v>
      </c>
      <c r="E127" s="62">
        <v>1</v>
      </c>
      <c r="F127" s="63" t="s">
        <v>97</v>
      </c>
      <c r="G127" s="109">
        <v>3320</v>
      </c>
      <c r="H127" s="65" t="s">
        <v>47</v>
      </c>
      <c r="I127" s="66" t="s">
        <v>191</v>
      </c>
    </row>
    <row r="128" spans="1:9" ht="27.6">
      <c r="A128" s="60">
        <v>21</v>
      </c>
      <c r="B128" s="61" t="s">
        <v>210</v>
      </c>
      <c r="C128" s="61"/>
      <c r="D128" s="62">
        <v>2020</v>
      </c>
      <c r="E128" s="62">
        <v>1</v>
      </c>
      <c r="F128" s="63" t="s">
        <v>97</v>
      </c>
      <c r="G128" s="109">
        <v>8000</v>
      </c>
      <c r="H128" s="65" t="s">
        <v>47</v>
      </c>
      <c r="I128" s="66" t="s">
        <v>191</v>
      </c>
    </row>
    <row r="129" spans="1:9" ht="27.6">
      <c r="A129" s="60">
        <v>22</v>
      </c>
      <c r="B129" s="61" t="s">
        <v>211</v>
      </c>
      <c r="C129" s="61"/>
      <c r="D129" s="62">
        <v>2020</v>
      </c>
      <c r="E129" s="62">
        <v>1</v>
      </c>
      <c r="F129" s="63" t="s">
        <v>97</v>
      </c>
      <c r="G129" s="109">
        <v>5800</v>
      </c>
      <c r="H129" s="65" t="s">
        <v>47</v>
      </c>
      <c r="I129" s="66" t="s">
        <v>191</v>
      </c>
    </row>
    <row r="130" spans="1:9">
      <c r="A130" s="365" t="s">
        <v>107</v>
      </c>
      <c r="B130" s="366"/>
      <c r="C130" s="366"/>
      <c r="D130" s="366"/>
      <c r="E130" s="366"/>
      <c r="F130" s="367"/>
      <c r="G130" s="72">
        <f>SUM(G108:G129)</f>
        <v>44866</v>
      </c>
      <c r="H130" s="73"/>
      <c r="I130" s="74"/>
    </row>
    <row r="131" spans="1:9" ht="17.399999999999999">
      <c r="A131" s="60"/>
      <c r="B131" s="360" t="s">
        <v>108</v>
      </c>
      <c r="C131" s="361"/>
      <c r="D131" s="361"/>
      <c r="E131" s="361"/>
      <c r="F131" s="361"/>
      <c r="G131" s="361"/>
      <c r="H131" s="361"/>
      <c r="I131" s="362"/>
    </row>
    <row r="132" spans="1:9" ht="27.6">
      <c r="A132" s="60">
        <v>21</v>
      </c>
      <c r="B132" s="61" t="s">
        <v>212</v>
      </c>
      <c r="C132" s="61"/>
      <c r="D132" s="62" t="s">
        <v>213</v>
      </c>
      <c r="E132" s="62">
        <v>1</v>
      </c>
      <c r="F132" s="63" t="s">
        <v>110</v>
      </c>
      <c r="G132" s="109" t="s">
        <v>214</v>
      </c>
      <c r="H132" s="65" t="s">
        <v>47</v>
      </c>
      <c r="I132" s="66" t="s">
        <v>191</v>
      </c>
    </row>
    <row r="133" spans="1:9" ht="27.6">
      <c r="A133" s="60">
        <v>22</v>
      </c>
      <c r="B133" s="61" t="s">
        <v>215</v>
      </c>
      <c r="C133" s="61"/>
      <c r="D133" s="62" t="s">
        <v>213</v>
      </c>
      <c r="E133" s="62">
        <v>1</v>
      </c>
      <c r="F133" s="63" t="s">
        <v>110</v>
      </c>
      <c r="G133" s="109" t="s">
        <v>216</v>
      </c>
      <c r="H133" s="65" t="s">
        <v>47</v>
      </c>
      <c r="I133" s="66" t="s">
        <v>191</v>
      </c>
    </row>
    <row r="134" spans="1:9" ht="27.6">
      <c r="A134" s="60">
        <v>23</v>
      </c>
      <c r="B134" s="61" t="s">
        <v>217</v>
      </c>
      <c r="C134" s="61"/>
      <c r="D134" s="62" t="s">
        <v>213</v>
      </c>
      <c r="E134" s="62">
        <v>1</v>
      </c>
      <c r="F134" s="63" t="s">
        <v>110</v>
      </c>
      <c r="G134" s="109" t="s">
        <v>218</v>
      </c>
      <c r="H134" s="65" t="s">
        <v>47</v>
      </c>
      <c r="I134" s="66" t="s">
        <v>191</v>
      </c>
    </row>
    <row r="135" spans="1:9" ht="27.6">
      <c r="A135" s="60">
        <v>24</v>
      </c>
      <c r="B135" s="61" t="s">
        <v>219</v>
      </c>
      <c r="C135" s="61"/>
      <c r="D135" s="62" t="s">
        <v>220</v>
      </c>
      <c r="E135" s="62">
        <v>1</v>
      </c>
      <c r="F135" s="63" t="s">
        <v>110</v>
      </c>
      <c r="G135" s="109" t="s">
        <v>221</v>
      </c>
      <c r="H135" s="65" t="s">
        <v>47</v>
      </c>
      <c r="I135" s="66" t="s">
        <v>191</v>
      </c>
    </row>
    <row r="136" spans="1:9" ht="27.6">
      <c r="A136" s="60">
        <v>25</v>
      </c>
      <c r="B136" s="61" t="s">
        <v>222</v>
      </c>
      <c r="C136" s="61"/>
      <c r="D136" s="62">
        <v>2019</v>
      </c>
      <c r="E136" s="62">
        <v>1</v>
      </c>
      <c r="F136" s="63" t="s">
        <v>110</v>
      </c>
      <c r="G136" s="109">
        <v>797.04</v>
      </c>
      <c r="H136" s="65" t="s">
        <v>47</v>
      </c>
      <c r="I136" s="66" t="s">
        <v>191</v>
      </c>
    </row>
    <row r="137" spans="1:9" ht="27.6">
      <c r="A137" s="60">
        <v>26</v>
      </c>
      <c r="B137" s="61" t="s">
        <v>223</v>
      </c>
      <c r="C137" s="61"/>
      <c r="D137" s="62">
        <v>2020</v>
      </c>
      <c r="E137" s="62">
        <v>1</v>
      </c>
      <c r="F137" s="63" t="s">
        <v>110</v>
      </c>
      <c r="G137" s="109">
        <v>5900</v>
      </c>
      <c r="H137" s="65" t="s">
        <v>47</v>
      </c>
      <c r="I137" s="66" t="s">
        <v>191</v>
      </c>
    </row>
    <row r="138" spans="1:9">
      <c r="A138" s="365" t="s">
        <v>107</v>
      </c>
      <c r="B138" s="366"/>
      <c r="C138" s="366"/>
      <c r="D138" s="366"/>
      <c r="E138" s="366"/>
      <c r="F138" s="367"/>
      <c r="G138" s="72">
        <f>SUM(G132:G137)</f>
        <v>6697.04</v>
      </c>
      <c r="H138" s="73"/>
      <c r="I138" s="74"/>
    </row>
    <row r="139" spans="1:9" ht="27.6">
      <c r="A139" s="67" t="s">
        <v>233</v>
      </c>
      <c r="B139" s="68" t="s">
        <v>234</v>
      </c>
      <c r="C139" s="69"/>
      <c r="D139" s="70"/>
      <c r="E139" s="71"/>
      <c r="F139" s="71"/>
      <c r="G139" s="71"/>
      <c r="H139" s="71"/>
      <c r="I139" s="71"/>
    </row>
    <row r="140" spans="1:9" ht="17.399999999999999">
      <c r="A140" s="60"/>
      <c r="B140" s="360" t="s">
        <v>330</v>
      </c>
      <c r="C140" s="361"/>
      <c r="D140" s="361"/>
      <c r="E140" s="361"/>
      <c r="F140" s="361"/>
      <c r="G140" s="361"/>
      <c r="H140" s="361"/>
      <c r="I140" s="362"/>
    </row>
    <row r="141" spans="1:9">
      <c r="A141" s="60">
        <v>1</v>
      </c>
      <c r="B141" s="61" t="s">
        <v>261</v>
      </c>
      <c r="C141" s="61"/>
      <c r="D141" s="62">
        <v>2007</v>
      </c>
      <c r="E141" s="62">
        <v>1</v>
      </c>
      <c r="F141" s="63" t="s">
        <v>97</v>
      </c>
      <c r="G141" s="64">
        <v>195.2</v>
      </c>
      <c r="H141" s="65" t="s">
        <v>47</v>
      </c>
      <c r="I141" s="66" t="s">
        <v>262</v>
      </c>
    </row>
    <row r="142" spans="1:9">
      <c r="A142" s="60">
        <v>2</v>
      </c>
      <c r="B142" s="61" t="s">
        <v>263</v>
      </c>
      <c r="C142" s="61"/>
      <c r="D142" s="62">
        <v>2014</v>
      </c>
      <c r="E142" s="62">
        <v>1</v>
      </c>
      <c r="F142" s="63" t="s">
        <v>97</v>
      </c>
      <c r="G142" s="64">
        <v>69</v>
      </c>
      <c r="H142" s="65" t="s">
        <v>47</v>
      </c>
      <c r="I142" s="66" t="s">
        <v>262</v>
      </c>
    </row>
    <row r="143" spans="1:9">
      <c r="A143" s="60">
        <v>3</v>
      </c>
      <c r="B143" s="61" t="s">
        <v>264</v>
      </c>
      <c r="C143" s="61"/>
      <c r="D143" s="62">
        <v>2014</v>
      </c>
      <c r="E143" s="62">
        <v>1</v>
      </c>
      <c r="F143" s="63" t="s">
        <v>97</v>
      </c>
      <c r="G143" s="64">
        <v>113.05</v>
      </c>
      <c r="H143" s="65" t="s">
        <v>47</v>
      </c>
      <c r="I143" s="66" t="s">
        <v>262</v>
      </c>
    </row>
    <row r="144" spans="1:9">
      <c r="A144" s="60">
        <v>4</v>
      </c>
      <c r="B144" s="61" t="s">
        <v>209</v>
      </c>
      <c r="C144" s="61"/>
      <c r="D144" s="62" t="s">
        <v>265</v>
      </c>
      <c r="E144" s="62">
        <v>4</v>
      </c>
      <c r="F144" s="63" t="s">
        <v>97</v>
      </c>
      <c r="G144" s="64">
        <v>8245</v>
      </c>
      <c r="H144" s="65" t="s">
        <v>47</v>
      </c>
      <c r="I144" s="66" t="s">
        <v>262</v>
      </c>
    </row>
    <row r="145" spans="1:9">
      <c r="A145" s="60">
        <v>5</v>
      </c>
      <c r="B145" s="61" t="s">
        <v>266</v>
      </c>
      <c r="C145" s="61"/>
      <c r="D145" s="62">
        <v>2019</v>
      </c>
      <c r="E145" s="62">
        <v>1</v>
      </c>
      <c r="F145" s="63" t="s">
        <v>97</v>
      </c>
      <c r="G145" s="64">
        <v>165</v>
      </c>
      <c r="H145" s="65" t="s">
        <v>47</v>
      </c>
      <c r="I145" s="66" t="s">
        <v>262</v>
      </c>
    </row>
    <row r="146" spans="1:9">
      <c r="A146" s="60">
        <v>6</v>
      </c>
      <c r="B146" s="61" t="s">
        <v>267</v>
      </c>
      <c r="C146" s="61"/>
      <c r="D146" s="62">
        <v>2013</v>
      </c>
      <c r="E146" s="62">
        <v>1</v>
      </c>
      <c r="F146" s="63" t="s">
        <v>110</v>
      </c>
      <c r="G146" s="64">
        <v>1933.56</v>
      </c>
      <c r="H146" s="65" t="s">
        <v>47</v>
      </c>
      <c r="I146" s="66" t="s">
        <v>262</v>
      </c>
    </row>
    <row r="147" spans="1:9">
      <c r="A147" s="60">
        <v>7</v>
      </c>
      <c r="B147" s="61" t="s">
        <v>268</v>
      </c>
      <c r="C147" s="61"/>
      <c r="D147" s="62">
        <v>2016</v>
      </c>
      <c r="E147" s="62">
        <v>1</v>
      </c>
      <c r="F147" s="63" t="s">
        <v>97</v>
      </c>
      <c r="G147" s="64">
        <v>1111.72</v>
      </c>
      <c r="H147" s="65" t="s">
        <v>47</v>
      </c>
      <c r="I147" s="66" t="s">
        <v>262</v>
      </c>
    </row>
    <row r="148" spans="1:9">
      <c r="A148" s="60">
        <v>8</v>
      </c>
      <c r="B148" s="61" t="s">
        <v>269</v>
      </c>
      <c r="C148" s="61"/>
      <c r="D148" s="62">
        <v>2014</v>
      </c>
      <c r="E148" s="62">
        <v>1</v>
      </c>
      <c r="F148" s="63" t="s">
        <v>97</v>
      </c>
      <c r="G148" s="64">
        <v>6268.85</v>
      </c>
      <c r="H148" s="65" t="s">
        <v>47</v>
      </c>
      <c r="I148" s="66" t="s">
        <v>270</v>
      </c>
    </row>
    <row r="149" spans="1:9">
      <c r="A149" s="60">
        <v>9</v>
      </c>
      <c r="B149" s="61" t="s">
        <v>271</v>
      </c>
      <c r="C149" s="61"/>
      <c r="D149" s="62">
        <v>2014</v>
      </c>
      <c r="E149" s="62">
        <v>1</v>
      </c>
      <c r="F149" s="63" t="s">
        <v>97</v>
      </c>
      <c r="G149" s="64">
        <v>98</v>
      </c>
      <c r="H149" s="65" t="s">
        <v>47</v>
      </c>
      <c r="I149" s="66" t="s">
        <v>270</v>
      </c>
    </row>
    <row r="150" spans="1:9">
      <c r="A150" s="60">
        <v>10</v>
      </c>
      <c r="B150" s="61" t="s">
        <v>209</v>
      </c>
      <c r="C150" s="61"/>
      <c r="D150" s="62" t="s">
        <v>265</v>
      </c>
      <c r="E150" s="62">
        <v>4</v>
      </c>
      <c r="F150" s="63" t="s">
        <v>97</v>
      </c>
      <c r="G150" s="64">
        <v>9064</v>
      </c>
      <c r="H150" s="65" t="s">
        <v>47</v>
      </c>
      <c r="I150" s="66" t="s">
        <v>270</v>
      </c>
    </row>
    <row r="151" spans="1:9">
      <c r="A151" s="60">
        <v>11</v>
      </c>
      <c r="B151" s="61" t="s">
        <v>272</v>
      </c>
      <c r="C151" s="61"/>
      <c r="D151" s="62">
        <v>2014</v>
      </c>
      <c r="E151" s="62">
        <v>1</v>
      </c>
      <c r="F151" s="63" t="s">
        <v>97</v>
      </c>
      <c r="G151" s="64">
        <v>1487.07</v>
      </c>
      <c r="H151" s="65" t="s">
        <v>47</v>
      </c>
      <c r="I151" s="66" t="s">
        <v>270</v>
      </c>
    </row>
    <row r="152" spans="1:9">
      <c r="A152" s="60">
        <v>12</v>
      </c>
      <c r="B152" s="61" t="s">
        <v>273</v>
      </c>
      <c r="C152" s="61"/>
      <c r="D152" s="62">
        <v>2014</v>
      </c>
      <c r="E152" s="62">
        <v>1</v>
      </c>
      <c r="F152" s="63" t="s">
        <v>97</v>
      </c>
      <c r="G152" s="64">
        <v>113.05</v>
      </c>
      <c r="H152" s="65" t="s">
        <v>47</v>
      </c>
      <c r="I152" s="66" t="s">
        <v>270</v>
      </c>
    </row>
    <row r="153" spans="1:9">
      <c r="A153" s="60">
        <v>13</v>
      </c>
      <c r="B153" s="61" t="s">
        <v>261</v>
      </c>
      <c r="C153" s="61"/>
      <c r="D153" s="62">
        <v>2007</v>
      </c>
      <c r="E153" s="62">
        <v>1</v>
      </c>
      <c r="F153" s="63" t="s">
        <v>97</v>
      </c>
      <c r="G153" s="64">
        <v>195.2</v>
      </c>
      <c r="H153" s="65" t="s">
        <v>47</v>
      </c>
      <c r="I153" s="66" t="s">
        <v>270</v>
      </c>
    </row>
    <row r="154" spans="1:9">
      <c r="A154" s="60">
        <v>14</v>
      </c>
      <c r="B154" s="61" t="s">
        <v>274</v>
      </c>
      <c r="C154" s="61"/>
      <c r="D154" s="62">
        <v>2016</v>
      </c>
      <c r="E154" s="62">
        <v>2</v>
      </c>
      <c r="F154" s="63" t="s">
        <v>97</v>
      </c>
      <c r="G154" s="64">
        <v>50</v>
      </c>
      <c r="H154" s="65" t="s">
        <v>47</v>
      </c>
      <c r="I154" s="66" t="s">
        <v>270</v>
      </c>
    </row>
    <row r="155" spans="1:9">
      <c r="A155" s="60">
        <v>15</v>
      </c>
      <c r="B155" s="61" t="s">
        <v>275</v>
      </c>
      <c r="C155" s="61"/>
      <c r="D155" s="62">
        <v>2016</v>
      </c>
      <c r="E155" s="62">
        <v>1</v>
      </c>
      <c r="F155" s="63" t="s">
        <v>97</v>
      </c>
      <c r="G155" s="64">
        <v>210.33</v>
      </c>
      <c r="H155" s="65" t="s">
        <v>47</v>
      </c>
      <c r="I155" s="66" t="s">
        <v>270</v>
      </c>
    </row>
    <row r="156" spans="1:9">
      <c r="A156" s="60">
        <v>16</v>
      </c>
      <c r="B156" s="61" t="s">
        <v>276</v>
      </c>
      <c r="C156" s="61"/>
      <c r="D156" s="62">
        <v>2015</v>
      </c>
      <c r="E156" s="62">
        <v>1</v>
      </c>
      <c r="F156" s="63" t="s">
        <v>97</v>
      </c>
      <c r="G156" s="64">
        <v>2170</v>
      </c>
      <c r="H156" s="65" t="s">
        <v>47</v>
      </c>
      <c r="I156" s="66" t="s">
        <v>277</v>
      </c>
    </row>
    <row r="157" spans="1:9">
      <c r="A157" s="60">
        <v>17</v>
      </c>
      <c r="B157" s="61" t="s">
        <v>278</v>
      </c>
      <c r="C157" s="61"/>
      <c r="D157" s="62">
        <v>2019</v>
      </c>
      <c r="E157" s="62">
        <v>3</v>
      </c>
      <c r="F157" s="63" t="s">
        <v>97</v>
      </c>
      <c r="G157" s="64">
        <v>3945</v>
      </c>
      <c r="H157" s="65" t="s">
        <v>47</v>
      </c>
      <c r="I157" s="66" t="s">
        <v>277</v>
      </c>
    </row>
    <row r="158" spans="1:9">
      <c r="A158" s="60">
        <v>18</v>
      </c>
      <c r="B158" s="61" t="s">
        <v>266</v>
      </c>
      <c r="C158" s="61"/>
      <c r="D158" s="62">
        <v>2019</v>
      </c>
      <c r="E158" s="62">
        <v>3</v>
      </c>
      <c r="F158" s="63" t="s">
        <v>97</v>
      </c>
      <c r="G158" s="64">
        <v>495</v>
      </c>
      <c r="H158" s="65" t="s">
        <v>47</v>
      </c>
      <c r="I158" s="66" t="s">
        <v>277</v>
      </c>
    </row>
    <row r="159" spans="1:9">
      <c r="A159" s="60">
        <v>19</v>
      </c>
      <c r="B159" s="61" t="s">
        <v>261</v>
      </c>
      <c r="C159" s="61"/>
      <c r="D159" s="62">
        <v>2007</v>
      </c>
      <c r="E159" s="62">
        <v>1</v>
      </c>
      <c r="F159" s="63" t="s">
        <v>97</v>
      </c>
      <c r="G159" s="64">
        <v>195.2</v>
      </c>
      <c r="H159" s="65" t="s">
        <v>47</v>
      </c>
      <c r="I159" s="66" t="s">
        <v>277</v>
      </c>
    </row>
    <row r="160" spans="1:9">
      <c r="A160" s="60">
        <v>20</v>
      </c>
      <c r="B160" s="61" t="s">
        <v>279</v>
      </c>
      <c r="C160" s="61"/>
      <c r="D160" s="62">
        <v>2015</v>
      </c>
      <c r="E160" s="62">
        <v>4</v>
      </c>
      <c r="F160" s="63" t="s">
        <v>97</v>
      </c>
      <c r="G160" s="64">
        <v>210</v>
      </c>
      <c r="H160" s="65" t="s">
        <v>47</v>
      </c>
      <c r="I160" s="66" t="s">
        <v>277</v>
      </c>
    </row>
    <row r="161" spans="1:9">
      <c r="A161" s="60">
        <v>21</v>
      </c>
      <c r="B161" s="61" t="s">
        <v>280</v>
      </c>
      <c r="C161" s="61"/>
      <c r="D161" s="62">
        <v>2010</v>
      </c>
      <c r="E161" s="62">
        <v>1</v>
      </c>
      <c r="F161" s="63" t="s">
        <v>97</v>
      </c>
      <c r="G161" s="64">
        <v>122</v>
      </c>
      <c r="H161" s="65" t="s">
        <v>47</v>
      </c>
      <c r="I161" s="66" t="s">
        <v>277</v>
      </c>
    </row>
    <row r="162" spans="1:9">
      <c r="A162" s="60">
        <v>22</v>
      </c>
      <c r="B162" s="61" t="s">
        <v>281</v>
      </c>
      <c r="C162" s="61"/>
      <c r="D162" s="62">
        <v>2019</v>
      </c>
      <c r="E162" s="62">
        <v>1</v>
      </c>
      <c r="F162" s="63" t="s">
        <v>97</v>
      </c>
      <c r="G162" s="64">
        <v>89</v>
      </c>
      <c r="H162" s="65" t="s">
        <v>47</v>
      </c>
      <c r="I162" s="66" t="s">
        <v>277</v>
      </c>
    </row>
    <row r="163" spans="1:9">
      <c r="A163" s="60">
        <v>23</v>
      </c>
      <c r="B163" s="61" t="s">
        <v>282</v>
      </c>
      <c r="C163" s="61"/>
      <c r="D163" s="62">
        <v>2010</v>
      </c>
      <c r="E163" s="62">
        <v>1</v>
      </c>
      <c r="F163" s="63" t="s">
        <v>97</v>
      </c>
      <c r="G163" s="64">
        <v>124.32</v>
      </c>
      <c r="H163" s="65" t="s">
        <v>47</v>
      </c>
      <c r="I163" s="66" t="s">
        <v>283</v>
      </c>
    </row>
    <row r="164" spans="1:9">
      <c r="A164" s="60">
        <v>24</v>
      </c>
      <c r="B164" s="61" t="s">
        <v>284</v>
      </c>
      <c r="C164" s="61"/>
      <c r="D164" s="62">
        <v>2012</v>
      </c>
      <c r="E164" s="62">
        <v>1</v>
      </c>
      <c r="F164" s="63" t="s">
        <v>97</v>
      </c>
      <c r="G164" s="64">
        <v>349</v>
      </c>
      <c r="H164" s="65" t="s">
        <v>47</v>
      </c>
      <c r="I164" s="66" t="s">
        <v>283</v>
      </c>
    </row>
    <row r="165" spans="1:9">
      <c r="A165" s="60">
        <v>25</v>
      </c>
      <c r="B165" s="61" t="s">
        <v>285</v>
      </c>
      <c r="C165" s="61"/>
      <c r="D165" s="62">
        <v>2020</v>
      </c>
      <c r="E165" s="62">
        <v>1</v>
      </c>
      <c r="F165" s="63" t="s">
        <v>97</v>
      </c>
      <c r="G165" s="64">
        <v>810</v>
      </c>
      <c r="H165" s="65" t="s">
        <v>47</v>
      </c>
      <c r="I165" s="66" t="s">
        <v>283</v>
      </c>
    </row>
    <row r="166" spans="1:9">
      <c r="A166" s="60">
        <v>26</v>
      </c>
      <c r="B166" s="61" t="s">
        <v>286</v>
      </c>
      <c r="C166" s="61"/>
      <c r="D166" s="62">
        <v>2020</v>
      </c>
      <c r="E166" s="62">
        <v>1</v>
      </c>
      <c r="F166" s="63" t="s">
        <v>97</v>
      </c>
      <c r="G166" s="64">
        <v>620</v>
      </c>
      <c r="H166" s="65" t="s">
        <v>47</v>
      </c>
      <c r="I166" s="66" t="s">
        <v>283</v>
      </c>
    </row>
    <row r="167" spans="1:9">
      <c r="A167" s="60">
        <v>27</v>
      </c>
      <c r="B167" s="61" t="s">
        <v>287</v>
      </c>
      <c r="C167" s="61"/>
      <c r="D167" s="62">
        <v>2014</v>
      </c>
      <c r="E167" s="62">
        <v>1</v>
      </c>
      <c r="F167" s="63" t="s">
        <v>97</v>
      </c>
      <c r="G167" s="64">
        <v>98</v>
      </c>
      <c r="H167" s="65" t="s">
        <v>47</v>
      </c>
      <c r="I167" s="66" t="s">
        <v>283</v>
      </c>
    </row>
    <row r="168" spans="1:9" ht="27.6">
      <c r="A168" s="60">
        <v>28</v>
      </c>
      <c r="B168" s="61" t="s">
        <v>288</v>
      </c>
      <c r="C168" s="61"/>
      <c r="D168" s="62">
        <v>2015</v>
      </c>
      <c r="E168" s="62">
        <v>1</v>
      </c>
      <c r="F168" s="63" t="s">
        <v>97</v>
      </c>
      <c r="G168" s="64">
        <v>2170</v>
      </c>
      <c r="H168" s="65" t="s">
        <v>47</v>
      </c>
      <c r="I168" s="66" t="s">
        <v>283</v>
      </c>
    </row>
    <row r="169" spans="1:9" ht="27.6">
      <c r="A169" s="60">
        <v>29</v>
      </c>
      <c r="B169" s="61" t="s">
        <v>289</v>
      </c>
      <c r="C169" s="61"/>
      <c r="D169" s="62">
        <v>2017</v>
      </c>
      <c r="E169" s="62">
        <v>1</v>
      </c>
      <c r="F169" s="63" t="s">
        <v>97</v>
      </c>
      <c r="G169" s="64">
        <v>12029.4</v>
      </c>
      <c r="H169" s="65" t="s">
        <v>47</v>
      </c>
      <c r="I169" s="66" t="s">
        <v>283</v>
      </c>
    </row>
    <row r="170" spans="1:9">
      <c r="A170" s="365" t="s">
        <v>107</v>
      </c>
      <c r="B170" s="366"/>
      <c r="C170" s="366"/>
      <c r="D170" s="366"/>
      <c r="E170" s="366"/>
      <c r="F170" s="367"/>
      <c r="G170" s="72">
        <f>SUM(G141:G169)</f>
        <v>52745.95</v>
      </c>
      <c r="H170" s="73"/>
      <c r="I170" s="74"/>
    </row>
    <row r="171" spans="1:9" ht="17.399999999999999">
      <c r="A171" s="60"/>
      <c r="B171" s="360" t="s">
        <v>331</v>
      </c>
      <c r="C171" s="370"/>
      <c r="D171" s="370"/>
      <c r="E171" s="370"/>
      <c r="F171" s="370"/>
      <c r="G171" s="370"/>
      <c r="H171" s="370"/>
      <c r="I171" s="371"/>
    </row>
    <row r="172" spans="1:9">
      <c r="A172" s="60">
        <v>30</v>
      </c>
      <c r="B172" s="61" t="s">
        <v>290</v>
      </c>
      <c r="C172" s="61"/>
      <c r="D172" s="62">
        <v>2011</v>
      </c>
      <c r="E172" s="62">
        <v>1</v>
      </c>
      <c r="F172" s="63" t="s">
        <v>110</v>
      </c>
      <c r="G172" s="64">
        <v>1068.8699999999999</v>
      </c>
      <c r="H172" s="65" t="s">
        <v>47</v>
      </c>
      <c r="I172" s="66" t="s">
        <v>270</v>
      </c>
    </row>
    <row r="173" spans="1:9">
      <c r="A173" s="60">
        <v>31</v>
      </c>
      <c r="B173" s="61" t="s">
        <v>291</v>
      </c>
      <c r="C173" s="61"/>
      <c r="D173" s="62">
        <v>2019</v>
      </c>
      <c r="E173" s="62">
        <v>1</v>
      </c>
      <c r="F173" s="63" t="s">
        <v>110</v>
      </c>
      <c r="G173" s="64">
        <v>438.9</v>
      </c>
      <c r="H173" s="65" t="s">
        <v>47</v>
      </c>
      <c r="I173" s="66" t="s">
        <v>270</v>
      </c>
    </row>
    <row r="174" spans="1:9">
      <c r="A174" s="60">
        <v>32</v>
      </c>
      <c r="B174" s="61" t="s">
        <v>292</v>
      </c>
      <c r="C174" s="61"/>
      <c r="D174" s="62">
        <v>2011</v>
      </c>
      <c r="E174" s="62">
        <v>1</v>
      </c>
      <c r="F174" s="63" t="s">
        <v>110</v>
      </c>
      <c r="G174" s="64">
        <v>533.36</v>
      </c>
      <c r="H174" s="65" t="s">
        <v>47</v>
      </c>
      <c r="I174" s="66" t="s">
        <v>270</v>
      </c>
    </row>
    <row r="175" spans="1:9">
      <c r="A175" s="60">
        <v>33</v>
      </c>
      <c r="B175" s="61" t="s">
        <v>293</v>
      </c>
      <c r="C175" s="61"/>
      <c r="D175" s="62">
        <v>2011</v>
      </c>
      <c r="E175" s="62">
        <v>1</v>
      </c>
      <c r="F175" s="63" t="s">
        <v>110</v>
      </c>
      <c r="G175" s="64">
        <v>246</v>
      </c>
      <c r="H175" s="65" t="s">
        <v>47</v>
      </c>
      <c r="I175" s="66" t="s">
        <v>270</v>
      </c>
    </row>
    <row r="176" spans="1:9">
      <c r="A176" s="60">
        <v>34</v>
      </c>
      <c r="B176" s="61" t="s">
        <v>294</v>
      </c>
      <c r="C176" s="61"/>
      <c r="D176" s="62">
        <v>2011</v>
      </c>
      <c r="E176" s="62">
        <v>1</v>
      </c>
      <c r="F176" s="63" t="s">
        <v>110</v>
      </c>
      <c r="G176" s="64">
        <v>1845</v>
      </c>
      <c r="H176" s="65" t="s">
        <v>47</v>
      </c>
      <c r="I176" s="66" t="s">
        <v>270</v>
      </c>
    </row>
    <row r="177" spans="1:9">
      <c r="A177" s="60">
        <v>35</v>
      </c>
      <c r="B177" s="61" t="s">
        <v>295</v>
      </c>
      <c r="C177" s="61"/>
      <c r="D177" s="62">
        <v>2011</v>
      </c>
      <c r="E177" s="62">
        <v>1</v>
      </c>
      <c r="F177" s="63" t="s">
        <v>110</v>
      </c>
      <c r="G177" s="64">
        <v>1068.8699999999999</v>
      </c>
      <c r="H177" s="65" t="s">
        <v>47</v>
      </c>
      <c r="I177" s="66" t="s">
        <v>270</v>
      </c>
    </row>
    <row r="178" spans="1:9">
      <c r="A178" s="60">
        <v>36</v>
      </c>
      <c r="B178" s="61" t="s">
        <v>296</v>
      </c>
      <c r="C178" s="61"/>
      <c r="D178" s="62">
        <v>2011</v>
      </c>
      <c r="E178" s="62">
        <v>1</v>
      </c>
      <c r="F178" s="63" t="s">
        <v>110</v>
      </c>
      <c r="G178" s="64">
        <v>1955.7</v>
      </c>
      <c r="H178" s="65" t="s">
        <v>47</v>
      </c>
      <c r="I178" s="66" t="s">
        <v>270</v>
      </c>
    </row>
    <row r="179" spans="1:9">
      <c r="A179" s="60">
        <v>37</v>
      </c>
      <c r="B179" s="61" t="s">
        <v>297</v>
      </c>
      <c r="C179" s="61"/>
      <c r="D179" s="62">
        <v>2011</v>
      </c>
      <c r="E179" s="62">
        <v>1</v>
      </c>
      <c r="F179" s="63" t="s">
        <v>110</v>
      </c>
      <c r="G179" s="64">
        <v>2152.5</v>
      </c>
      <c r="H179" s="65" t="s">
        <v>47</v>
      </c>
      <c r="I179" s="66" t="s">
        <v>270</v>
      </c>
    </row>
    <row r="180" spans="1:9">
      <c r="A180" s="60">
        <v>38</v>
      </c>
      <c r="B180" s="61" t="s">
        <v>298</v>
      </c>
      <c r="C180" s="61"/>
      <c r="D180" s="62">
        <v>2011</v>
      </c>
      <c r="E180" s="62">
        <v>1</v>
      </c>
      <c r="F180" s="63" t="s">
        <v>110</v>
      </c>
      <c r="G180" s="64">
        <v>977</v>
      </c>
      <c r="H180" s="65" t="s">
        <v>47</v>
      </c>
      <c r="I180" s="66" t="s">
        <v>270</v>
      </c>
    </row>
    <row r="181" spans="1:9">
      <c r="A181" s="60">
        <v>39</v>
      </c>
      <c r="B181" s="61" t="s">
        <v>279</v>
      </c>
      <c r="C181" s="61"/>
      <c r="D181" s="62">
        <v>2019</v>
      </c>
      <c r="E181" s="62">
        <v>1</v>
      </c>
      <c r="F181" s="63" t="s">
        <v>110</v>
      </c>
      <c r="G181" s="64">
        <v>169</v>
      </c>
      <c r="H181" s="65" t="s">
        <v>47</v>
      </c>
      <c r="I181" s="66" t="s">
        <v>270</v>
      </c>
    </row>
    <row r="182" spans="1:9" ht="14.25" customHeight="1">
      <c r="A182" s="60">
        <v>40</v>
      </c>
      <c r="B182" s="61" t="s">
        <v>266</v>
      </c>
      <c r="C182" s="61"/>
      <c r="D182" s="62">
        <v>2019</v>
      </c>
      <c r="E182" s="62">
        <v>1</v>
      </c>
      <c r="F182" s="63" t="s">
        <v>110</v>
      </c>
      <c r="G182" s="64">
        <v>165</v>
      </c>
      <c r="H182" s="65" t="s">
        <v>47</v>
      </c>
      <c r="I182" s="66" t="s">
        <v>270</v>
      </c>
    </row>
    <row r="183" spans="1:9">
      <c r="A183" s="60">
        <v>41</v>
      </c>
      <c r="B183" s="61" t="s">
        <v>299</v>
      </c>
      <c r="C183" s="61"/>
      <c r="D183" s="62">
        <v>2019</v>
      </c>
      <c r="E183" s="62">
        <v>3</v>
      </c>
      <c r="F183" s="63" t="s">
        <v>110</v>
      </c>
      <c r="G183" s="64">
        <v>2697</v>
      </c>
      <c r="H183" s="65" t="s">
        <v>47</v>
      </c>
      <c r="I183" s="66" t="s">
        <v>277</v>
      </c>
    </row>
    <row r="184" spans="1:9">
      <c r="A184" s="60">
        <v>42</v>
      </c>
      <c r="B184" s="61" t="s">
        <v>300</v>
      </c>
      <c r="C184" s="61"/>
      <c r="D184" s="62">
        <v>2019</v>
      </c>
      <c r="E184" s="62">
        <v>1</v>
      </c>
      <c r="F184" s="63" t="s">
        <v>110</v>
      </c>
      <c r="G184" s="64">
        <v>95</v>
      </c>
      <c r="H184" s="65" t="s">
        <v>47</v>
      </c>
      <c r="I184" s="66" t="s">
        <v>277</v>
      </c>
    </row>
    <row r="185" spans="1:9">
      <c r="A185" s="60">
        <v>43</v>
      </c>
      <c r="B185" s="61" t="s">
        <v>301</v>
      </c>
      <c r="C185" s="61"/>
      <c r="D185" s="62">
        <v>2011</v>
      </c>
      <c r="E185" s="62">
        <v>1</v>
      </c>
      <c r="F185" s="63" t="s">
        <v>110</v>
      </c>
      <c r="G185" s="64">
        <v>254.01</v>
      </c>
      <c r="H185" s="65" t="s">
        <v>47</v>
      </c>
      <c r="I185" s="66" t="s">
        <v>277</v>
      </c>
    </row>
    <row r="186" spans="1:9">
      <c r="A186" s="60">
        <v>44</v>
      </c>
      <c r="B186" s="61" t="s">
        <v>302</v>
      </c>
      <c r="C186" s="61"/>
      <c r="D186" s="62">
        <v>2010</v>
      </c>
      <c r="E186" s="62">
        <v>3</v>
      </c>
      <c r="F186" s="63" t="s">
        <v>110</v>
      </c>
      <c r="G186" s="64">
        <v>124.32</v>
      </c>
      <c r="H186" s="65" t="s">
        <v>47</v>
      </c>
      <c r="I186" s="66" t="s">
        <v>277</v>
      </c>
    </row>
    <row r="187" spans="1:9">
      <c r="A187" s="60">
        <v>45</v>
      </c>
      <c r="B187" s="61" t="s">
        <v>303</v>
      </c>
      <c r="C187" s="61"/>
      <c r="D187" s="62">
        <v>2012</v>
      </c>
      <c r="E187" s="62">
        <v>1</v>
      </c>
      <c r="F187" s="63" t="s">
        <v>110</v>
      </c>
      <c r="G187" s="64">
        <v>835.23</v>
      </c>
      <c r="H187" s="65" t="s">
        <v>47</v>
      </c>
      <c r="I187" s="66" t="s">
        <v>277</v>
      </c>
    </row>
    <row r="188" spans="1:9">
      <c r="A188" s="60">
        <v>46</v>
      </c>
      <c r="B188" s="61" t="s">
        <v>304</v>
      </c>
      <c r="C188" s="61"/>
      <c r="D188" s="62" t="s">
        <v>305</v>
      </c>
      <c r="E188" s="62">
        <v>2</v>
      </c>
      <c r="F188" s="63" t="s">
        <v>110</v>
      </c>
      <c r="G188" s="64">
        <v>239</v>
      </c>
      <c r="H188" s="65" t="s">
        <v>47</v>
      </c>
      <c r="I188" s="66" t="s">
        <v>277</v>
      </c>
    </row>
    <row r="189" spans="1:9" ht="27.6">
      <c r="A189" s="60">
        <v>47</v>
      </c>
      <c r="B189" s="61" t="s">
        <v>306</v>
      </c>
      <c r="C189" s="61"/>
      <c r="D189" s="62">
        <v>2015</v>
      </c>
      <c r="E189" s="62">
        <v>6</v>
      </c>
      <c r="F189" s="63" t="s">
        <v>110</v>
      </c>
      <c r="G189" s="64">
        <v>8848.6200000000008</v>
      </c>
      <c r="H189" s="65" t="s">
        <v>47</v>
      </c>
      <c r="I189" s="66" t="s">
        <v>277</v>
      </c>
    </row>
    <row r="190" spans="1:9">
      <c r="A190" s="60">
        <v>48</v>
      </c>
      <c r="B190" s="61" t="s">
        <v>307</v>
      </c>
      <c r="C190" s="61"/>
      <c r="D190" s="62">
        <v>2010</v>
      </c>
      <c r="E190" s="62">
        <v>1</v>
      </c>
      <c r="F190" s="63" t="s">
        <v>110</v>
      </c>
      <c r="G190" s="64">
        <v>402.89</v>
      </c>
      <c r="H190" s="65" t="s">
        <v>47</v>
      </c>
      <c r="I190" s="66" t="s">
        <v>277</v>
      </c>
    </row>
    <row r="191" spans="1:9">
      <c r="A191" s="60">
        <v>49</v>
      </c>
      <c r="B191" s="61" t="s">
        <v>308</v>
      </c>
      <c r="C191" s="61"/>
      <c r="D191" s="62">
        <v>2019</v>
      </c>
      <c r="E191" s="62">
        <v>4</v>
      </c>
      <c r="F191" s="63" t="s">
        <v>110</v>
      </c>
      <c r="G191" s="64">
        <v>260</v>
      </c>
      <c r="H191" s="65" t="s">
        <v>47</v>
      </c>
      <c r="I191" s="66" t="s">
        <v>277</v>
      </c>
    </row>
    <row r="192" spans="1:9">
      <c r="A192" s="60">
        <v>50</v>
      </c>
      <c r="B192" s="61" t="s">
        <v>309</v>
      </c>
      <c r="C192" s="61"/>
      <c r="D192" s="62">
        <v>2020</v>
      </c>
      <c r="E192" s="62">
        <v>2</v>
      </c>
      <c r="F192" s="63" t="s">
        <v>110</v>
      </c>
      <c r="G192" s="64">
        <v>240</v>
      </c>
      <c r="H192" s="65" t="s">
        <v>47</v>
      </c>
      <c r="I192" s="66" t="s">
        <v>277</v>
      </c>
    </row>
    <row r="193" spans="1:9">
      <c r="A193" s="60">
        <v>51</v>
      </c>
      <c r="B193" s="61" t="s">
        <v>310</v>
      </c>
      <c r="C193" s="61"/>
      <c r="D193" s="62">
        <v>2019</v>
      </c>
      <c r="E193" s="62">
        <v>1</v>
      </c>
      <c r="F193" s="63" t="s">
        <v>110</v>
      </c>
      <c r="G193" s="64">
        <v>2690</v>
      </c>
      <c r="H193" s="65" t="s">
        <v>47</v>
      </c>
      <c r="I193" s="66" t="s">
        <v>283</v>
      </c>
    </row>
    <row r="194" spans="1:9">
      <c r="A194" s="60">
        <v>52</v>
      </c>
      <c r="B194" s="61" t="s">
        <v>311</v>
      </c>
      <c r="C194" s="61"/>
      <c r="D194" s="62">
        <v>2019</v>
      </c>
      <c r="E194" s="62">
        <v>1</v>
      </c>
      <c r="F194" s="63" t="s">
        <v>110</v>
      </c>
      <c r="G194" s="64">
        <v>3093</v>
      </c>
      <c r="H194" s="65" t="s">
        <v>47</v>
      </c>
      <c r="I194" s="66" t="s">
        <v>283</v>
      </c>
    </row>
    <row r="195" spans="1:9">
      <c r="A195" s="60">
        <v>53</v>
      </c>
      <c r="B195" s="61" t="s">
        <v>312</v>
      </c>
      <c r="C195" s="61"/>
      <c r="D195" s="62">
        <v>2019</v>
      </c>
      <c r="E195" s="62">
        <v>1</v>
      </c>
      <c r="F195" s="63" t="s">
        <v>110</v>
      </c>
      <c r="G195" s="64">
        <v>2786</v>
      </c>
      <c r="H195" s="65" t="s">
        <v>47</v>
      </c>
      <c r="I195" s="66" t="s">
        <v>283</v>
      </c>
    </row>
    <row r="196" spans="1:9">
      <c r="A196" s="60">
        <v>54</v>
      </c>
      <c r="B196" s="61" t="s">
        <v>313</v>
      </c>
      <c r="C196" s="61"/>
      <c r="D196" s="62">
        <v>2020</v>
      </c>
      <c r="E196" s="62">
        <v>2</v>
      </c>
      <c r="F196" s="63" t="s">
        <v>110</v>
      </c>
      <c r="G196" s="64">
        <v>1700</v>
      </c>
      <c r="H196" s="65" t="s">
        <v>47</v>
      </c>
      <c r="I196" s="66" t="s">
        <v>283</v>
      </c>
    </row>
    <row r="197" spans="1:9">
      <c r="A197" s="60">
        <v>55</v>
      </c>
      <c r="B197" s="61" t="s">
        <v>314</v>
      </c>
      <c r="C197" s="61"/>
      <c r="D197" s="62">
        <v>2020</v>
      </c>
      <c r="E197" s="62">
        <v>4</v>
      </c>
      <c r="F197" s="63" t="s">
        <v>110</v>
      </c>
      <c r="G197" s="64">
        <v>400</v>
      </c>
      <c r="H197" s="65" t="s">
        <v>47</v>
      </c>
      <c r="I197" s="66" t="s">
        <v>283</v>
      </c>
    </row>
    <row r="198" spans="1:9">
      <c r="A198" s="60">
        <v>56</v>
      </c>
      <c r="B198" s="61" t="s">
        <v>315</v>
      </c>
      <c r="C198" s="61"/>
      <c r="D198" s="62">
        <v>2005</v>
      </c>
      <c r="E198" s="62">
        <v>1</v>
      </c>
      <c r="F198" s="63" t="s">
        <v>110</v>
      </c>
      <c r="G198" s="64">
        <v>370</v>
      </c>
      <c r="H198" s="65" t="s">
        <v>47</v>
      </c>
      <c r="I198" s="66" t="s">
        <v>283</v>
      </c>
    </row>
    <row r="199" spans="1:9">
      <c r="A199" s="60">
        <v>57</v>
      </c>
      <c r="B199" s="61" t="s">
        <v>316</v>
      </c>
      <c r="C199" s="61"/>
      <c r="D199" s="62">
        <v>2009</v>
      </c>
      <c r="E199" s="62">
        <v>1</v>
      </c>
      <c r="F199" s="63" t="s">
        <v>110</v>
      </c>
      <c r="G199" s="64">
        <v>1527</v>
      </c>
      <c r="H199" s="65" t="s">
        <v>47</v>
      </c>
      <c r="I199" s="66" t="s">
        <v>283</v>
      </c>
    </row>
    <row r="200" spans="1:9">
      <c r="A200" s="60">
        <v>58</v>
      </c>
      <c r="B200" s="61" t="s">
        <v>317</v>
      </c>
      <c r="C200" s="61"/>
      <c r="D200" s="62">
        <v>2016</v>
      </c>
      <c r="E200" s="62">
        <v>1</v>
      </c>
      <c r="F200" s="63" t="s">
        <v>110</v>
      </c>
      <c r="G200" s="64">
        <v>2000</v>
      </c>
      <c r="H200" s="65" t="s">
        <v>47</v>
      </c>
      <c r="I200" s="66" t="s">
        <v>283</v>
      </c>
    </row>
    <row r="201" spans="1:9">
      <c r="A201" s="60">
        <v>59</v>
      </c>
      <c r="B201" s="61" t="s">
        <v>318</v>
      </c>
      <c r="C201" s="61"/>
      <c r="D201" s="62">
        <v>2019</v>
      </c>
      <c r="E201" s="62">
        <v>1</v>
      </c>
      <c r="F201" s="63" t="s">
        <v>110</v>
      </c>
      <c r="G201" s="64">
        <v>2599</v>
      </c>
      <c r="H201" s="65" t="s">
        <v>47</v>
      </c>
      <c r="I201" s="66" t="s">
        <v>283</v>
      </c>
    </row>
    <row r="202" spans="1:9">
      <c r="A202" s="60">
        <v>60</v>
      </c>
      <c r="B202" s="61" t="s">
        <v>319</v>
      </c>
      <c r="C202" s="61"/>
      <c r="D202" s="62">
        <v>2019</v>
      </c>
      <c r="E202" s="62">
        <v>1</v>
      </c>
      <c r="F202" s="63" t="s">
        <v>110</v>
      </c>
      <c r="G202" s="64">
        <v>2499</v>
      </c>
      <c r="H202" s="65" t="s">
        <v>47</v>
      </c>
      <c r="I202" s="66" t="s">
        <v>283</v>
      </c>
    </row>
    <row r="203" spans="1:9">
      <c r="A203" s="60">
        <v>61</v>
      </c>
      <c r="B203" s="61" t="s">
        <v>320</v>
      </c>
      <c r="C203" s="61"/>
      <c r="D203" s="62">
        <v>2017</v>
      </c>
      <c r="E203" s="62">
        <v>1</v>
      </c>
      <c r="F203" s="63" t="s">
        <v>110</v>
      </c>
      <c r="G203" s="64">
        <v>598.02</v>
      </c>
      <c r="H203" s="65" t="s">
        <v>47</v>
      </c>
      <c r="I203" s="66" t="s">
        <v>283</v>
      </c>
    </row>
    <row r="204" spans="1:9">
      <c r="A204" s="60">
        <v>62</v>
      </c>
      <c r="B204" s="61" t="s">
        <v>321</v>
      </c>
      <c r="C204" s="61"/>
      <c r="D204" s="62">
        <v>2016</v>
      </c>
      <c r="E204" s="62">
        <v>1</v>
      </c>
      <c r="F204" s="63" t="s">
        <v>110</v>
      </c>
      <c r="G204" s="64">
        <v>519.27</v>
      </c>
      <c r="H204" s="65" t="s">
        <v>47</v>
      </c>
      <c r="I204" s="66" t="s">
        <v>283</v>
      </c>
    </row>
    <row r="205" spans="1:9">
      <c r="A205" s="60">
        <v>63</v>
      </c>
      <c r="B205" s="61" t="s">
        <v>322</v>
      </c>
      <c r="C205" s="61"/>
      <c r="D205" s="62">
        <v>2019</v>
      </c>
      <c r="E205" s="62">
        <v>1</v>
      </c>
      <c r="F205" s="63" t="s">
        <v>110</v>
      </c>
      <c r="G205" s="64">
        <v>2149</v>
      </c>
      <c r="H205" s="65" t="s">
        <v>47</v>
      </c>
      <c r="I205" s="66" t="s">
        <v>283</v>
      </c>
    </row>
    <row r="206" spans="1:9">
      <c r="A206" s="60">
        <v>64</v>
      </c>
      <c r="B206" s="61" t="s">
        <v>323</v>
      </c>
      <c r="C206" s="61"/>
      <c r="D206" s="62">
        <v>2014</v>
      </c>
      <c r="E206" s="62">
        <v>1</v>
      </c>
      <c r="F206" s="63" t="s">
        <v>110</v>
      </c>
      <c r="G206" s="64">
        <v>400</v>
      </c>
      <c r="H206" s="65" t="s">
        <v>47</v>
      </c>
      <c r="I206" s="66" t="s">
        <v>262</v>
      </c>
    </row>
    <row r="207" spans="1:9">
      <c r="A207" s="60">
        <v>65</v>
      </c>
      <c r="B207" s="61" t="s">
        <v>324</v>
      </c>
      <c r="C207" s="61"/>
      <c r="D207" s="62">
        <v>2019</v>
      </c>
      <c r="E207" s="62">
        <v>1</v>
      </c>
      <c r="F207" s="63" t="s">
        <v>110</v>
      </c>
      <c r="G207" s="64">
        <v>438.9</v>
      </c>
      <c r="H207" s="65" t="s">
        <v>47</v>
      </c>
      <c r="I207" s="66" t="s">
        <v>262</v>
      </c>
    </row>
    <row r="208" spans="1:9">
      <c r="A208" s="60">
        <v>66</v>
      </c>
      <c r="B208" s="61" t="s">
        <v>324</v>
      </c>
      <c r="C208" s="61"/>
      <c r="D208" s="62">
        <v>2019</v>
      </c>
      <c r="E208" s="62">
        <v>1</v>
      </c>
      <c r="F208" s="63" t="s">
        <v>110</v>
      </c>
      <c r="G208" s="64">
        <v>438.9</v>
      </c>
      <c r="H208" s="65" t="s">
        <v>47</v>
      </c>
      <c r="I208" s="66" t="s">
        <v>262</v>
      </c>
    </row>
    <row r="209" spans="1:9">
      <c r="A209" s="60">
        <v>67</v>
      </c>
      <c r="B209" s="61" t="s">
        <v>325</v>
      </c>
      <c r="C209" s="61"/>
      <c r="D209" s="62">
        <v>2013</v>
      </c>
      <c r="E209" s="62">
        <v>1</v>
      </c>
      <c r="F209" s="63" t="s">
        <v>110</v>
      </c>
      <c r="G209" s="64">
        <v>960</v>
      </c>
      <c r="H209" s="65" t="s">
        <v>47</v>
      </c>
      <c r="I209" s="66" t="s">
        <v>262</v>
      </c>
    </row>
    <row r="210" spans="1:9">
      <c r="A210" s="60">
        <v>68</v>
      </c>
      <c r="B210" s="61" t="s">
        <v>326</v>
      </c>
      <c r="C210" s="61"/>
      <c r="D210" s="62">
        <v>2013</v>
      </c>
      <c r="E210" s="62">
        <v>1</v>
      </c>
      <c r="F210" s="63" t="s">
        <v>110</v>
      </c>
      <c r="G210" s="64">
        <v>1999</v>
      </c>
      <c r="H210" s="65" t="s">
        <v>47</v>
      </c>
      <c r="I210" s="66" t="s">
        <v>262</v>
      </c>
    </row>
    <row r="211" spans="1:9">
      <c r="A211" s="60">
        <v>69</v>
      </c>
      <c r="B211" s="61" t="s">
        <v>327</v>
      </c>
      <c r="C211" s="61"/>
      <c r="D211" s="62">
        <v>2013</v>
      </c>
      <c r="E211" s="62">
        <v>1</v>
      </c>
      <c r="F211" s="63" t="s">
        <v>110</v>
      </c>
      <c r="G211" s="64">
        <v>1675</v>
      </c>
      <c r="H211" s="65" t="s">
        <v>47</v>
      </c>
      <c r="I211" s="66" t="s">
        <v>262</v>
      </c>
    </row>
    <row r="212" spans="1:9">
      <c r="A212" s="60">
        <v>70</v>
      </c>
      <c r="B212" s="61" t="s">
        <v>328</v>
      </c>
      <c r="C212" s="61"/>
      <c r="D212" s="62">
        <v>2013</v>
      </c>
      <c r="E212" s="62">
        <v>1</v>
      </c>
      <c r="F212" s="63" t="s">
        <v>110</v>
      </c>
      <c r="G212" s="64">
        <v>169</v>
      </c>
      <c r="H212" s="65" t="s">
        <v>47</v>
      </c>
      <c r="I212" s="66" t="s">
        <v>262</v>
      </c>
    </row>
    <row r="213" spans="1:9">
      <c r="A213" s="60">
        <v>71</v>
      </c>
      <c r="B213" s="61" t="s">
        <v>329</v>
      </c>
      <c r="C213" s="61"/>
      <c r="D213" s="62">
        <v>2013</v>
      </c>
      <c r="E213" s="62">
        <v>1</v>
      </c>
      <c r="F213" s="63" t="s">
        <v>110</v>
      </c>
      <c r="G213" s="64">
        <v>329</v>
      </c>
      <c r="H213" s="65" t="s">
        <v>47</v>
      </c>
      <c r="I213" s="66" t="s">
        <v>262</v>
      </c>
    </row>
    <row r="214" spans="1:9">
      <c r="A214" s="60">
        <v>72</v>
      </c>
      <c r="B214" s="61" t="s">
        <v>279</v>
      </c>
      <c r="C214" s="61"/>
      <c r="D214" s="62">
        <v>2019</v>
      </c>
      <c r="E214" s="62">
        <v>1</v>
      </c>
      <c r="F214" s="63" t="s">
        <v>110</v>
      </c>
      <c r="G214" s="64">
        <v>169</v>
      </c>
      <c r="H214" s="65" t="s">
        <v>47</v>
      </c>
      <c r="I214" s="66" t="s">
        <v>262</v>
      </c>
    </row>
    <row r="215" spans="1:9" ht="13.95" customHeight="1">
      <c r="A215" s="365" t="s">
        <v>107</v>
      </c>
      <c r="B215" s="366"/>
      <c r="C215" s="366"/>
      <c r="D215" s="366"/>
      <c r="E215" s="366"/>
      <c r="F215" s="367"/>
      <c r="G215" s="72">
        <f>SUM(G172:G214)</f>
        <v>54125.36</v>
      </c>
      <c r="H215" s="73"/>
      <c r="I215" s="74"/>
    </row>
    <row r="216" spans="1:9">
      <c r="A216" s="60"/>
      <c r="B216" s="61"/>
      <c r="C216" s="61"/>
      <c r="D216" s="62"/>
      <c r="E216" s="62"/>
      <c r="F216" s="63"/>
      <c r="G216" s="64"/>
      <c r="H216" s="65"/>
      <c r="I216" s="66"/>
    </row>
    <row r="217" spans="1:9" ht="41.4">
      <c r="A217" s="67" t="s">
        <v>345</v>
      </c>
      <c r="B217" s="68" t="s">
        <v>346</v>
      </c>
      <c r="C217" s="69"/>
      <c r="D217" s="70"/>
      <c r="E217" s="71"/>
      <c r="F217" s="71"/>
      <c r="G217" s="71"/>
      <c r="H217" s="71"/>
      <c r="I217" s="71"/>
    </row>
    <row r="218" spans="1:9" ht="17.399999999999999">
      <c r="A218" s="59"/>
      <c r="B218" s="360" t="s">
        <v>95</v>
      </c>
      <c r="C218" s="361"/>
      <c r="D218" s="361"/>
      <c r="E218" s="361"/>
      <c r="F218" s="361"/>
      <c r="G218" s="361"/>
      <c r="H218" s="361"/>
      <c r="I218" s="362"/>
    </row>
    <row r="219" spans="1:9" ht="14.4">
      <c r="A219" s="60">
        <v>1</v>
      </c>
      <c r="B219" s="113" t="s">
        <v>347</v>
      </c>
      <c r="C219" s="61" t="s">
        <v>348</v>
      </c>
      <c r="D219" s="62">
        <v>2000</v>
      </c>
      <c r="E219" s="62">
        <v>1</v>
      </c>
      <c r="F219" s="63" t="s">
        <v>97</v>
      </c>
      <c r="G219" s="114">
        <v>1648.34</v>
      </c>
      <c r="H219" s="65" t="s">
        <v>47</v>
      </c>
      <c r="I219" s="66"/>
    </row>
    <row r="220" spans="1:9">
      <c r="A220" s="60">
        <v>2</v>
      </c>
      <c r="B220" s="115" t="s">
        <v>349</v>
      </c>
      <c r="C220" s="61" t="s">
        <v>350</v>
      </c>
      <c r="D220" s="62">
        <v>2018</v>
      </c>
      <c r="E220" s="62">
        <v>1</v>
      </c>
      <c r="F220" s="63" t="s">
        <v>97</v>
      </c>
      <c r="G220" s="116">
        <v>5959.01</v>
      </c>
      <c r="H220" s="65" t="s">
        <v>47</v>
      </c>
      <c r="I220" s="66"/>
    </row>
    <row r="221" spans="1:9" ht="14.4">
      <c r="A221" s="60">
        <v>3</v>
      </c>
      <c r="B221" s="117" t="s">
        <v>351</v>
      </c>
      <c r="C221" s="61" t="s">
        <v>352</v>
      </c>
      <c r="D221" s="62">
        <v>2000</v>
      </c>
      <c r="E221" s="62">
        <v>1</v>
      </c>
      <c r="F221" s="63" t="s">
        <v>97</v>
      </c>
      <c r="G221" s="114">
        <v>1024.8</v>
      </c>
      <c r="H221" s="65" t="s">
        <v>47</v>
      </c>
      <c r="I221" s="66"/>
    </row>
    <row r="222" spans="1:9" ht="43.2">
      <c r="A222" s="60">
        <v>4</v>
      </c>
      <c r="B222" s="117" t="s">
        <v>353</v>
      </c>
      <c r="C222" s="61" t="s">
        <v>354</v>
      </c>
      <c r="D222" s="62">
        <v>2005</v>
      </c>
      <c r="E222" s="62">
        <v>1</v>
      </c>
      <c r="F222" s="63" t="s">
        <v>97</v>
      </c>
      <c r="G222" s="118">
        <v>2173.4899999999998</v>
      </c>
      <c r="H222" s="65" t="s">
        <v>47</v>
      </c>
      <c r="I222" s="66"/>
    </row>
    <row r="223" spans="1:9">
      <c r="A223" s="60">
        <v>5</v>
      </c>
      <c r="B223" s="119" t="s">
        <v>355</v>
      </c>
      <c r="C223" s="61" t="s">
        <v>356</v>
      </c>
      <c r="D223" s="62">
        <v>2008</v>
      </c>
      <c r="E223" s="62">
        <v>1</v>
      </c>
      <c r="F223" s="63" t="s">
        <v>97</v>
      </c>
      <c r="G223" s="120">
        <v>19902</v>
      </c>
      <c r="H223" s="65" t="s">
        <v>47</v>
      </c>
      <c r="I223" s="66"/>
    </row>
    <row r="224" spans="1:9" ht="14.4">
      <c r="A224" s="60">
        <v>6</v>
      </c>
      <c r="B224" s="117" t="s">
        <v>357</v>
      </c>
      <c r="C224" s="61" t="s">
        <v>358</v>
      </c>
      <c r="D224" s="62">
        <v>1997</v>
      </c>
      <c r="E224" s="62">
        <v>1</v>
      </c>
      <c r="F224" s="63" t="s">
        <v>97</v>
      </c>
      <c r="G224" s="118">
        <v>6900</v>
      </c>
      <c r="H224" s="65" t="s">
        <v>47</v>
      </c>
      <c r="I224" s="66"/>
    </row>
    <row r="225" spans="1:9" ht="14.4">
      <c r="A225" s="60">
        <v>7</v>
      </c>
      <c r="B225" s="117" t="s">
        <v>359</v>
      </c>
      <c r="C225" s="61" t="s">
        <v>360</v>
      </c>
      <c r="D225" s="62">
        <v>1997</v>
      </c>
      <c r="E225" s="62">
        <v>1</v>
      </c>
      <c r="F225" s="63" t="s">
        <v>97</v>
      </c>
      <c r="G225" s="118">
        <v>3100</v>
      </c>
      <c r="H225" s="65" t="s">
        <v>47</v>
      </c>
      <c r="I225" s="66"/>
    </row>
    <row r="226" spans="1:9" ht="14.4">
      <c r="A226" s="60">
        <v>8</v>
      </c>
      <c r="B226" s="121" t="s">
        <v>361</v>
      </c>
      <c r="C226" s="61" t="s">
        <v>362</v>
      </c>
      <c r="D226" s="62">
        <v>1997</v>
      </c>
      <c r="E226" s="62">
        <v>1</v>
      </c>
      <c r="F226" s="63" t="s">
        <v>97</v>
      </c>
      <c r="G226" s="114">
        <v>7000.09</v>
      </c>
      <c r="H226" s="65" t="s">
        <v>47</v>
      </c>
      <c r="I226" s="66"/>
    </row>
    <row r="227" spans="1:9" ht="14.4">
      <c r="A227" s="60">
        <v>9</v>
      </c>
      <c r="B227" s="117" t="s">
        <v>363</v>
      </c>
      <c r="C227" s="61" t="s">
        <v>364</v>
      </c>
      <c r="D227" s="62">
        <v>2008</v>
      </c>
      <c r="E227" s="62">
        <v>1</v>
      </c>
      <c r="F227" s="63" t="s">
        <v>97</v>
      </c>
      <c r="G227" s="122">
        <v>3499</v>
      </c>
      <c r="H227" s="65" t="s">
        <v>47</v>
      </c>
      <c r="I227" s="66"/>
    </row>
    <row r="228" spans="1:9" ht="14.4">
      <c r="A228" s="60">
        <v>10</v>
      </c>
      <c r="B228" s="117" t="s">
        <v>365</v>
      </c>
      <c r="C228" s="61" t="s">
        <v>366</v>
      </c>
      <c r="D228" s="62">
        <v>2010</v>
      </c>
      <c r="E228" s="62">
        <v>1</v>
      </c>
      <c r="F228" s="63" t="s">
        <v>97</v>
      </c>
      <c r="G228" s="123">
        <v>2196</v>
      </c>
      <c r="H228" s="65" t="s">
        <v>47</v>
      </c>
      <c r="I228" s="66"/>
    </row>
    <row r="229" spans="1:9" ht="14.4">
      <c r="A229" s="60">
        <v>11</v>
      </c>
      <c r="B229" s="117" t="s">
        <v>367</v>
      </c>
      <c r="C229" s="61" t="s">
        <v>368</v>
      </c>
      <c r="D229" s="62">
        <v>2014</v>
      </c>
      <c r="E229" s="62">
        <v>1</v>
      </c>
      <c r="F229" s="63" t="s">
        <v>97</v>
      </c>
      <c r="G229" s="116">
        <v>51018.99</v>
      </c>
      <c r="H229" s="65" t="s">
        <v>47</v>
      </c>
      <c r="I229" s="66"/>
    </row>
    <row r="230" spans="1:9" ht="28.8">
      <c r="A230" s="60">
        <v>12</v>
      </c>
      <c r="B230" s="117" t="s">
        <v>369</v>
      </c>
      <c r="C230" s="61" t="s">
        <v>370</v>
      </c>
      <c r="D230" s="62">
        <v>2015</v>
      </c>
      <c r="E230" s="62">
        <v>1</v>
      </c>
      <c r="F230" s="63" t="s">
        <v>97</v>
      </c>
      <c r="G230" s="123">
        <v>2500</v>
      </c>
      <c r="H230" s="65" t="s">
        <v>47</v>
      </c>
      <c r="I230" s="66"/>
    </row>
    <row r="231" spans="1:9" ht="14.4">
      <c r="A231" s="60">
        <v>13</v>
      </c>
      <c r="B231" s="121" t="s">
        <v>371</v>
      </c>
      <c r="C231" s="61" t="s">
        <v>372</v>
      </c>
      <c r="D231" s="62">
        <v>2016</v>
      </c>
      <c r="E231" s="62">
        <v>1</v>
      </c>
      <c r="F231" s="63" t="s">
        <v>97</v>
      </c>
      <c r="G231" s="116">
        <v>3199</v>
      </c>
      <c r="H231" s="65" t="s">
        <v>47</v>
      </c>
      <c r="I231" s="66"/>
    </row>
    <row r="232" spans="1:9">
      <c r="A232" s="60">
        <v>14</v>
      </c>
      <c r="B232" s="124" t="s">
        <v>373</v>
      </c>
      <c r="C232" s="61" t="s">
        <v>374</v>
      </c>
      <c r="D232" s="62">
        <v>2016</v>
      </c>
      <c r="E232" s="62">
        <v>1</v>
      </c>
      <c r="F232" s="63" t="s">
        <v>97</v>
      </c>
      <c r="G232" s="116">
        <v>4983</v>
      </c>
      <c r="H232" s="65" t="s">
        <v>47</v>
      </c>
      <c r="I232" s="66"/>
    </row>
    <row r="233" spans="1:9" ht="14.4">
      <c r="A233" s="60">
        <v>15</v>
      </c>
      <c r="B233" s="121" t="s">
        <v>375</v>
      </c>
      <c r="C233" s="61" t="s">
        <v>376</v>
      </c>
      <c r="D233" s="62">
        <v>2019</v>
      </c>
      <c r="E233" s="62">
        <v>1</v>
      </c>
      <c r="F233" s="63" t="s">
        <v>97</v>
      </c>
      <c r="G233" s="116">
        <v>11345</v>
      </c>
      <c r="H233" s="65" t="s">
        <v>47</v>
      </c>
      <c r="I233" s="66"/>
    </row>
    <row r="234" spans="1:9" ht="28.8">
      <c r="A234" s="60">
        <v>16</v>
      </c>
      <c r="B234" s="121" t="s">
        <v>377</v>
      </c>
      <c r="C234" s="61" t="s">
        <v>378</v>
      </c>
      <c r="D234" s="62">
        <v>2018</v>
      </c>
      <c r="E234" s="62">
        <v>1</v>
      </c>
      <c r="F234" s="63" t="s">
        <v>97</v>
      </c>
      <c r="G234" s="116">
        <v>4485.67</v>
      </c>
      <c r="H234" s="65" t="s">
        <v>47</v>
      </c>
      <c r="I234" s="66"/>
    </row>
    <row r="235" spans="1:9">
      <c r="A235" s="60">
        <v>17</v>
      </c>
      <c r="B235" s="125" t="s">
        <v>379</v>
      </c>
      <c r="C235" s="61" t="s">
        <v>380</v>
      </c>
      <c r="D235" s="62">
        <v>2020</v>
      </c>
      <c r="E235" s="62">
        <v>1</v>
      </c>
      <c r="F235" s="63" t="s">
        <v>97</v>
      </c>
      <c r="G235" s="123">
        <v>6664.14</v>
      </c>
      <c r="H235" s="65" t="s">
        <v>47</v>
      </c>
      <c r="I235" s="66"/>
    </row>
    <row r="236" spans="1:9">
      <c r="A236" s="60">
        <v>18</v>
      </c>
      <c r="B236" s="126" t="s">
        <v>381</v>
      </c>
      <c r="C236" s="61"/>
      <c r="D236" s="62">
        <v>1997</v>
      </c>
      <c r="E236" s="62">
        <v>1</v>
      </c>
      <c r="F236" s="63" t="s">
        <v>97</v>
      </c>
      <c r="G236" s="116">
        <v>939.4</v>
      </c>
      <c r="H236" s="65" t="s">
        <v>47</v>
      </c>
      <c r="I236" s="66"/>
    </row>
    <row r="237" spans="1:9">
      <c r="A237" s="60">
        <v>19</v>
      </c>
      <c r="B237" s="126" t="s">
        <v>382</v>
      </c>
      <c r="C237" s="61"/>
      <c r="D237" s="62">
        <v>1997</v>
      </c>
      <c r="E237" s="62">
        <v>1</v>
      </c>
      <c r="F237" s="63" t="s">
        <v>97</v>
      </c>
      <c r="G237" s="116">
        <v>2135</v>
      </c>
      <c r="H237" s="65" t="s">
        <v>47</v>
      </c>
      <c r="I237" s="66"/>
    </row>
    <row r="238" spans="1:9" ht="14.4">
      <c r="A238" s="60">
        <v>20</v>
      </c>
      <c r="B238" s="127" t="s">
        <v>383</v>
      </c>
      <c r="C238" s="61"/>
      <c r="D238" s="62">
        <v>2007</v>
      </c>
      <c r="E238" s="62">
        <v>1</v>
      </c>
      <c r="F238" s="63" t="s">
        <v>97</v>
      </c>
      <c r="G238" s="116">
        <v>388</v>
      </c>
      <c r="H238" s="65" t="s">
        <v>47</v>
      </c>
      <c r="I238" s="66"/>
    </row>
    <row r="239" spans="1:9">
      <c r="A239" s="60">
        <v>21</v>
      </c>
      <c r="B239" s="126" t="s">
        <v>384</v>
      </c>
      <c r="C239" s="61"/>
      <c r="D239" s="62">
        <v>2000</v>
      </c>
      <c r="E239" s="62">
        <v>1</v>
      </c>
      <c r="F239" s="63" t="s">
        <v>97</v>
      </c>
      <c r="G239" s="116">
        <v>1372</v>
      </c>
      <c r="H239" s="65"/>
      <c r="I239" s="66"/>
    </row>
    <row r="240" spans="1:9" ht="28.8">
      <c r="A240" s="60">
        <v>22</v>
      </c>
      <c r="B240" s="117" t="s">
        <v>385</v>
      </c>
      <c r="C240" s="61"/>
      <c r="D240" s="62">
        <v>2000</v>
      </c>
      <c r="E240" s="62">
        <v>1</v>
      </c>
      <c r="F240" s="63" t="s">
        <v>97</v>
      </c>
      <c r="G240" s="118">
        <v>1249</v>
      </c>
      <c r="H240" s="65"/>
      <c r="I240" s="66"/>
    </row>
    <row r="241" spans="1:9" ht="14.4">
      <c r="A241" s="60">
        <v>23</v>
      </c>
      <c r="B241" s="121" t="s">
        <v>386</v>
      </c>
      <c r="C241" s="61"/>
      <c r="D241" s="62">
        <v>2016</v>
      </c>
      <c r="E241" s="62">
        <v>1</v>
      </c>
      <c r="F241" s="63" t="s">
        <v>97</v>
      </c>
      <c r="G241" s="116">
        <v>1029.01</v>
      </c>
      <c r="H241" s="65"/>
      <c r="I241" s="66"/>
    </row>
    <row r="242" spans="1:9" ht="14.4">
      <c r="A242" s="60">
        <v>24</v>
      </c>
      <c r="B242" s="127" t="s">
        <v>387</v>
      </c>
      <c r="C242" s="61"/>
      <c r="D242" s="62">
        <v>2016</v>
      </c>
      <c r="E242" s="62">
        <v>1</v>
      </c>
      <c r="F242" s="63" t="s">
        <v>97</v>
      </c>
      <c r="G242" s="116">
        <v>435</v>
      </c>
      <c r="H242" s="65"/>
      <c r="I242" s="66"/>
    </row>
    <row r="243" spans="1:9" ht="14.4">
      <c r="A243" s="60">
        <v>25</v>
      </c>
      <c r="B243" s="127" t="s">
        <v>383</v>
      </c>
      <c r="C243" s="61"/>
      <c r="D243" s="62">
        <v>2016</v>
      </c>
      <c r="E243" s="62">
        <v>1</v>
      </c>
      <c r="F243" s="63" t="s">
        <v>97</v>
      </c>
      <c r="G243" s="116">
        <v>435</v>
      </c>
      <c r="H243" s="65"/>
      <c r="I243" s="66"/>
    </row>
    <row r="244" spans="1:9" ht="14.4">
      <c r="A244" s="60">
        <v>26</v>
      </c>
      <c r="B244" s="127" t="s">
        <v>383</v>
      </c>
      <c r="C244" s="61"/>
      <c r="D244" s="62">
        <v>2016</v>
      </c>
      <c r="E244" s="62">
        <v>1</v>
      </c>
      <c r="F244" s="63" t="s">
        <v>97</v>
      </c>
      <c r="G244" s="116">
        <v>435</v>
      </c>
      <c r="H244" s="65"/>
      <c r="I244" s="66"/>
    </row>
    <row r="245" spans="1:9" ht="28.8">
      <c r="A245" s="60">
        <v>27</v>
      </c>
      <c r="B245" s="121" t="s">
        <v>388</v>
      </c>
      <c r="C245" s="61"/>
      <c r="D245" s="62">
        <v>2017</v>
      </c>
      <c r="E245" s="62">
        <v>1</v>
      </c>
      <c r="F245" s="63" t="s">
        <v>97</v>
      </c>
      <c r="G245" s="116">
        <v>2249</v>
      </c>
      <c r="H245" s="65"/>
      <c r="I245" s="66"/>
    </row>
    <row r="246" spans="1:9" ht="14.4">
      <c r="A246" s="60">
        <v>28</v>
      </c>
      <c r="B246" s="121" t="s">
        <v>389</v>
      </c>
      <c r="C246" s="61"/>
      <c r="D246" s="62">
        <v>2018</v>
      </c>
      <c r="E246" s="62">
        <v>1</v>
      </c>
      <c r="F246" s="63" t="s">
        <v>97</v>
      </c>
      <c r="G246" s="116">
        <v>3444</v>
      </c>
      <c r="H246" s="65"/>
      <c r="I246" s="66"/>
    </row>
    <row r="247" spans="1:9" ht="14.4">
      <c r="A247" s="60">
        <v>29</v>
      </c>
      <c r="B247" s="121" t="s">
        <v>390</v>
      </c>
      <c r="C247" s="61"/>
      <c r="D247" s="62">
        <v>2019</v>
      </c>
      <c r="E247" s="62">
        <v>1</v>
      </c>
      <c r="F247" s="63" t="s">
        <v>97</v>
      </c>
      <c r="G247" s="116">
        <v>390</v>
      </c>
      <c r="H247" s="65"/>
      <c r="I247" s="66"/>
    </row>
    <row r="248" spans="1:9" ht="14.4">
      <c r="A248" s="60">
        <v>30</v>
      </c>
      <c r="B248" s="121" t="s">
        <v>391</v>
      </c>
      <c r="C248" s="61"/>
      <c r="D248" s="62">
        <v>2019</v>
      </c>
      <c r="E248" s="62">
        <v>1</v>
      </c>
      <c r="F248" s="63" t="s">
        <v>97</v>
      </c>
      <c r="G248" s="116">
        <v>280</v>
      </c>
      <c r="H248" s="65"/>
      <c r="I248" s="66"/>
    </row>
    <row r="249" spans="1:9" ht="28.8">
      <c r="A249" s="60">
        <v>31</v>
      </c>
      <c r="B249" s="121" t="s">
        <v>392</v>
      </c>
      <c r="C249" s="61"/>
      <c r="D249" s="62">
        <v>2019</v>
      </c>
      <c r="E249" s="62">
        <v>1</v>
      </c>
      <c r="F249" s="63" t="s">
        <v>97</v>
      </c>
      <c r="G249" s="116">
        <v>1600</v>
      </c>
      <c r="H249" s="65"/>
      <c r="I249" s="66"/>
    </row>
    <row r="250" spans="1:9" ht="43.2">
      <c r="A250" s="60">
        <v>32</v>
      </c>
      <c r="B250" s="121" t="s">
        <v>393</v>
      </c>
      <c r="C250" s="61"/>
      <c r="D250" s="62">
        <v>2019</v>
      </c>
      <c r="E250" s="62">
        <v>1</v>
      </c>
      <c r="F250" s="63" t="s">
        <v>97</v>
      </c>
      <c r="G250" s="116">
        <v>1990</v>
      </c>
      <c r="H250" s="65"/>
      <c r="I250" s="66"/>
    </row>
    <row r="251" spans="1:9" ht="28.8">
      <c r="A251" s="60">
        <v>33</v>
      </c>
      <c r="B251" s="128" t="s">
        <v>394</v>
      </c>
      <c r="C251" s="61"/>
      <c r="D251" s="62">
        <v>2019</v>
      </c>
      <c r="E251" s="62">
        <v>1</v>
      </c>
      <c r="F251" s="63" t="s">
        <v>97</v>
      </c>
      <c r="G251" s="116">
        <v>1600</v>
      </c>
      <c r="H251" s="65"/>
      <c r="I251" s="66"/>
    </row>
    <row r="252" spans="1:9" ht="43.2">
      <c r="A252" s="60">
        <v>34</v>
      </c>
      <c r="B252" s="128" t="s">
        <v>393</v>
      </c>
      <c r="C252" s="61"/>
      <c r="D252" s="62">
        <v>2019</v>
      </c>
      <c r="E252" s="62">
        <v>1</v>
      </c>
      <c r="F252" s="63" t="s">
        <v>97</v>
      </c>
      <c r="G252" s="116">
        <v>1990</v>
      </c>
      <c r="H252" s="65"/>
      <c r="I252" s="66"/>
    </row>
    <row r="253" spans="1:9" ht="28.8">
      <c r="A253" s="60">
        <v>35</v>
      </c>
      <c r="B253" s="128" t="s">
        <v>392</v>
      </c>
      <c r="C253" s="61"/>
      <c r="D253" s="62">
        <v>2019</v>
      </c>
      <c r="E253" s="62">
        <v>1</v>
      </c>
      <c r="F253" s="63" t="s">
        <v>97</v>
      </c>
      <c r="G253" s="116">
        <v>1600</v>
      </c>
      <c r="H253" s="65"/>
      <c r="I253" s="66"/>
    </row>
    <row r="254" spans="1:9" ht="28.8">
      <c r="A254" s="60">
        <v>36</v>
      </c>
      <c r="B254" s="128" t="s">
        <v>395</v>
      </c>
      <c r="C254" s="61"/>
      <c r="D254" s="62">
        <v>2019</v>
      </c>
      <c r="E254" s="62">
        <v>1</v>
      </c>
      <c r="F254" s="63" t="s">
        <v>97</v>
      </c>
      <c r="G254" s="116">
        <v>1980</v>
      </c>
      <c r="H254" s="65"/>
      <c r="I254" s="66"/>
    </row>
    <row r="255" spans="1:9" ht="43.2">
      <c r="A255" s="60">
        <v>37</v>
      </c>
      <c r="B255" s="128" t="s">
        <v>396</v>
      </c>
      <c r="C255" s="61"/>
      <c r="D255" s="62">
        <v>2019</v>
      </c>
      <c r="E255" s="62">
        <v>1</v>
      </c>
      <c r="F255" s="63" t="s">
        <v>97</v>
      </c>
      <c r="G255" s="116">
        <v>2330</v>
      </c>
      <c r="H255" s="65"/>
      <c r="I255" s="66"/>
    </row>
    <row r="256" spans="1:9" ht="14.4">
      <c r="A256" s="60">
        <v>38</v>
      </c>
      <c r="B256" s="128" t="s">
        <v>397</v>
      </c>
      <c r="C256" s="61"/>
      <c r="D256" s="62">
        <v>2020</v>
      </c>
      <c r="E256" s="62">
        <v>1</v>
      </c>
      <c r="F256" s="63" t="s">
        <v>97</v>
      </c>
      <c r="G256" s="129">
        <v>350</v>
      </c>
      <c r="H256" s="65"/>
      <c r="I256" s="66"/>
    </row>
    <row r="257" spans="1:9" ht="14.4">
      <c r="A257" s="60">
        <v>39</v>
      </c>
      <c r="B257" s="128" t="s">
        <v>398</v>
      </c>
      <c r="C257" s="61"/>
      <c r="D257" s="62">
        <v>2020</v>
      </c>
      <c r="E257" s="62">
        <v>1</v>
      </c>
      <c r="F257" s="63" t="s">
        <v>97</v>
      </c>
      <c r="G257" s="129">
        <v>2329</v>
      </c>
      <c r="H257" s="65"/>
      <c r="I257" s="66"/>
    </row>
    <row r="258" spans="1:9" ht="14.4">
      <c r="A258" s="60">
        <v>40</v>
      </c>
      <c r="B258" s="128" t="s">
        <v>398</v>
      </c>
      <c r="C258" s="61"/>
      <c r="D258" s="62">
        <v>2020</v>
      </c>
      <c r="E258" s="62">
        <v>1</v>
      </c>
      <c r="F258" s="63" t="s">
        <v>97</v>
      </c>
      <c r="G258" s="129">
        <v>2329</v>
      </c>
      <c r="H258" s="65"/>
      <c r="I258" s="66"/>
    </row>
    <row r="259" spans="1:9" ht="14.4">
      <c r="A259" s="60">
        <v>41</v>
      </c>
      <c r="B259" s="128" t="s">
        <v>399</v>
      </c>
      <c r="C259" s="61"/>
      <c r="D259" s="62">
        <v>350</v>
      </c>
      <c r="E259" s="62">
        <v>1</v>
      </c>
      <c r="F259" s="63" t="s">
        <v>97</v>
      </c>
      <c r="G259" s="129">
        <v>350</v>
      </c>
      <c r="H259" s="65"/>
      <c r="I259" s="66"/>
    </row>
    <row r="260" spans="1:9">
      <c r="A260" s="365" t="s">
        <v>107</v>
      </c>
      <c r="B260" s="366"/>
      <c r="C260" s="366"/>
      <c r="D260" s="366"/>
      <c r="E260" s="366"/>
      <c r="F260" s="367"/>
      <c r="G260" s="72">
        <f>SUM(G219:G259)</f>
        <v>170826.94</v>
      </c>
      <c r="H260" s="73"/>
      <c r="I260" s="74"/>
    </row>
    <row r="261" spans="1:9" ht="17.399999999999999">
      <c r="A261" s="60"/>
      <c r="B261" s="360" t="s">
        <v>108</v>
      </c>
      <c r="C261" s="361"/>
      <c r="D261" s="361"/>
      <c r="E261" s="361"/>
      <c r="F261" s="361"/>
      <c r="G261" s="361"/>
      <c r="H261" s="361"/>
      <c r="I261" s="362"/>
    </row>
    <row r="262" spans="1:9" ht="28.8">
      <c r="A262" s="60">
        <v>42</v>
      </c>
      <c r="B262" s="128" t="s">
        <v>400</v>
      </c>
      <c r="C262" s="61"/>
      <c r="D262" s="62">
        <v>2017</v>
      </c>
      <c r="E262" s="62">
        <v>1</v>
      </c>
      <c r="F262" s="63" t="s">
        <v>110</v>
      </c>
      <c r="G262" s="64">
        <v>1810</v>
      </c>
      <c r="H262" s="65" t="s">
        <v>47</v>
      </c>
      <c r="I262" s="66"/>
    </row>
    <row r="263" spans="1:9">
      <c r="A263" s="365" t="s">
        <v>107</v>
      </c>
      <c r="B263" s="366"/>
      <c r="C263" s="366"/>
      <c r="D263" s="366"/>
      <c r="E263" s="366"/>
      <c r="F263" s="367"/>
      <c r="G263" s="72">
        <f>G262</f>
        <v>1810</v>
      </c>
      <c r="H263" s="73"/>
      <c r="I263" s="74"/>
    </row>
    <row r="264" spans="1:9" ht="27.6">
      <c r="A264" s="67" t="s">
        <v>407</v>
      </c>
      <c r="B264" s="68" t="s">
        <v>408</v>
      </c>
      <c r="C264" s="69"/>
      <c r="D264" s="70"/>
      <c r="E264" s="71"/>
      <c r="F264" s="71"/>
      <c r="G264" s="71"/>
      <c r="H264" s="71"/>
      <c r="I264" s="71"/>
    </row>
    <row r="265" spans="1:9" ht="17.399999999999999">
      <c r="A265" s="59"/>
      <c r="B265" s="360" t="s">
        <v>95</v>
      </c>
      <c r="C265" s="361"/>
      <c r="D265" s="361"/>
      <c r="E265" s="361"/>
      <c r="F265" s="361"/>
      <c r="G265" s="361"/>
      <c r="H265" s="361"/>
      <c r="I265" s="362"/>
    </row>
    <row r="266" spans="1:9">
      <c r="A266" s="60">
        <v>1</v>
      </c>
      <c r="B266" s="138" t="s">
        <v>424</v>
      </c>
      <c r="C266" s="138"/>
      <c r="D266" s="139">
        <v>2010</v>
      </c>
      <c r="E266" s="139">
        <v>5</v>
      </c>
      <c r="F266" s="140" t="s">
        <v>97</v>
      </c>
      <c r="G266" s="141">
        <v>16500</v>
      </c>
      <c r="H266" s="142" t="s">
        <v>47</v>
      </c>
      <c r="I266" s="143"/>
    </row>
    <row r="267" spans="1:9">
      <c r="A267" s="60">
        <v>2</v>
      </c>
      <c r="B267" s="138" t="s">
        <v>425</v>
      </c>
      <c r="C267" s="138"/>
      <c r="D267" s="139">
        <v>2013</v>
      </c>
      <c r="E267" s="139">
        <v>1</v>
      </c>
      <c r="F267" s="140" t="s">
        <v>97</v>
      </c>
      <c r="G267" s="141">
        <v>5658</v>
      </c>
      <c r="H267" s="142" t="s">
        <v>47</v>
      </c>
      <c r="I267" s="143"/>
    </row>
    <row r="268" spans="1:9">
      <c r="A268" s="60">
        <v>3</v>
      </c>
      <c r="B268" s="138" t="s">
        <v>426</v>
      </c>
      <c r="C268" s="138"/>
      <c r="D268" s="139">
        <v>2012</v>
      </c>
      <c r="E268" s="139">
        <v>1</v>
      </c>
      <c r="F268" s="140" t="s">
        <v>97</v>
      </c>
      <c r="G268" s="141">
        <v>3598</v>
      </c>
      <c r="H268" s="142" t="s">
        <v>47</v>
      </c>
      <c r="I268" s="143" t="s">
        <v>427</v>
      </c>
    </row>
    <row r="269" spans="1:9">
      <c r="A269" s="60">
        <v>4</v>
      </c>
      <c r="B269" s="138" t="s">
        <v>428</v>
      </c>
      <c r="C269" s="138"/>
      <c r="D269" s="139">
        <v>2014</v>
      </c>
      <c r="E269" s="139">
        <v>1</v>
      </c>
      <c r="F269" s="140" t="s">
        <v>97</v>
      </c>
      <c r="G269" s="141">
        <v>3400</v>
      </c>
      <c r="H269" s="142" t="s">
        <v>47</v>
      </c>
      <c r="I269" s="143"/>
    </row>
    <row r="270" spans="1:9">
      <c r="A270" s="60">
        <v>5</v>
      </c>
      <c r="B270" s="138" t="s">
        <v>429</v>
      </c>
      <c r="C270" s="138"/>
      <c r="D270" s="139">
        <v>2015</v>
      </c>
      <c r="E270" s="139"/>
      <c r="F270" s="140" t="s">
        <v>97</v>
      </c>
      <c r="G270" s="141">
        <v>4600</v>
      </c>
      <c r="H270" s="142" t="s">
        <v>47</v>
      </c>
      <c r="I270" s="143"/>
    </row>
    <row r="271" spans="1:9">
      <c r="A271" s="60">
        <v>6</v>
      </c>
      <c r="B271" s="138" t="s">
        <v>279</v>
      </c>
      <c r="C271" s="138"/>
      <c r="D271" s="139">
        <v>2017</v>
      </c>
      <c r="E271" s="139"/>
      <c r="F271" s="140" t="s">
        <v>97</v>
      </c>
      <c r="G271" s="141">
        <v>492</v>
      </c>
      <c r="H271" s="142" t="s">
        <v>47</v>
      </c>
      <c r="I271" s="143"/>
    </row>
    <row r="272" spans="1:9">
      <c r="A272" s="60">
        <v>7</v>
      </c>
      <c r="B272" s="138" t="s">
        <v>428</v>
      </c>
      <c r="C272" s="138"/>
      <c r="D272" s="139">
        <v>2017</v>
      </c>
      <c r="E272" s="139">
        <v>2</v>
      </c>
      <c r="F272" s="140" t="s">
        <v>97</v>
      </c>
      <c r="G272" s="141">
        <v>3813</v>
      </c>
      <c r="H272" s="142" t="s">
        <v>47</v>
      </c>
      <c r="I272" s="143"/>
    </row>
    <row r="273" spans="1:9">
      <c r="A273" s="60">
        <v>8</v>
      </c>
      <c r="B273" s="138" t="s">
        <v>430</v>
      </c>
      <c r="C273" s="138"/>
      <c r="D273" s="139">
        <v>2017</v>
      </c>
      <c r="E273" s="139"/>
      <c r="F273" s="140" t="s">
        <v>97</v>
      </c>
      <c r="G273" s="141">
        <v>2429.25</v>
      </c>
      <c r="H273" s="142" t="s">
        <v>47</v>
      </c>
      <c r="I273" s="143"/>
    </row>
    <row r="274" spans="1:9" ht="26.4">
      <c r="A274" s="60">
        <v>9</v>
      </c>
      <c r="B274" s="138" t="s">
        <v>431</v>
      </c>
      <c r="C274" s="138"/>
      <c r="D274" s="139">
        <v>2008</v>
      </c>
      <c r="E274" s="139">
        <v>13</v>
      </c>
      <c r="F274" s="140" t="s">
        <v>97</v>
      </c>
      <c r="G274" s="141">
        <v>37329.120000000003</v>
      </c>
      <c r="H274" s="142" t="s">
        <v>47</v>
      </c>
      <c r="I274" s="143" t="s">
        <v>427</v>
      </c>
    </row>
    <row r="275" spans="1:9">
      <c r="A275" s="60">
        <v>10</v>
      </c>
      <c r="B275" s="138" t="s">
        <v>209</v>
      </c>
      <c r="C275" s="138"/>
      <c r="D275" s="139">
        <v>2013</v>
      </c>
      <c r="E275" s="139">
        <v>6</v>
      </c>
      <c r="F275" s="140" t="s">
        <v>97</v>
      </c>
      <c r="G275" s="141">
        <v>11370</v>
      </c>
      <c r="H275" s="142" t="s">
        <v>47</v>
      </c>
      <c r="I275" s="143" t="s">
        <v>427</v>
      </c>
    </row>
    <row r="276" spans="1:9">
      <c r="A276" s="60">
        <v>11</v>
      </c>
      <c r="B276" s="138" t="s">
        <v>209</v>
      </c>
      <c r="C276" s="138"/>
      <c r="D276" s="139">
        <v>2015</v>
      </c>
      <c r="E276" s="139">
        <v>6</v>
      </c>
      <c r="F276" s="140" t="s">
        <v>97</v>
      </c>
      <c r="G276" s="141">
        <v>9600</v>
      </c>
      <c r="H276" s="142" t="s">
        <v>47</v>
      </c>
      <c r="I276" s="143" t="s">
        <v>427</v>
      </c>
    </row>
    <row r="277" spans="1:9">
      <c r="A277" s="60">
        <v>12</v>
      </c>
      <c r="B277" s="138" t="s">
        <v>432</v>
      </c>
      <c r="C277" s="138"/>
      <c r="D277" s="139">
        <v>2014</v>
      </c>
      <c r="E277" s="139"/>
      <c r="F277" s="140" t="s">
        <v>97</v>
      </c>
      <c r="G277" s="141">
        <v>5199</v>
      </c>
      <c r="H277" s="142" t="s">
        <v>47</v>
      </c>
      <c r="I277" s="143" t="s">
        <v>427</v>
      </c>
    </row>
    <row r="278" spans="1:9">
      <c r="A278" s="60">
        <v>13</v>
      </c>
      <c r="B278" s="138" t="s">
        <v>209</v>
      </c>
      <c r="C278" s="138"/>
      <c r="D278" s="139">
        <v>2004</v>
      </c>
      <c r="E278" s="139"/>
      <c r="F278" s="140" t="s">
        <v>97</v>
      </c>
      <c r="G278" s="141">
        <v>1999.99</v>
      </c>
      <c r="H278" s="142" t="s">
        <v>47</v>
      </c>
      <c r="I278" s="143"/>
    </row>
    <row r="279" spans="1:9">
      <c r="A279" s="60">
        <v>14</v>
      </c>
      <c r="B279" s="138" t="s">
        <v>433</v>
      </c>
      <c r="C279" s="138"/>
      <c r="D279" s="139">
        <v>2009</v>
      </c>
      <c r="E279" s="139">
        <v>1</v>
      </c>
      <c r="F279" s="140" t="s">
        <v>97</v>
      </c>
      <c r="G279" s="141">
        <v>2531.5</v>
      </c>
      <c r="H279" s="142" t="s">
        <v>47</v>
      </c>
      <c r="I279" s="143"/>
    </row>
    <row r="280" spans="1:9">
      <c r="A280" s="60">
        <v>15</v>
      </c>
      <c r="B280" s="138" t="s">
        <v>433</v>
      </c>
      <c r="C280" s="138"/>
      <c r="D280" s="139">
        <v>2010</v>
      </c>
      <c r="E280" s="139">
        <v>1</v>
      </c>
      <c r="F280" s="140" t="s">
        <v>97</v>
      </c>
      <c r="G280" s="141">
        <v>2350</v>
      </c>
      <c r="H280" s="142" t="s">
        <v>47</v>
      </c>
      <c r="I280" s="143"/>
    </row>
    <row r="281" spans="1:9">
      <c r="A281" s="60">
        <v>16</v>
      </c>
      <c r="B281" s="138" t="s">
        <v>433</v>
      </c>
      <c r="C281" s="138"/>
      <c r="D281" s="139">
        <v>2010</v>
      </c>
      <c r="E281" s="139">
        <v>1</v>
      </c>
      <c r="F281" s="140" t="s">
        <v>97</v>
      </c>
      <c r="G281" s="141">
        <v>1950</v>
      </c>
      <c r="H281" s="142" t="s">
        <v>47</v>
      </c>
      <c r="I281" s="143"/>
    </row>
    <row r="282" spans="1:9">
      <c r="A282" s="60">
        <v>17</v>
      </c>
      <c r="B282" s="138" t="s">
        <v>433</v>
      </c>
      <c r="C282" s="138"/>
      <c r="D282" s="139">
        <v>2013</v>
      </c>
      <c r="E282" s="139">
        <v>1</v>
      </c>
      <c r="F282" s="140" t="s">
        <v>97</v>
      </c>
      <c r="G282" s="141">
        <v>1500</v>
      </c>
      <c r="H282" s="142" t="s">
        <v>47</v>
      </c>
      <c r="I282" s="143"/>
    </row>
    <row r="283" spans="1:9">
      <c r="A283" s="60">
        <v>18</v>
      </c>
      <c r="B283" s="138" t="s">
        <v>434</v>
      </c>
      <c r="C283" s="138"/>
      <c r="D283" s="139">
        <v>2007</v>
      </c>
      <c r="E283" s="139">
        <v>1</v>
      </c>
      <c r="F283" s="140" t="s">
        <v>97</v>
      </c>
      <c r="G283" s="141">
        <v>3489.2</v>
      </c>
      <c r="H283" s="142" t="s">
        <v>47</v>
      </c>
      <c r="I283" s="143"/>
    </row>
    <row r="284" spans="1:9">
      <c r="A284" s="60">
        <v>19</v>
      </c>
      <c r="B284" s="138" t="s">
        <v>434</v>
      </c>
      <c r="C284" s="138"/>
      <c r="D284" s="139">
        <v>2008</v>
      </c>
      <c r="E284" s="139">
        <v>1</v>
      </c>
      <c r="F284" s="140" t="s">
        <v>97</v>
      </c>
      <c r="G284" s="141">
        <v>3000</v>
      </c>
      <c r="H284" s="142" t="s">
        <v>47</v>
      </c>
      <c r="I284" s="143"/>
    </row>
    <row r="285" spans="1:9">
      <c r="A285" s="60">
        <v>20</v>
      </c>
      <c r="B285" s="138" t="s">
        <v>435</v>
      </c>
      <c r="C285" s="138"/>
      <c r="D285" s="139">
        <v>2019</v>
      </c>
      <c r="E285" s="139">
        <v>1</v>
      </c>
      <c r="F285" s="140" t="s">
        <v>97</v>
      </c>
      <c r="G285" s="141">
        <v>1722</v>
      </c>
      <c r="H285" s="142" t="s">
        <v>47</v>
      </c>
      <c r="I285" s="143"/>
    </row>
    <row r="286" spans="1:9">
      <c r="A286" s="60">
        <v>21</v>
      </c>
      <c r="B286" s="138" t="s">
        <v>436</v>
      </c>
      <c r="C286" s="138"/>
      <c r="D286" s="139">
        <v>2003</v>
      </c>
      <c r="E286" s="139">
        <v>1</v>
      </c>
      <c r="F286" s="140" t="s">
        <v>97</v>
      </c>
      <c r="G286" s="141">
        <v>699</v>
      </c>
      <c r="H286" s="142" t="s">
        <v>47</v>
      </c>
      <c r="I286" s="143"/>
    </row>
    <row r="287" spans="1:9">
      <c r="A287" s="60">
        <v>22</v>
      </c>
      <c r="B287" s="138" t="s">
        <v>437</v>
      </c>
      <c r="C287" s="138"/>
      <c r="D287" s="139">
        <v>2009</v>
      </c>
      <c r="E287" s="139">
        <v>1</v>
      </c>
      <c r="F287" s="140" t="s">
        <v>97</v>
      </c>
      <c r="G287" s="141">
        <v>4331</v>
      </c>
      <c r="H287" s="142" t="s">
        <v>47</v>
      </c>
      <c r="I287" s="143"/>
    </row>
    <row r="288" spans="1:9">
      <c r="A288" s="60">
        <v>23</v>
      </c>
      <c r="B288" s="138" t="s">
        <v>438</v>
      </c>
      <c r="C288" s="138"/>
      <c r="D288" s="139">
        <v>2010</v>
      </c>
      <c r="E288" s="139">
        <v>1</v>
      </c>
      <c r="F288" s="140" t="s">
        <v>97</v>
      </c>
      <c r="G288" s="141">
        <v>950</v>
      </c>
      <c r="H288" s="142" t="s">
        <v>47</v>
      </c>
      <c r="I288" s="143"/>
    </row>
    <row r="289" spans="1:9">
      <c r="A289" s="60">
        <v>24</v>
      </c>
      <c r="B289" s="138" t="s">
        <v>439</v>
      </c>
      <c r="C289" s="138"/>
      <c r="D289" s="139">
        <v>2013</v>
      </c>
      <c r="E289" s="139">
        <v>1</v>
      </c>
      <c r="F289" s="140" t="s">
        <v>97</v>
      </c>
      <c r="G289" s="141">
        <v>400</v>
      </c>
      <c r="H289" s="142" t="s">
        <v>47</v>
      </c>
      <c r="I289" s="143"/>
    </row>
    <row r="290" spans="1:9">
      <c r="A290" s="60">
        <v>25</v>
      </c>
      <c r="B290" s="138" t="s">
        <v>440</v>
      </c>
      <c r="C290" s="138"/>
      <c r="D290" s="139">
        <v>2019</v>
      </c>
      <c r="E290" s="139">
        <v>1</v>
      </c>
      <c r="F290" s="140" t="s">
        <v>97</v>
      </c>
      <c r="G290" s="141">
        <v>9223.77</v>
      </c>
      <c r="H290" s="142" t="s">
        <v>47</v>
      </c>
      <c r="I290" s="143"/>
    </row>
    <row r="291" spans="1:9">
      <c r="A291" s="60">
        <v>26</v>
      </c>
      <c r="B291" s="138" t="s">
        <v>441</v>
      </c>
      <c r="C291" s="138"/>
      <c r="D291" s="139">
        <v>2013</v>
      </c>
      <c r="E291" s="139"/>
      <c r="F291" s="140" t="s">
        <v>97</v>
      </c>
      <c r="G291" s="141">
        <v>393.6</v>
      </c>
      <c r="H291" s="142" t="s">
        <v>47</v>
      </c>
      <c r="I291" s="143"/>
    </row>
    <row r="292" spans="1:9">
      <c r="A292" s="60">
        <v>27</v>
      </c>
      <c r="B292" s="138" t="s">
        <v>442</v>
      </c>
      <c r="C292" s="138"/>
      <c r="D292" s="139">
        <v>2005</v>
      </c>
      <c r="E292" s="139">
        <v>1</v>
      </c>
      <c r="F292" s="140" t="s">
        <v>97</v>
      </c>
      <c r="G292" s="141">
        <v>410</v>
      </c>
      <c r="H292" s="142" t="s">
        <v>47</v>
      </c>
      <c r="I292" s="143"/>
    </row>
    <row r="293" spans="1:9">
      <c r="A293" s="60">
        <v>28</v>
      </c>
      <c r="B293" s="138" t="s">
        <v>443</v>
      </c>
      <c r="C293" s="138"/>
      <c r="D293" s="139">
        <v>2013</v>
      </c>
      <c r="E293" s="139">
        <v>1</v>
      </c>
      <c r="F293" s="140" t="s">
        <v>97</v>
      </c>
      <c r="G293" s="141">
        <v>220</v>
      </c>
      <c r="H293" s="142" t="s">
        <v>47</v>
      </c>
      <c r="I293" s="143"/>
    </row>
    <row r="294" spans="1:9">
      <c r="A294" s="60">
        <v>29</v>
      </c>
      <c r="B294" s="138" t="s">
        <v>443</v>
      </c>
      <c r="C294" s="138"/>
      <c r="D294" s="139">
        <v>2014</v>
      </c>
      <c r="E294" s="139"/>
      <c r="F294" s="140" t="s">
        <v>97</v>
      </c>
      <c r="G294" s="141">
        <v>199</v>
      </c>
      <c r="H294" s="142" t="s">
        <v>47</v>
      </c>
      <c r="I294" s="143"/>
    </row>
    <row r="295" spans="1:9">
      <c r="A295" s="60">
        <v>30</v>
      </c>
      <c r="B295" s="138" t="s">
        <v>443</v>
      </c>
      <c r="C295" s="138"/>
      <c r="D295" s="139">
        <v>2014</v>
      </c>
      <c r="E295" s="139"/>
      <c r="F295" s="140" t="s">
        <v>97</v>
      </c>
      <c r="G295" s="141">
        <v>199</v>
      </c>
      <c r="H295" s="142" t="s">
        <v>47</v>
      </c>
      <c r="I295" s="143"/>
    </row>
    <row r="296" spans="1:9">
      <c r="A296" s="60">
        <v>31</v>
      </c>
      <c r="B296" s="138" t="s">
        <v>444</v>
      </c>
      <c r="C296" s="138"/>
      <c r="D296" s="139">
        <v>2014</v>
      </c>
      <c r="E296" s="139">
        <v>1</v>
      </c>
      <c r="F296" s="140" t="s">
        <v>97</v>
      </c>
      <c r="G296" s="141">
        <v>1500</v>
      </c>
      <c r="H296" s="142" t="s">
        <v>47</v>
      </c>
      <c r="I296" s="143"/>
    </row>
    <row r="297" spans="1:9">
      <c r="A297" s="60">
        <v>32</v>
      </c>
      <c r="B297" s="138" t="s">
        <v>445</v>
      </c>
      <c r="C297" s="138"/>
      <c r="D297" s="139">
        <v>2008</v>
      </c>
      <c r="E297" s="139">
        <v>1</v>
      </c>
      <c r="F297" s="140" t="s">
        <v>97</v>
      </c>
      <c r="G297" s="141">
        <v>60146</v>
      </c>
      <c r="H297" s="142" t="s">
        <v>47</v>
      </c>
      <c r="I297" s="143"/>
    </row>
    <row r="298" spans="1:9">
      <c r="A298" s="60">
        <v>33</v>
      </c>
      <c r="B298" s="138" t="s">
        <v>428</v>
      </c>
      <c r="C298" s="138"/>
      <c r="D298" s="139">
        <v>2017</v>
      </c>
      <c r="E298" s="139">
        <v>3</v>
      </c>
      <c r="F298" s="140" t="s">
        <v>97</v>
      </c>
      <c r="G298" s="141">
        <v>5719.5</v>
      </c>
      <c r="H298" s="142" t="s">
        <v>47</v>
      </c>
      <c r="I298" s="143"/>
    </row>
    <row r="299" spans="1:9">
      <c r="A299" s="60">
        <v>34</v>
      </c>
      <c r="B299" s="138" t="s">
        <v>430</v>
      </c>
      <c r="C299" s="138"/>
      <c r="D299" s="139">
        <v>2017</v>
      </c>
      <c r="E299" s="139">
        <v>3</v>
      </c>
      <c r="F299" s="140" t="s">
        <v>97</v>
      </c>
      <c r="G299" s="141">
        <v>7287.75</v>
      </c>
      <c r="H299" s="142" t="s">
        <v>47</v>
      </c>
      <c r="I299" s="143"/>
    </row>
    <row r="300" spans="1:9">
      <c r="A300" s="365" t="s">
        <v>107</v>
      </c>
      <c r="B300" s="366"/>
      <c r="C300" s="366"/>
      <c r="D300" s="366"/>
      <c r="E300" s="366"/>
      <c r="F300" s="367"/>
      <c r="G300" s="72">
        <f>SUM(G266:G299)</f>
        <v>214209.68</v>
      </c>
      <c r="H300" s="73"/>
      <c r="I300" s="74"/>
    </row>
    <row r="301" spans="1:9">
      <c r="A301" s="60"/>
      <c r="B301" s="372" t="s">
        <v>108</v>
      </c>
      <c r="C301" s="373"/>
      <c r="D301" s="373"/>
      <c r="E301" s="373"/>
      <c r="F301" s="373"/>
      <c r="G301" s="373"/>
      <c r="H301" s="373"/>
      <c r="I301" s="374"/>
    </row>
    <row r="302" spans="1:9">
      <c r="A302" s="60">
        <v>35</v>
      </c>
      <c r="B302" s="138" t="s">
        <v>446</v>
      </c>
      <c r="C302" s="138"/>
      <c r="D302" s="139">
        <v>2007</v>
      </c>
      <c r="E302" s="139"/>
      <c r="F302" s="140" t="s">
        <v>110</v>
      </c>
      <c r="G302" s="141">
        <v>3714.9</v>
      </c>
      <c r="H302" s="142" t="s">
        <v>47</v>
      </c>
      <c r="I302" s="143"/>
    </row>
    <row r="303" spans="1:9">
      <c r="A303" s="60">
        <v>36</v>
      </c>
      <c r="B303" s="138" t="s">
        <v>447</v>
      </c>
      <c r="C303" s="138"/>
      <c r="D303" s="139">
        <v>2007</v>
      </c>
      <c r="E303" s="139"/>
      <c r="F303" s="140" t="s">
        <v>110</v>
      </c>
      <c r="G303" s="141">
        <v>2464.4</v>
      </c>
      <c r="H303" s="142" t="s">
        <v>47</v>
      </c>
      <c r="I303" s="143"/>
    </row>
    <row r="304" spans="1:9">
      <c r="A304" s="60">
        <v>37</v>
      </c>
      <c r="B304" s="138" t="s">
        <v>291</v>
      </c>
      <c r="C304" s="138"/>
      <c r="D304" s="139">
        <v>2008</v>
      </c>
      <c r="E304" s="139">
        <v>1</v>
      </c>
      <c r="F304" s="140" t="s">
        <v>110</v>
      </c>
      <c r="G304" s="141">
        <v>1100</v>
      </c>
      <c r="H304" s="142" t="s">
        <v>47</v>
      </c>
      <c r="I304" s="143"/>
    </row>
    <row r="305" spans="1:9">
      <c r="A305" s="60">
        <v>38</v>
      </c>
      <c r="B305" s="138" t="s">
        <v>446</v>
      </c>
      <c r="C305" s="138"/>
      <c r="D305" s="139">
        <v>2013</v>
      </c>
      <c r="E305" s="139"/>
      <c r="F305" s="140" t="s">
        <v>110</v>
      </c>
      <c r="G305" s="141">
        <v>2300</v>
      </c>
      <c r="H305" s="142" t="s">
        <v>47</v>
      </c>
      <c r="I305" s="143"/>
    </row>
    <row r="306" spans="1:9">
      <c r="A306" s="60">
        <v>39</v>
      </c>
      <c r="B306" s="138" t="s">
        <v>446</v>
      </c>
      <c r="C306" s="138"/>
      <c r="D306" s="139">
        <v>2013</v>
      </c>
      <c r="E306" s="139"/>
      <c r="F306" s="140" t="s">
        <v>110</v>
      </c>
      <c r="G306" s="141">
        <v>2000</v>
      </c>
      <c r="H306" s="142" t="s">
        <v>47</v>
      </c>
      <c r="I306" s="143"/>
    </row>
    <row r="307" spans="1:9">
      <c r="A307" s="60">
        <v>40</v>
      </c>
      <c r="B307" s="138" t="s">
        <v>317</v>
      </c>
      <c r="C307" s="138"/>
      <c r="D307" s="139">
        <v>2012</v>
      </c>
      <c r="E307" s="139"/>
      <c r="F307" s="140" t="s">
        <v>110</v>
      </c>
      <c r="G307" s="141">
        <v>2000</v>
      </c>
      <c r="H307" s="142" t="s">
        <v>47</v>
      </c>
      <c r="I307" s="143"/>
    </row>
    <row r="308" spans="1:9">
      <c r="A308" s="60">
        <v>41</v>
      </c>
      <c r="B308" s="138" t="s">
        <v>448</v>
      </c>
      <c r="C308" s="138"/>
      <c r="D308" s="139">
        <v>2013</v>
      </c>
      <c r="E308" s="139"/>
      <c r="F308" s="140" t="s">
        <v>110</v>
      </c>
      <c r="G308" s="141">
        <v>1563.45</v>
      </c>
      <c r="H308" s="142" t="s">
        <v>47</v>
      </c>
      <c r="I308" s="143"/>
    </row>
    <row r="309" spans="1:9">
      <c r="A309" s="60">
        <v>42</v>
      </c>
      <c r="B309" s="138" t="s">
        <v>449</v>
      </c>
      <c r="C309" s="138"/>
      <c r="D309" s="139">
        <v>2014</v>
      </c>
      <c r="E309" s="139">
        <v>2</v>
      </c>
      <c r="F309" s="140" t="s">
        <v>110</v>
      </c>
      <c r="G309" s="141">
        <v>4000</v>
      </c>
      <c r="H309" s="142" t="s">
        <v>47</v>
      </c>
      <c r="I309" s="143"/>
    </row>
    <row r="310" spans="1:9">
      <c r="A310" s="60">
        <v>43</v>
      </c>
      <c r="B310" s="138" t="s">
        <v>450</v>
      </c>
      <c r="C310" s="138"/>
      <c r="D310" s="139">
        <v>2015</v>
      </c>
      <c r="E310" s="139">
        <v>7</v>
      </c>
      <c r="F310" s="140" t="s">
        <v>110</v>
      </c>
      <c r="G310" s="141">
        <v>14800</v>
      </c>
      <c r="H310" s="142" t="s">
        <v>47</v>
      </c>
      <c r="I310" s="143"/>
    </row>
    <row r="311" spans="1:9">
      <c r="A311" s="60">
        <v>44</v>
      </c>
      <c r="B311" s="138" t="s">
        <v>451</v>
      </c>
      <c r="C311" s="138"/>
      <c r="D311" s="139">
        <v>2016</v>
      </c>
      <c r="E311" s="139"/>
      <c r="F311" s="140" t="s">
        <v>110</v>
      </c>
      <c r="G311" s="141">
        <v>1900</v>
      </c>
      <c r="H311" s="142" t="s">
        <v>47</v>
      </c>
      <c r="I311" s="143"/>
    </row>
    <row r="312" spans="1:9">
      <c r="A312" s="60">
        <v>45</v>
      </c>
      <c r="B312" s="138" t="s">
        <v>452</v>
      </c>
      <c r="C312" s="138"/>
      <c r="D312" s="139">
        <v>2007</v>
      </c>
      <c r="E312" s="139"/>
      <c r="F312" s="140" t="s">
        <v>110</v>
      </c>
      <c r="G312" s="141">
        <v>2931</v>
      </c>
      <c r="H312" s="142" t="s">
        <v>47</v>
      </c>
      <c r="I312" s="143"/>
    </row>
    <row r="313" spans="1:9">
      <c r="A313" s="60">
        <v>46</v>
      </c>
      <c r="B313" s="138" t="s">
        <v>453</v>
      </c>
      <c r="C313" s="138"/>
      <c r="D313" s="139">
        <v>2013</v>
      </c>
      <c r="E313" s="139"/>
      <c r="F313" s="140" t="s">
        <v>110</v>
      </c>
      <c r="G313" s="141">
        <v>1660.5</v>
      </c>
      <c r="H313" s="142" t="s">
        <v>47</v>
      </c>
      <c r="I313" s="143"/>
    </row>
    <row r="314" spans="1:9">
      <c r="A314" s="60">
        <v>47</v>
      </c>
      <c r="B314" s="138" t="s">
        <v>454</v>
      </c>
      <c r="C314" s="138"/>
      <c r="D314" s="139">
        <v>2010</v>
      </c>
      <c r="E314" s="139"/>
      <c r="F314" s="140" t="s">
        <v>110</v>
      </c>
      <c r="G314" s="141">
        <v>2900</v>
      </c>
      <c r="H314" s="142" t="s">
        <v>47</v>
      </c>
      <c r="I314" s="143"/>
    </row>
    <row r="315" spans="1:9">
      <c r="A315" s="60">
        <v>48</v>
      </c>
      <c r="B315" s="138" t="s">
        <v>455</v>
      </c>
      <c r="C315" s="138"/>
      <c r="D315" s="139">
        <v>2011</v>
      </c>
      <c r="E315" s="139"/>
      <c r="F315" s="140" t="s">
        <v>110</v>
      </c>
      <c r="G315" s="141">
        <v>3200</v>
      </c>
      <c r="H315" s="142" t="s">
        <v>47</v>
      </c>
      <c r="I315" s="143"/>
    </row>
    <row r="316" spans="1:9">
      <c r="A316" s="60">
        <v>49</v>
      </c>
      <c r="B316" s="138" t="s">
        <v>456</v>
      </c>
      <c r="C316" s="138"/>
      <c r="D316" s="139">
        <v>2011</v>
      </c>
      <c r="E316" s="139"/>
      <c r="F316" s="140" t="s">
        <v>110</v>
      </c>
      <c r="G316" s="141">
        <v>3200</v>
      </c>
      <c r="H316" s="142" t="s">
        <v>47</v>
      </c>
      <c r="I316" s="143"/>
    </row>
    <row r="317" spans="1:9">
      <c r="A317" s="60">
        <v>50</v>
      </c>
      <c r="B317" s="138" t="s">
        <v>457</v>
      </c>
      <c r="C317" s="138"/>
      <c r="D317" s="139">
        <v>2014</v>
      </c>
      <c r="E317" s="139"/>
      <c r="F317" s="140" t="s">
        <v>110</v>
      </c>
      <c r="G317" s="141">
        <v>1722</v>
      </c>
      <c r="H317" s="142" t="s">
        <v>47</v>
      </c>
      <c r="I317" s="143"/>
    </row>
    <row r="318" spans="1:9">
      <c r="A318" s="60">
        <v>51</v>
      </c>
      <c r="B318" s="138" t="s">
        <v>458</v>
      </c>
      <c r="C318" s="138"/>
      <c r="D318" s="139">
        <v>2014</v>
      </c>
      <c r="E318" s="139"/>
      <c r="F318" s="140" t="s">
        <v>110</v>
      </c>
      <c r="G318" s="141">
        <v>3082</v>
      </c>
      <c r="H318" s="142" t="s">
        <v>47</v>
      </c>
      <c r="I318" s="143"/>
    </row>
    <row r="319" spans="1:9">
      <c r="A319" s="60">
        <v>52</v>
      </c>
      <c r="B319" s="138" t="s">
        <v>459</v>
      </c>
      <c r="C319" s="138"/>
      <c r="D319" s="139">
        <v>2014</v>
      </c>
      <c r="E319" s="139">
        <v>4</v>
      </c>
      <c r="F319" s="140" t="s">
        <v>110</v>
      </c>
      <c r="G319" s="141">
        <v>7996</v>
      </c>
      <c r="H319" s="142" t="s">
        <v>47</v>
      </c>
      <c r="I319" s="143"/>
    </row>
    <row r="320" spans="1:9" ht="26.4">
      <c r="A320" s="60">
        <v>53</v>
      </c>
      <c r="B320" s="138" t="s">
        <v>460</v>
      </c>
      <c r="C320" s="138"/>
      <c r="D320" s="139">
        <v>2014</v>
      </c>
      <c r="E320" s="139"/>
      <c r="F320" s="140" t="s">
        <v>110</v>
      </c>
      <c r="G320" s="141">
        <v>1500</v>
      </c>
      <c r="H320" s="142" t="s">
        <v>47</v>
      </c>
      <c r="I320" s="143"/>
    </row>
    <row r="321" spans="1:9">
      <c r="A321" s="60">
        <v>54</v>
      </c>
      <c r="B321" s="138" t="s">
        <v>442</v>
      </c>
      <c r="C321" s="138"/>
      <c r="D321" s="139">
        <v>2017</v>
      </c>
      <c r="E321" s="139">
        <v>2</v>
      </c>
      <c r="F321" s="140" t="s">
        <v>110</v>
      </c>
      <c r="G321" s="141">
        <v>1205.4000000000001</v>
      </c>
      <c r="H321" s="142" t="s">
        <v>47</v>
      </c>
      <c r="I321" s="143"/>
    </row>
    <row r="322" spans="1:9">
      <c r="A322" s="60">
        <v>55</v>
      </c>
      <c r="B322" s="138" t="s">
        <v>461</v>
      </c>
      <c r="C322" s="138"/>
      <c r="D322" s="139">
        <v>2017</v>
      </c>
      <c r="E322" s="139">
        <v>50</v>
      </c>
      <c r="F322" s="140" t="s">
        <v>110</v>
      </c>
      <c r="G322" s="141">
        <v>105811.98</v>
      </c>
      <c r="H322" s="142" t="s">
        <v>47</v>
      </c>
      <c r="I322" s="143"/>
    </row>
    <row r="323" spans="1:9">
      <c r="A323" s="60">
        <v>56</v>
      </c>
      <c r="B323" s="138" t="s">
        <v>462</v>
      </c>
      <c r="C323" s="138"/>
      <c r="D323" s="139">
        <v>2018</v>
      </c>
      <c r="E323" s="139"/>
      <c r="F323" s="140" t="s">
        <v>110</v>
      </c>
      <c r="G323" s="141">
        <v>8778.64</v>
      </c>
      <c r="H323" s="142" t="s">
        <v>47</v>
      </c>
      <c r="I323" s="143"/>
    </row>
    <row r="324" spans="1:9">
      <c r="A324" s="60">
        <v>57</v>
      </c>
      <c r="B324" s="138" t="s">
        <v>463</v>
      </c>
      <c r="C324" s="138"/>
      <c r="D324" s="139">
        <v>2018</v>
      </c>
      <c r="E324" s="139">
        <v>2</v>
      </c>
      <c r="F324" s="140" t="s">
        <v>110</v>
      </c>
      <c r="G324" s="141">
        <v>15690</v>
      </c>
      <c r="H324" s="142" t="s">
        <v>47</v>
      </c>
      <c r="I324" s="143"/>
    </row>
    <row r="325" spans="1:9" ht="26.4">
      <c r="A325" s="60">
        <v>58</v>
      </c>
      <c r="B325" s="138" t="s">
        <v>464</v>
      </c>
      <c r="C325" s="138"/>
      <c r="D325" s="139">
        <v>2019</v>
      </c>
      <c r="E325" s="139">
        <v>13</v>
      </c>
      <c r="F325" s="140" t="s">
        <v>110</v>
      </c>
      <c r="G325" s="141">
        <v>20800</v>
      </c>
      <c r="H325" s="142" t="s">
        <v>47</v>
      </c>
      <c r="I325" s="143"/>
    </row>
    <row r="326" spans="1:9">
      <c r="A326" s="60">
        <v>59</v>
      </c>
      <c r="B326" s="138" t="s">
        <v>285</v>
      </c>
      <c r="C326" s="138"/>
      <c r="D326" s="139">
        <v>2020</v>
      </c>
      <c r="E326" s="139"/>
      <c r="F326" s="140" t="s">
        <v>110</v>
      </c>
      <c r="G326" s="141">
        <v>3306</v>
      </c>
      <c r="H326" s="142" t="s">
        <v>47</v>
      </c>
      <c r="I326" s="143"/>
    </row>
    <row r="327" spans="1:9">
      <c r="A327" s="60">
        <v>60</v>
      </c>
      <c r="B327" s="138" t="s">
        <v>465</v>
      </c>
      <c r="C327" s="138"/>
      <c r="D327" s="139">
        <v>2020</v>
      </c>
      <c r="E327" s="139">
        <v>2</v>
      </c>
      <c r="F327" s="140" t="s">
        <v>110</v>
      </c>
      <c r="G327" s="141">
        <v>698</v>
      </c>
      <c r="H327" s="142" t="s">
        <v>47</v>
      </c>
      <c r="I327" s="143"/>
    </row>
    <row r="328" spans="1:9">
      <c r="A328" s="60">
        <v>61</v>
      </c>
      <c r="B328" s="138" t="s">
        <v>466</v>
      </c>
      <c r="C328" s="138"/>
      <c r="D328" s="139">
        <v>2020</v>
      </c>
      <c r="E328" s="139">
        <v>1</v>
      </c>
      <c r="F328" s="140" t="s">
        <v>110</v>
      </c>
      <c r="G328" s="141">
        <v>7500</v>
      </c>
      <c r="H328" s="142" t="s">
        <v>47</v>
      </c>
      <c r="I328" s="143"/>
    </row>
    <row r="329" spans="1:9">
      <c r="A329" s="60">
        <v>62</v>
      </c>
      <c r="B329" s="138" t="s">
        <v>467</v>
      </c>
      <c r="C329" s="138"/>
      <c r="D329" s="139">
        <v>2020</v>
      </c>
      <c r="E329" s="139">
        <v>1</v>
      </c>
      <c r="F329" s="140" t="s">
        <v>110</v>
      </c>
      <c r="G329" s="141">
        <v>1000</v>
      </c>
      <c r="H329" s="142" t="s">
        <v>47</v>
      </c>
      <c r="I329" s="143"/>
    </row>
    <row r="330" spans="1:9">
      <c r="A330" s="365" t="s">
        <v>107</v>
      </c>
      <c r="B330" s="366"/>
      <c r="C330" s="366"/>
      <c r="D330" s="366"/>
      <c r="E330" s="366"/>
      <c r="F330" s="367"/>
      <c r="G330" s="72">
        <f>SUM(G302:G329)</f>
        <v>228824.27000000002</v>
      </c>
      <c r="H330" s="73"/>
      <c r="I330" s="74"/>
    </row>
    <row r="331" spans="1:9">
      <c r="A331" s="67" t="s">
        <v>548</v>
      </c>
      <c r="B331" s="68" t="s">
        <v>549</v>
      </c>
      <c r="C331" s="69"/>
      <c r="D331" s="70"/>
      <c r="E331" s="71"/>
      <c r="F331" s="71"/>
      <c r="G331" s="71"/>
      <c r="H331" s="71"/>
      <c r="I331" s="71"/>
    </row>
    <row r="332" spans="1:9" ht="17.399999999999999">
      <c r="A332" s="59"/>
      <c r="B332" s="360" t="s">
        <v>497</v>
      </c>
      <c r="C332" s="361"/>
      <c r="D332" s="361"/>
      <c r="E332" s="361"/>
      <c r="F332" s="361"/>
      <c r="G332" s="361"/>
      <c r="H332" s="361"/>
      <c r="I332" s="362"/>
    </row>
    <row r="333" spans="1:9">
      <c r="A333" s="153">
        <v>1</v>
      </c>
      <c r="B333" s="258" t="s">
        <v>498</v>
      </c>
      <c r="C333" s="66"/>
      <c r="D333" s="259">
        <v>2015</v>
      </c>
      <c r="E333" s="62"/>
      <c r="F333" s="63" t="s">
        <v>97</v>
      </c>
      <c r="G333" s="260">
        <v>3926</v>
      </c>
      <c r="H333" s="65" t="s">
        <v>47</v>
      </c>
      <c r="I333" s="258" t="s">
        <v>499</v>
      </c>
    </row>
    <row r="334" spans="1:9">
      <c r="A334" s="153">
        <v>2</v>
      </c>
      <c r="B334" s="258" t="s">
        <v>500</v>
      </c>
      <c r="C334" s="66"/>
      <c r="D334" s="259">
        <v>2010</v>
      </c>
      <c r="E334" s="62"/>
      <c r="F334" s="63" t="s">
        <v>97</v>
      </c>
      <c r="G334" s="260">
        <v>1000</v>
      </c>
      <c r="H334" s="65" t="s">
        <v>47</v>
      </c>
      <c r="I334" s="258" t="s">
        <v>499</v>
      </c>
    </row>
    <row r="335" spans="1:9">
      <c r="A335" s="153">
        <v>3</v>
      </c>
      <c r="B335" s="258" t="s">
        <v>209</v>
      </c>
      <c r="C335" s="66"/>
      <c r="D335" s="259">
        <v>2014</v>
      </c>
      <c r="E335" s="62"/>
      <c r="F335" s="63" t="s">
        <v>97</v>
      </c>
      <c r="G335" s="260">
        <v>5896</v>
      </c>
      <c r="H335" s="65" t="s">
        <v>47</v>
      </c>
      <c r="I335" s="258" t="s">
        <v>499</v>
      </c>
    </row>
    <row r="336" spans="1:9">
      <c r="A336" s="153">
        <v>4</v>
      </c>
      <c r="B336" s="258" t="s">
        <v>501</v>
      </c>
      <c r="C336" s="66"/>
      <c r="D336" s="259">
        <v>2009</v>
      </c>
      <c r="E336" s="62"/>
      <c r="F336" s="63" t="s">
        <v>97</v>
      </c>
      <c r="G336" s="260">
        <v>10126</v>
      </c>
      <c r="H336" s="65" t="s">
        <v>47</v>
      </c>
      <c r="I336" s="258" t="s">
        <v>502</v>
      </c>
    </row>
    <row r="337" spans="1:9">
      <c r="A337" s="153">
        <v>5</v>
      </c>
      <c r="B337" s="258" t="s">
        <v>503</v>
      </c>
      <c r="C337" s="66"/>
      <c r="D337" s="259">
        <v>2014</v>
      </c>
      <c r="E337" s="62"/>
      <c r="F337" s="63" t="s">
        <v>97</v>
      </c>
      <c r="G337" s="260">
        <v>20000</v>
      </c>
      <c r="H337" s="65" t="s">
        <v>47</v>
      </c>
      <c r="I337" s="258" t="s">
        <v>502</v>
      </c>
    </row>
    <row r="338" spans="1:9">
      <c r="A338" s="153">
        <v>6</v>
      </c>
      <c r="B338" s="258" t="s">
        <v>504</v>
      </c>
      <c r="C338" s="66"/>
      <c r="D338" s="259">
        <v>2014</v>
      </c>
      <c r="E338" s="62"/>
      <c r="F338" s="63" t="s">
        <v>97</v>
      </c>
      <c r="G338" s="260">
        <v>4540</v>
      </c>
      <c r="H338" s="65" t="s">
        <v>47</v>
      </c>
      <c r="I338" s="258" t="s">
        <v>505</v>
      </c>
    </row>
    <row r="339" spans="1:9">
      <c r="A339" s="153">
        <v>7</v>
      </c>
      <c r="B339" s="258" t="s">
        <v>498</v>
      </c>
      <c r="C339" s="66"/>
      <c r="D339" s="259">
        <v>2015</v>
      </c>
      <c r="E339" s="62"/>
      <c r="F339" s="63" t="s">
        <v>97</v>
      </c>
      <c r="G339" s="260">
        <v>3926</v>
      </c>
      <c r="H339" s="65" t="s">
        <v>47</v>
      </c>
      <c r="I339" s="258" t="s">
        <v>499</v>
      </c>
    </row>
    <row r="340" spans="1:9">
      <c r="A340" s="153">
        <v>8</v>
      </c>
      <c r="B340" s="258" t="s">
        <v>506</v>
      </c>
      <c r="C340" s="66"/>
      <c r="D340" s="259">
        <v>2016</v>
      </c>
      <c r="E340" s="62"/>
      <c r="F340" s="63" t="s">
        <v>97</v>
      </c>
      <c r="G340" s="260">
        <v>1780</v>
      </c>
      <c r="H340" s="65" t="s">
        <v>47</v>
      </c>
      <c r="I340" s="258" t="s">
        <v>499</v>
      </c>
    </row>
    <row r="341" spans="1:9">
      <c r="A341" s="153">
        <v>9</v>
      </c>
      <c r="B341" s="258" t="s">
        <v>507</v>
      </c>
      <c r="C341" s="66"/>
      <c r="D341" s="259">
        <v>2008</v>
      </c>
      <c r="E341" s="62"/>
      <c r="F341" s="63" t="s">
        <v>97</v>
      </c>
      <c r="G341" s="260">
        <v>40610.92</v>
      </c>
      <c r="H341" s="65" t="s">
        <v>47</v>
      </c>
      <c r="I341" s="258" t="s">
        <v>508</v>
      </c>
    </row>
    <row r="342" spans="1:9">
      <c r="A342" s="153">
        <v>10</v>
      </c>
      <c r="B342" s="258" t="s">
        <v>509</v>
      </c>
      <c r="C342" s="66"/>
      <c r="D342" s="259">
        <v>2008</v>
      </c>
      <c r="E342" s="62"/>
      <c r="F342" s="63" t="s">
        <v>97</v>
      </c>
      <c r="G342" s="260">
        <v>3000</v>
      </c>
      <c r="H342" s="65" t="s">
        <v>47</v>
      </c>
      <c r="I342" s="258" t="s">
        <v>508</v>
      </c>
    </row>
    <row r="343" spans="1:9">
      <c r="A343" s="153">
        <v>11</v>
      </c>
      <c r="B343" s="258" t="s">
        <v>510</v>
      </c>
      <c r="C343" s="66"/>
      <c r="D343" s="259">
        <v>2001</v>
      </c>
      <c r="E343" s="62"/>
      <c r="F343" s="63" t="s">
        <v>97</v>
      </c>
      <c r="G343" s="260">
        <v>3678.3</v>
      </c>
      <c r="H343" s="65" t="s">
        <v>47</v>
      </c>
      <c r="I343" s="258" t="s">
        <v>508</v>
      </c>
    </row>
    <row r="344" spans="1:9">
      <c r="A344" s="153">
        <v>12</v>
      </c>
      <c r="B344" s="258" t="s">
        <v>511</v>
      </c>
      <c r="C344" s="66"/>
      <c r="D344" s="259">
        <v>2008</v>
      </c>
      <c r="E344" s="62"/>
      <c r="F344" s="63" t="s">
        <v>97</v>
      </c>
      <c r="G344" s="260">
        <v>737</v>
      </c>
      <c r="H344" s="65" t="s">
        <v>47</v>
      </c>
      <c r="I344" s="258" t="s">
        <v>508</v>
      </c>
    </row>
    <row r="345" spans="1:9">
      <c r="A345" s="153">
        <v>13</v>
      </c>
      <c r="B345" s="261" t="s">
        <v>208</v>
      </c>
      <c r="C345" s="66"/>
      <c r="D345" s="146">
        <v>2009</v>
      </c>
      <c r="E345" s="62"/>
      <c r="F345" s="63" t="s">
        <v>97</v>
      </c>
      <c r="G345" s="262">
        <v>360</v>
      </c>
      <c r="H345" s="65" t="s">
        <v>47</v>
      </c>
      <c r="I345" s="258" t="s">
        <v>508</v>
      </c>
    </row>
    <row r="346" spans="1:9">
      <c r="A346" s="153">
        <v>14</v>
      </c>
      <c r="B346" s="261" t="s">
        <v>512</v>
      </c>
      <c r="C346" s="66"/>
      <c r="D346" s="146">
        <v>2009</v>
      </c>
      <c r="E346" s="62"/>
      <c r="F346" s="63" t="s">
        <v>97</v>
      </c>
      <c r="G346" s="262">
        <v>628.29999999999995</v>
      </c>
      <c r="H346" s="65" t="s">
        <v>47</v>
      </c>
      <c r="I346" s="258" t="s">
        <v>508</v>
      </c>
    </row>
    <row r="347" spans="1:9">
      <c r="A347" s="153">
        <v>15</v>
      </c>
      <c r="B347" s="261" t="s">
        <v>438</v>
      </c>
      <c r="C347" s="66"/>
      <c r="D347" s="146">
        <v>2009</v>
      </c>
      <c r="E347" s="62"/>
      <c r="F347" s="63" t="s">
        <v>97</v>
      </c>
      <c r="G347" s="262">
        <v>389</v>
      </c>
      <c r="H347" s="65" t="s">
        <v>47</v>
      </c>
      <c r="I347" s="258" t="s">
        <v>508</v>
      </c>
    </row>
    <row r="348" spans="1:9">
      <c r="A348" s="153">
        <v>16</v>
      </c>
      <c r="B348" s="261" t="s">
        <v>513</v>
      </c>
      <c r="C348" s="66"/>
      <c r="D348" s="146">
        <v>2009</v>
      </c>
      <c r="E348" s="62"/>
      <c r="F348" s="63" t="s">
        <v>97</v>
      </c>
      <c r="G348" s="262">
        <v>401</v>
      </c>
      <c r="H348" s="65" t="s">
        <v>47</v>
      </c>
      <c r="I348" s="258" t="s">
        <v>508</v>
      </c>
    </row>
    <row r="349" spans="1:9">
      <c r="A349" s="153">
        <v>17</v>
      </c>
      <c r="B349" s="261" t="s">
        <v>514</v>
      </c>
      <c r="C349" s="66"/>
      <c r="D349" s="146">
        <v>2009</v>
      </c>
      <c r="E349" s="62"/>
      <c r="F349" s="63" t="s">
        <v>97</v>
      </c>
      <c r="G349" s="262">
        <v>319</v>
      </c>
      <c r="H349" s="65" t="s">
        <v>47</v>
      </c>
      <c r="I349" s="258" t="s">
        <v>508</v>
      </c>
    </row>
    <row r="350" spans="1:9">
      <c r="A350" s="153">
        <v>18</v>
      </c>
      <c r="B350" s="261" t="s">
        <v>442</v>
      </c>
      <c r="C350" s="66"/>
      <c r="D350" s="146">
        <v>2011</v>
      </c>
      <c r="E350" s="62"/>
      <c r="F350" s="63" t="s">
        <v>97</v>
      </c>
      <c r="G350" s="262">
        <v>290</v>
      </c>
      <c r="H350" s="65" t="s">
        <v>47</v>
      </c>
      <c r="I350" s="258" t="s">
        <v>508</v>
      </c>
    </row>
    <row r="351" spans="1:9">
      <c r="A351" s="153">
        <v>19</v>
      </c>
      <c r="B351" s="261" t="s">
        <v>515</v>
      </c>
      <c r="C351" s="66"/>
      <c r="D351" s="146">
        <v>2008</v>
      </c>
      <c r="E351" s="62"/>
      <c r="F351" s="63" t="s">
        <v>97</v>
      </c>
      <c r="G351" s="262">
        <v>5612</v>
      </c>
      <c r="H351" s="65" t="s">
        <v>47</v>
      </c>
      <c r="I351" s="258" t="s">
        <v>508</v>
      </c>
    </row>
    <row r="352" spans="1:9">
      <c r="A352" s="153">
        <v>20</v>
      </c>
      <c r="B352" s="263" t="s">
        <v>498</v>
      </c>
      <c r="C352" s="248"/>
      <c r="D352" s="264">
        <v>2014</v>
      </c>
      <c r="E352" s="249"/>
      <c r="F352" s="250" t="s">
        <v>97</v>
      </c>
      <c r="G352" s="265">
        <v>10000</v>
      </c>
      <c r="H352" s="251" t="s">
        <v>47</v>
      </c>
      <c r="I352" s="266" t="s">
        <v>508</v>
      </c>
    </row>
    <row r="353" spans="1:9">
      <c r="A353" s="153">
        <v>21</v>
      </c>
      <c r="B353" s="261" t="s">
        <v>516</v>
      </c>
      <c r="C353" s="66"/>
      <c r="D353" s="146">
        <v>2015</v>
      </c>
      <c r="E353" s="62"/>
      <c r="F353" s="63" t="s">
        <v>97</v>
      </c>
      <c r="G353" s="262">
        <v>1963</v>
      </c>
      <c r="H353" s="65" t="s">
        <v>47</v>
      </c>
      <c r="I353" s="261" t="s">
        <v>508</v>
      </c>
    </row>
    <row r="354" spans="1:9">
      <c r="A354" s="153">
        <v>22</v>
      </c>
      <c r="B354" s="261" t="s">
        <v>517</v>
      </c>
      <c r="C354" s="66"/>
      <c r="D354" s="146">
        <v>2012</v>
      </c>
      <c r="E354" s="62"/>
      <c r="F354" s="63" t="s">
        <v>97</v>
      </c>
      <c r="G354" s="262">
        <v>3000</v>
      </c>
      <c r="H354" s="65" t="s">
        <v>47</v>
      </c>
      <c r="I354" s="261" t="s">
        <v>508</v>
      </c>
    </row>
    <row r="355" spans="1:9">
      <c r="A355" s="153">
        <v>23</v>
      </c>
      <c r="B355" s="261" t="s">
        <v>517</v>
      </c>
      <c r="C355" s="66"/>
      <c r="D355" s="146">
        <v>2013</v>
      </c>
      <c r="E355" s="62"/>
      <c r="F355" s="63" t="s">
        <v>97</v>
      </c>
      <c r="G355" s="262">
        <v>3000</v>
      </c>
      <c r="H355" s="65" t="s">
        <v>47</v>
      </c>
      <c r="I355" s="261" t="s">
        <v>508</v>
      </c>
    </row>
    <row r="356" spans="1:9">
      <c r="A356" s="153">
        <v>24</v>
      </c>
      <c r="B356" s="261" t="s">
        <v>518</v>
      </c>
      <c r="C356" s="66"/>
      <c r="D356" s="146">
        <v>2017</v>
      </c>
      <c r="E356" s="62"/>
      <c r="F356" s="63" t="s">
        <v>97</v>
      </c>
      <c r="G356" s="262">
        <v>15669</v>
      </c>
      <c r="H356" s="65" t="s">
        <v>47</v>
      </c>
      <c r="I356" s="261" t="s">
        <v>519</v>
      </c>
    </row>
    <row r="357" spans="1:9">
      <c r="A357" s="153">
        <v>25</v>
      </c>
      <c r="B357" s="261" t="s">
        <v>520</v>
      </c>
      <c r="C357" s="66"/>
      <c r="D357" s="146">
        <v>2017</v>
      </c>
      <c r="E357" s="62"/>
      <c r="F357" s="63" t="s">
        <v>97</v>
      </c>
      <c r="G357" s="262" t="s">
        <v>521</v>
      </c>
      <c r="H357" s="65" t="s">
        <v>47</v>
      </c>
      <c r="I357" s="261" t="s">
        <v>502</v>
      </c>
    </row>
    <row r="358" spans="1:9">
      <c r="A358" s="153">
        <v>26</v>
      </c>
      <c r="B358" s="261" t="s">
        <v>522</v>
      </c>
      <c r="C358" s="66"/>
      <c r="D358" s="146">
        <v>2017</v>
      </c>
      <c r="E358" s="62"/>
      <c r="F358" s="63" t="s">
        <v>97</v>
      </c>
      <c r="G358" s="262">
        <v>577</v>
      </c>
      <c r="H358" s="65" t="s">
        <v>47</v>
      </c>
      <c r="I358" s="261" t="s">
        <v>502</v>
      </c>
    </row>
    <row r="359" spans="1:9">
      <c r="A359" s="153">
        <v>27</v>
      </c>
      <c r="B359" s="261" t="s">
        <v>523</v>
      </c>
      <c r="C359" s="66"/>
      <c r="D359" s="146">
        <v>2017</v>
      </c>
      <c r="E359" s="62"/>
      <c r="F359" s="63" t="s">
        <v>97</v>
      </c>
      <c r="G359" s="262">
        <v>520.29</v>
      </c>
      <c r="H359" s="65" t="s">
        <v>47</v>
      </c>
      <c r="I359" s="261" t="s">
        <v>502</v>
      </c>
    </row>
    <row r="360" spans="1:9">
      <c r="A360" s="153">
        <v>28</v>
      </c>
      <c r="B360" s="261" t="s">
        <v>524</v>
      </c>
      <c r="C360" s="66"/>
      <c r="D360" s="146">
        <v>2017</v>
      </c>
      <c r="E360" s="62"/>
      <c r="F360" s="63" t="s">
        <v>97</v>
      </c>
      <c r="G360" s="262" t="s">
        <v>525</v>
      </c>
      <c r="H360" s="65" t="s">
        <v>47</v>
      </c>
      <c r="I360" s="261" t="s">
        <v>502</v>
      </c>
    </row>
    <row r="361" spans="1:9">
      <c r="A361" s="153">
        <v>29</v>
      </c>
      <c r="B361" s="261" t="s">
        <v>526</v>
      </c>
      <c r="C361" s="66"/>
      <c r="D361" s="146">
        <v>2017</v>
      </c>
      <c r="E361" s="62"/>
      <c r="F361" s="63" t="s">
        <v>97</v>
      </c>
      <c r="G361" s="262">
        <v>568.26</v>
      </c>
      <c r="H361" s="65" t="s">
        <v>47</v>
      </c>
      <c r="I361" s="261" t="s">
        <v>502</v>
      </c>
    </row>
    <row r="362" spans="1:9">
      <c r="A362" s="153">
        <v>30</v>
      </c>
      <c r="B362" s="261" t="s">
        <v>527</v>
      </c>
      <c r="C362" s="66"/>
      <c r="D362" s="146">
        <v>2018</v>
      </c>
      <c r="E362" s="62"/>
      <c r="F362" s="63" t="s">
        <v>97</v>
      </c>
      <c r="G362" s="262">
        <v>15690</v>
      </c>
      <c r="H362" s="65" t="s">
        <v>47</v>
      </c>
      <c r="I362" s="261" t="s">
        <v>502</v>
      </c>
    </row>
    <row r="363" spans="1:9">
      <c r="A363" s="153">
        <v>31</v>
      </c>
      <c r="B363" s="261" t="s">
        <v>528</v>
      </c>
      <c r="C363" s="66"/>
      <c r="D363" s="146">
        <v>2018</v>
      </c>
      <c r="E363" s="62"/>
      <c r="F363" s="252" t="s">
        <v>97</v>
      </c>
      <c r="G363" s="262">
        <v>8334.7900000000009</v>
      </c>
      <c r="H363" s="65" t="s">
        <v>47</v>
      </c>
      <c r="I363" s="261" t="s">
        <v>499</v>
      </c>
    </row>
    <row r="364" spans="1:9">
      <c r="A364" s="153">
        <v>32</v>
      </c>
      <c r="B364" s="253" t="s">
        <v>529</v>
      </c>
      <c r="C364" s="253"/>
      <c r="D364" s="254">
        <v>2020</v>
      </c>
      <c r="E364" s="253"/>
      <c r="F364" s="255" t="s">
        <v>97</v>
      </c>
      <c r="G364" s="256">
        <v>9223.77</v>
      </c>
      <c r="H364" s="257" t="s">
        <v>47</v>
      </c>
      <c r="I364" s="261" t="s">
        <v>502</v>
      </c>
    </row>
    <row r="365" spans="1:9">
      <c r="A365" s="60">
        <v>33</v>
      </c>
      <c r="B365" s="61" t="s">
        <v>530</v>
      </c>
      <c r="C365" s="61"/>
      <c r="D365" s="62">
        <v>2020</v>
      </c>
      <c r="E365" s="62"/>
      <c r="F365" s="63" t="s">
        <v>97</v>
      </c>
      <c r="G365" s="154">
        <v>1722</v>
      </c>
      <c r="H365" s="65" t="s">
        <v>47</v>
      </c>
      <c r="I365" s="258" t="s">
        <v>508</v>
      </c>
    </row>
    <row r="366" spans="1:9">
      <c r="A366" s="365" t="s">
        <v>107</v>
      </c>
      <c r="B366" s="366"/>
      <c r="C366" s="366"/>
      <c r="D366" s="366"/>
      <c r="E366" s="366"/>
      <c r="F366" s="367"/>
      <c r="G366" s="72">
        <f>SUM(G333:G365)</f>
        <v>177487.63000000003</v>
      </c>
      <c r="H366" s="73"/>
      <c r="I366" s="74"/>
    </row>
    <row r="367" spans="1:9" ht="17.399999999999999">
      <c r="A367" s="153"/>
      <c r="B367" s="368" t="s">
        <v>531</v>
      </c>
      <c r="C367" s="369"/>
      <c r="D367" s="369"/>
      <c r="E367" s="369"/>
      <c r="F367" s="369"/>
      <c r="G367" s="369"/>
      <c r="H367" s="369"/>
      <c r="I367" s="369"/>
    </row>
    <row r="368" spans="1:9">
      <c r="A368" s="153">
        <v>34</v>
      </c>
      <c r="B368" s="245" t="s">
        <v>532</v>
      </c>
      <c r="C368" s="61"/>
      <c r="D368" s="246" t="s">
        <v>189</v>
      </c>
      <c r="E368" s="62"/>
      <c r="F368" s="63" t="s">
        <v>110</v>
      </c>
      <c r="G368" s="247">
        <v>339</v>
      </c>
      <c r="H368" s="65" t="s">
        <v>47</v>
      </c>
      <c r="I368" s="66"/>
    </row>
    <row r="369" spans="1:9">
      <c r="A369" s="153">
        <v>35</v>
      </c>
      <c r="B369" s="245" t="s">
        <v>533</v>
      </c>
      <c r="C369" s="61"/>
      <c r="D369" s="246" t="s">
        <v>534</v>
      </c>
      <c r="E369" s="62"/>
      <c r="F369" s="63" t="s">
        <v>110</v>
      </c>
      <c r="G369" s="247">
        <v>2699</v>
      </c>
      <c r="H369" s="65" t="s">
        <v>47</v>
      </c>
      <c r="I369" s="66"/>
    </row>
    <row r="370" spans="1:9">
      <c r="A370" s="153">
        <v>36</v>
      </c>
      <c r="B370" s="245" t="s">
        <v>535</v>
      </c>
      <c r="C370" s="61"/>
      <c r="D370" s="246" t="s">
        <v>193</v>
      </c>
      <c r="E370" s="62"/>
      <c r="F370" s="63" t="s">
        <v>110</v>
      </c>
      <c r="G370" s="247">
        <v>1800</v>
      </c>
      <c r="H370" s="65" t="s">
        <v>47</v>
      </c>
      <c r="I370" s="66"/>
    </row>
    <row r="371" spans="1:9">
      <c r="A371" s="153">
        <v>37</v>
      </c>
      <c r="B371" s="245" t="s">
        <v>536</v>
      </c>
      <c r="C371" s="61"/>
      <c r="D371" s="246">
        <v>2013</v>
      </c>
      <c r="E371" s="62"/>
      <c r="F371" s="63" t="s">
        <v>110</v>
      </c>
      <c r="G371" s="247">
        <v>4500</v>
      </c>
      <c r="H371" s="65" t="s">
        <v>47</v>
      </c>
      <c r="I371" s="66"/>
    </row>
    <row r="372" spans="1:9">
      <c r="A372" s="153">
        <v>38</v>
      </c>
      <c r="B372" s="245" t="s">
        <v>537</v>
      </c>
      <c r="C372" s="61"/>
      <c r="D372" s="246" t="s">
        <v>538</v>
      </c>
      <c r="E372" s="62"/>
      <c r="F372" s="63" t="s">
        <v>110</v>
      </c>
      <c r="G372" s="247">
        <v>3864</v>
      </c>
      <c r="H372" s="65" t="s">
        <v>47</v>
      </c>
      <c r="I372" s="66"/>
    </row>
    <row r="373" spans="1:9">
      <c r="A373" s="153">
        <v>39</v>
      </c>
      <c r="B373" s="245" t="s">
        <v>539</v>
      </c>
      <c r="C373" s="61"/>
      <c r="D373" s="246">
        <v>2014</v>
      </c>
      <c r="E373" s="62"/>
      <c r="F373" s="63" t="s">
        <v>110</v>
      </c>
      <c r="G373" s="247">
        <v>1906.5</v>
      </c>
      <c r="H373" s="65" t="s">
        <v>47</v>
      </c>
      <c r="I373" s="66"/>
    </row>
    <row r="374" spans="1:9">
      <c r="A374" s="153">
        <v>40</v>
      </c>
      <c r="B374" s="245" t="s">
        <v>540</v>
      </c>
      <c r="C374" s="61"/>
      <c r="D374" s="246">
        <v>2008</v>
      </c>
      <c r="E374" s="62"/>
      <c r="F374" s="63" t="s">
        <v>110</v>
      </c>
      <c r="G374" s="247">
        <v>3281.8</v>
      </c>
      <c r="H374" s="65" t="s">
        <v>47</v>
      </c>
      <c r="I374" s="66"/>
    </row>
    <row r="375" spans="1:9">
      <c r="A375" s="153">
        <v>41</v>
      </c>
      <c r="B375" s="245" t="s">
        <v>541</v>
      </c>
      <c r="C375" s="61"/>
      <c r="D375" s="246">
        <v>2014</v>
      </c>
      <c r="E375" s="62"/>
      <c r="F375" s="63" t="s">
        <v>110</v>
      </c>
      <c r="G375" s="247">
        <v>1563.45</v>
      </c>
      <c r="H375" s="65" t="s">
        <v>47</v>
      </c>
      <c r="I375" s="66"/>
    </row>
    <row r="376" spans="1:9">
      <c r="A376" s="153">
        <v>42</v>
      </c>
      <c r="B376" s="245" t="s">
        <v>542</v>
      </c>
      <c r="C376" s="61"/>
      <c r="D376" s="246">
        <v>2009</v>
      </c>
      <c r="E376" s="62"/>
      <c r="F376" s="63" t="s">
        <v>110</v>
      </c>
      <c r="G376" s="247">
        <v>470</v>
      </c>
      <c r="H376" s="65" t="s">
        <v>47</v>
      </c>
      <c r="I376" s="66"/>
    </row>
    <row r="377" spans="1:9" ht="27.6">
      <c r="A377" s="153">
        <v>43</v>
      </c>
      <c r="B377" s="245" t="s">
        <v>543</v>
      </c>
      <c r="C377" s="61"/>
      <c r="D377" s="246">
        <v>2017</v>
      </c>
      <c r="E377" s="62"/>
      <c r="F377" s="63" t="s">
        <v>110</v>
      </c>
      <c r="G377" s="247">
        <v>46706.79</v>
      </c>
      <c r="H377" s="65" t="s">
        <v>47</v>
      </c>
      <c r="I377" s="66"/>
    </row>
    <row r="378" spans="1:9">
      <c r="A378" s="153">
        <v>44</v>
      </c>
      <c r="B378" s="245" t="s">
        <v>544</v>
      </c>
      <c r="C378" s="61"/>
      <c r="D378" s="246">
        <v>2018</v>
      </c>
      <c r="E378" s="62"/>
      <c r="F378" s="63" t="s">
        <v>110</v>
      </c>
      <c r="G378" s="247">
        <v>700</v>
      </c>
      <c r="H378" s="65" t="s">
        <v>47</v>
      </c>
      <c r="I378" s="66"/>
    </row>
    <row r="379" spans="1:9">
      <c r="A379" s="153">
        <v>45</v>
      </c>
      <c r="B379" s="245" t="s">
        <v>545</v>
      </c>
      <c r="C379" s="61"/>
      <c r="D379" s="246">
        <v>2018</v>
      </c>
      <c r="E379" s="62"/>
      <c r="F379" s="63" t="s">
        <v>110</v>
      </c>
      <c r="G379" s="247">
        <v>984.97</v>
      </c>
      <c r="H379" s="65" t="s">
        <v>47</v>
      </c>
      <c r="I379" s="66"/>
    </row>
    <row r="380" spans="1:9">
      <c r="A380" s="153">
        <v>46</v>
      </c>
      <c r="B380" s="245" t="s">
        <v>546</v>
      </c>
      <c r="C380" s="61"/>
      <c r="D380" s="246">
        <v>2018</v>
      </c>
      <c r="E380" s="62"/>
      <c r="F380" s="63" t="s">
        <v>110</v>
      </c>
      <c r="G380" s="247">
        <v>6240.01</v>
      </c>
      <c r="H380" s="65" t="s">
        <v>47</v>
      </c>
      <c r="I380" s="66"/>
    </row>
    <row r="381" spans="1:9">
      <c r="A381" s="153">
        <v>47</v>
      </c>
      <c r="B381" s="61" t="s">
        <v>547</v>
      </c>
      <c r="C381" s="61"/>
      <c r="D381" s="62">
        <v>2020</v>
      </c>
      <c r="E381" s="62"/>
      <c r="F381" s="63" t="s">
        <v>110</v>
      </c>
      <c r="G381" s="154">
        <v>898</v>
      </c>
      <c r="H381" s="65" t="s">
        <v>47</v>
      </c>
      <c r="I381" s="66"/>
    </row>
    <row r="382" spans="1:9">
      <c r="A382" s="365" t="s">
        <v>107</v>
      </c>
      <c r="B382" s="366"/>
      <c r="C382" s="366"/>
      <c r="D382" s="366"/>
      <c r="E382" s="366"/>
      <c r="F382" s="367"/>
      <c r="G382" s="72">
        <f>SUM(G368:G381)</f>
        <v>75953.52</v>
      </c>
      <c r="H382" s="73"/>
      <c r="I382" s="74"/>
    </row>
    <row r="383" spans="1:9">
      <c r="A383" s="67" t="s">
        <v>563</v>
      </c>
      <c r="B383" s="68" t="s">
        <v>564</v>
      </c>
      <c r="C383" s="69"/>
      <c r="D383" s="70"/>
      <c r="E383" s="71"/>
      <c r="F383" s="71"/>
      <c r="G383" s="71"/>
      <c r="H383" s="71"/>
      <c r="I383" s="71"/>
    </row>
    <row r="384" spans="1:9" ht="17.399999999999999">
      <c r="A384" s="59"/>
      <c r="B384" s="360" t="s">
        <v>497</v>
      </c>
      <c r="C384" s="361"/>
      <c r="D384" s="361"/>
      <c r="E384" s="361"/>
      <c r="F384" s="361"/>
      <c r="G384" s="361"/>
      <c r="H384" s="361"/>
      <c r="I384" s="362"/>
    </row>
    <row r="385" spans="1:9">
      <c r="A385" s="60">
        <v>1</v>
      </c>
      <c r="B385" s="61" t="s">
        <v>558</v>
      </c>
      <c r="C385" s="61"/>
      <c r="D385" s="62">
        <v>2020</v>
      </c>
      <c r="E385" s="62">
        <v>1</v>
      </c>
      <c r="F385" s="63" t="s">
        <v>97</v>
      </c>
      <c r="G385" s="64">
        <v>1537.5</v>
      </c>
      <c r="H385" s="65" t="s">
        <v>47</v>
      </c>
      <c r="I385" s="66" t="s">
        <v>559</v>
      </c>
    </row>
    <row r="386" spans="1:9">
      <c r="A386" s="60">
        <v>2</v>
      </c>
      <c r="B386" s="61" t="s">
        <v>560</v>
      </c>
      <c r="C386" s="61"/>
      <c r="D386" s="62">
        <v>2018</v>
      </c>
      <c r="E386" s="62">
        <v>1</v>
      </c>
      <c r="F386" s="63" t="s">
        <v>97</v>
      </c>
      <c r="G386" s="64">
        <v>2128.9899999999998</v>
      </c>
      <c r="H386" s="65" t="s">
        <v>47</v>
      </c>
      <c r="I386" s="66" t="s">
        <v>561</v>
      </c>
    </row>
    <row r="387" spans="1:9" ht="13.95" customHeight="1">
      <c r="A387" s="365" t="s">
        <v>107</v>
      </c>
      <c r="B387" s="366"/>
      <c r="C387" s="366"/>
      <c r="D387" s="366"/>
      <c r="E387" s="366"/>
      <c r="F387" s="367"/>
      <c r="G387" s="72">
        <f>SUM(G385:G386)</f>
        <v>3666.49</v>
      </c>
      <c r="H387" s="73"/>
      <c r="I387" s="74"/>
    </row>
    <row r="388" spans="1:9" ht="17.399999999999999">
      <c r="A388" s="60"/>
      <c r="B388" s="360" t="s">
        <v>531</v>
      </c>
      <c r="C388" s="361"/>
      <c r="D388" s="361"/>
      <c r="E388" s="361"/>
      <c r="F388" s="361"/>
      <c r="G388" s="361"/>
      <c r="H388" s="361"/>
      <c r="I388" s="362"/>
    </row>
    <row r="389" spans="1:9">
      <c r="A389" s="60">
        <v>3</v>
      </c>
      <c r="B389" s="61" t="s">
        <v>562</v>
      </c>
      <c r="C389" s="61"/>
      <c r="D389" s="62">
        <v>2020</v>
      </c>
      <c r="E389" s="62">
        <v>1</v>
      </c>
      <c r="F389" s="63" t="s">
        <v>110</v>
      </c>
      <c r="G389" s="64">
        <v>3502.5</v>
      </c>
      <c r="H389" s="65" t="s">
        <v>47</v>
      </c>
      <c r="I389" s="66" t="s">
        <v>559</v>
      </c>
    </row>
    <row r="390" spans="1:9">
      <c r="A390" s="365" t="s">
        <v>107</v>
      </c>
      <c r="B390" s="366"/>
      <c r="C390" s="366"/>
      <c r="D390" s="366"/>
      <c r="E390" s="366"/>
      <c r="F390" s="367"/>
      <c r="G390" s="72">
        <f>G389</f>
        <v>3502.5</v>
      </c>
      <c r="H390" s="73"/>
      <c r="I390" s="74"/>
    </row>
    <row r="391" spans="1:9">
      <c r="A391" s="67" t="s">
        <v>609</v>
      </c>
      <c r="B391" s="68" t="s">
        <v>610</v>
      </c>
      <c r="C391" s="69"/>
      <c r="D391" s="70"/>
      <c r="E391" s="71"/>
      <c r="F391" s="71"/>
      <c r="G391" s="71"/>
      <c r="H391" s="71"/>
      <c r="I391" s="71"/>
    </row>
    <row r="392" spans="1:9" ht="17.399999999999999">
      <c r="A392" s="59"/>
      <c r="B392" s="360" t="s">
        <v>95</v>
      </c>
      <c r="C392" s="361"/>
      <c r="D392" s="361"/>
      <c r="E392" s="361"/>
      <c r="F392" s="361"/>
      <c r="G392" s="361"/>
      <c r="H392" s="361"/>
      <c r="I392" s="362"/>
    </row>
    <row r="393" spans="1:9" ht="27.6">
      <c r="A393" s="60">
        <v>1</v>
      </c>
      <c r="B393" s="61" t="s">
        <v>507</v>
      </c>
      <c r="C393" s="61"/>
      <c r="D393" s="62">
        <v>2019</v>
      </c>
      <c r="E393" s="62">
        <v>16</v>
      </c>
      <c r="F393" s="63" t="s">
        <v>97</v>
      </c>
      <c r="G393" s="64">
        <v>28564</v>
      </c>
      <c r="H393" s="65" t="s">
        <v>47</v>
      </c>
      <c r="I393" s="66" t="s">
        <v>611</v>
      </c>
    </row>
    <row r="394" spans="1:9">
      <c r="A394" s="60">
        <v>2</v>
      </c>
      <c r="B394" s="61" t="s">
        <v>612</v>
      </c>
      <c r="C394" s="61"/>
      <c r="D394" s="62">
        <v>2019</v>
      </c>
      <c r="E394" s="62">
        <v>1</v>
      </c>
      <c r="F394" s="63" t="s">
        <v>97</v>
      </c>
      <c r="G394" s="64">
        <v>9223.77</v>
      </c>
      <c r="H394" s="65" t="s">
        <v>47</v>
      </c>
      <c r="I394" s="66" t="s">
        <v>613</v>
      </c>
    </row>
    <row r="395" spans="1:9" ht="27.6">
      <c r="A395" s="60">
        <v>3</v>
      </c>
      <c r="B395" s="61" t="s">
        <v>614</v>
      </c>
      <c r="C395" s="61"/>
      <c r="D395" s="62">
        <v>2019</v>
      </c>
      <c r="E395" s="62">
        <v>1</v>
      </c>
      <c r="F395" s="63" t="s">
        <v>97</v>
      </c>
      <c r="G395" s="64">
        <v>1722</v>
      </c>
      <c r="H395" s="65" t="s">
        <v>47</v>
      </c>
      <c r="I395" s="66" t="s">
        <v>611</v>
      </c>
    </row>
    <row r="396" spans="1:9">
      <c r="A396" s="60">
        <v>4</v>
      </c>
      <c r="B396" s="61" t="s">
        <v>615</v>
      </c>
      <c r="C396" s="61"/>
      <c r="D396" s="62">
        <v>2019</v>
      </c>
      <c r="E396" s="62">
        <v>5</v>
      </c>
      <c r="F396" s="63" t="s">
        <v>97</v>
      </c>
      <c r="G396" s="64">
        <v>3690</v>
      </c>
      <c r="H396" s="65" t="s">
        <v>47</v>
      </c>
      <c r="I396" s="66" t="s">
        <v>616</v>
      </c>
    </row>
    <row r="397" spans="1:9">
      <c r="A397" s="60">
        <v>5</v>
      </c>
      <c r="B397" s="61" t="s">
        <v>617</v>
      </c>
      <c r="C397" s="61"/>
      <c r="D397" s="62">
        <v>2013</v>
      </c>
      <c r="E397" s="62">
        <v>1</v>
      </c>
      <c r="F397" s="63" t="s">
        <v>97</v>
      </c>
      <c r="G397" s="64">
        <v>1650</v>
      </c>
      <c r="H397" s="65" t="s">
        <v>47</v>
      </c>
      <c r="I397" s="66" t="s">
        <v>613</v>
      </c>
    </row>
    <row r="398" spans="1:9" ht="27.6">
      <c r="A398" s="60">
        <v>6</v>
      </c>
      <c r="B398" s="61" t="s">
        <v>618</v>
      </c>
      <c r="C398" s="61"/>
      <c r="D398" s="62">
        <v>2015</v>
      </c>
      <c r="E398" s="62">
        <v>1</v>
      </c>
      <c r="F398" s="63" t="s">
        <v>97</v>
      </c>
      <c r="G398" s="64">
        <v>1600</v>
      </c>
      <c r="H398" s="65" t="s">
        <v>47</v>
      </c>
      <c r="I398" s="66" t="s">
        <v>611</v>
      </c>
    </row>
    <row r="399" spans="1:9" ht="27.6">
      <c r="A399" s="60">
        <v>7</v>
      </c>
      <c r="B399" s="61" t="s">
        <v>619</v>
      </c>
      <c r="C399" s="61"/>
      <c r="D399" s="62">
        <v>2014</v>
      </c>
      <c r="E399" s="62">
        <v>1</v>
      </c>
      <c r="F399" s="63" t="s">
        <v>97</v>
      </c>
      <c r="G399" s="64">
        <v>2200</v>
      </c>
      <c r="H399" s="65" t="s">
        <v>47</v>
      </c>
      <c r="I399" s="66" t="s">
        <v>611</v>
      </c>
    </row>
    <row r="400" spans="1:9">
      <c r="A400" s="60">
        <v>8</v>
      </c>
      <c r="B400" s="61" t="s">
        <v>620</v>
      </c>
      <c r="C400" s="61"/>
      <c r="D400" s="62">
        <v>2009</v>
      </c>
      <c r="E400" s="62">
        <v>1</v>
      </c>
      <c r="F400" s="63" t="s">
        <v>97</v>
      </c>
      <c r="G400" s="64">
        <v>3660</v>
      </c>
      <c r="H400" s="65" t="s">
        <v>47</v>
      </c>
      <c r="I400" s="66" t="s">
        <v>613</v>
      </c>
    </row>
    <row r="401" spans="1:9">
      <c r="A401" s="60">
        <v>9</v>
      </c>
      <c r="B401" s="61" t="s">
        <v>621</v>
      </c>
      <c r="C401" s="61"/>
      <c r="D401" s="62">
        <v>2019</v>
      </c>
      <c r="E401" s="62">
        <v>5</v>
      </c>
      <c r="F401" s="63" t="s">
        <v>97</v>
      </c>
      <c r="G401" s="64">
        <v>26445</v>
      </c>
      <c r="H401" s="65" t="s">
        <v>47</v>
      </c>
      <c r="I401" s="66" t="s">
        <v>613</v>
      </c>
    </row>
    <row r="402" spans="1:9" ht="27.6">
      <c r="A402" s="60">
        <v>10</v>
      </c>
      <c r="B402" s="61" t="s">
        <v>428</v>
      </c>
      <c r="C402" s="61"/>
      <c r="D402" s="62">
        <v>2015</v>
      </c>
      <c r="E402" s="62">
        <v>1</v>
      </c>
      <c r="F402" s="63" t="s">
        <v>97</v>
      </c>
      <c r="G402" s="64">
        <v>4500</v>
      </c>
      <c r="H402" s="65" t="s">
        <v>47</v>
      </c>
      <c r="I402" s="66" t="s">
        <v>611</v>
      </c>
    </row>
    <row r="403" spans="1:9">
      <c r="A403" s="60">
        <v>11</v>
      </c>
      <c r="B403" s="61" t="s">
        <v>622</v>
      </c>
      <c r="C403" s="61"/>
      <c r="D403" s="62">
        <v>2020</v>
      </c>
      <c r="E403" s="62">
        <v>2</v>
      </c>
      <c r="F403" s="63" t="s">
        <v>97</v>
      </c>
      <c r="G403" s="64">
        <v>13982</v>
      </c>
      <c r="H403" s="65" t="s">
        <v>47</v>
      </c>
      <c r="I403" s="66" t="s">
        <v>616</v>
      </c>
    </row>
    <row r="404" spans="1:9" ht="27.6">
      <c r="A404" s="60">
        <v>12</v>
      </c>
      <c r="B404" s="61" t="s">
        <v>623</v>
      </c>
      <c r="C404" s="61"/>
      <c r="D404" s="62">
        <v>2020</v>
      </c>
      <c r="E404" s="62">
        <v>1</v>
      </c>
      <c r="F404" s="63" t="s">
        <v>97</v>
      </c>
      <c r="G404" s="64">
        <v>5690</v>
      </c>
      <c r="H404" s="65" t="s">
        <v>47</v>
      </c>
      <c r="I404" s="66" t="s">
        <v>611</v>
      </c>
    </row>
    <row r="405" spans="1:9">
      <c r="A405" s="60">
        <v>13</v>
      </c>
      <c r="B405" s="61" t="s">
        <v>624</v>
      </c>
      <c r="C405" s="61"/>
      <c r="D405" s="62">
        <v>2020</v>
      </c>
      <c r="E405" s="62">
        <v>2</v>
      </c>
      <c r="F405" s="63" t="s">
        <v>97</v>
      </c>
      <c r="G405" s="64">
        <v>15690</v>
      </c>
      <c r="H405" s="65" t="s">
        <v>47</v>
      </c>
      <c r="I405" s="66" t="s">
        <v>613</v>
      </c>
    </row>
    <row r="406" spans="1:9">
      <c r="A406" s="365" t="s">
        <v>107</v>
      </c>
      <c r="B406" s="366"/>
      <c r="C406" s="366"/>
      <c r="D406" s="366"/>
      <c r="E406" s="366"/>
      <c r="F406" s="367"/>
      <c r="G406" s="72">
        <f>SUM(G393:G405)</f>
        <v>118616.77</v>
      </c>
      <c r="H406" s="73"/>
      <c r="I406" s="74"/>
    </row>
    <row r="407" spans="1:9" ht="17.399999999999999">
      <c r="A407" s="60"/>
      <c r="B407" s="360" t="s">
        <v>108</v>
      </c>
      <c r="C407" s="361"/>
      <c r="D407" s="361"/>
      <c r="E407" s="361"/>
      <c r="F407" s="361"/>
      <c r="G407" s="361"/>
      <c r="H407" s="361"/>
      <c r="I407" s="362"/>
    </row>
    <row r="408" spans="1:9">
      <c r="A408" s="60">
        <v>14</v>
      </c>
      <c r="B408" s="61" t="s">
        <v>625</v>
      </c>
      <c r="C408" s="61"/>
      <c r="D408" s="62">
        <v>2009</v>
      </c>
      <c r="E408" s="62">
        <v>1</v>
      </c>
      <c r="F408" s="63" t="s">
        <v>110</v>
      </c>
      <c r="G408" s="64">
        <v>1895</v>
      </c>
      <c r="H408" s="65" t="s">
        <v>47</v>
      </c>
      <c r="I408" s="66" t="s">
        <v>613</v>
      </c>
    </row>
    <row r="409" spans="1:9">
      <c r="A409" s="60">
        <v>15</v>
      </c>
      <c r="B409" s="61" t="s">
        <v>317</v>
      </c>
      <c r="C409" s="61"/>
      <c r="D409" s="62">
        <v>2012</v>
      </c>
      <c r="E409" s="62">
        <v>1</v>
      </c>
      <c r="F409" s="63" t="s">
        <v>110</v>
      </c>
      <c r="G409" s="64">
        <v>2000</v>
      </c>
      <c r="H409" s="65" t="s">
        <v>47</v>
      </c>
      <c r="I409" s="66" t="s">
        <v>613</v>
      </c>
    </row>
    <row r="410" spans="1:9">
      <c r="A410" s="60">
        <v>16</v>
      </c>
      <c r="B410" s="61" t="s">
        <v>318</v>
      </c>
      <c r="C410" s="61"/>
      <c r="D410" s="62">
        <v>2013</v>
      </c>
      <c r="E410" s="62">
        <v>1</v>
      </c>
      <c r="F410" s="63" t="s">
        <v>110</v>
      </c>
      <c r="G410" s="64">
        <v>2299</v>
      </c>
      <c r="H410" s="65" t="s">
        <v>47</v>
      </c>
      <c r="I410" s="66" t="s">
        <v>613</v>
      </c>
    </row>
    <row r="411" spans="1:9">
      <c r="A411" s="60">
        <v>17</v>
      </c>
      <c r="B411" s="61" t="s">
        <v>317</v>
      </c>
      <c r="C411" s="61"/>
      <c r="D411" s="62">
        <v>2015</v>
      </c>
      <c r="E411" s="62">
        <v>1</v>
      </c>
      <c r="F411" s="63" t="s">
        <v>110</v>
      </c>
      <c r="G411" s="64">
        <v>3500</v>
      </c>
      <c r="H411" s="65" t="s">
        <v>47</v>
      </c>
      <c r="I411" s="66" t="s">
        <v>613</v>
      </c>
    </row>
    <row r="412" spans="1:9">
      <c r="A412" s="60">
        <v>18</v>
      </c>
      <c r="B412" s="61" t="s">
        <v>626</v>
      </c>
      <c r="C412" s="61"/>
      <c r="D412" s="62">
        <v>2017</v>
      </c>
      <c r="E412" s="62">
        <v>1</v>
      </c>
      <c r="F412" s="63" t="s">
        <v>110</v>
      </c>
      <c r="G412" s="64">
        <v>2099</v>
      </c>
      <c r="H412" s="65" t="s">
        <v>47</v>
      </c>
      <c r="I412" s="66" t="s">
        <v>613</v>
      </c>
    </row>
    <row r="413" spans="1:9" ht="27.6">
      <c r="A413" s="60">
        <v>19</v>
      </c>
      <c r="B413" s="61" t="s">
        <v>626</v>
      </c>
      <c r="C413" s="61"/>
      <c r="D413" s="62">
        <v>2019</v>
      </c>
      <c r="E413" s="62">
        <v>6</v>
      </c>
      <c r="F413" s="63" t="s">
        <v>110</v>
      </c>
      <c r="G413" s="64">
        <v>13276.62</v>
      </c>
      <c r="H413" s="65" t="s">
        <v>47</v>
      </c>
      <c r="I413" s="66" t="s">
        <v>611</v>
      </c>
    </row>
    <row r="414" spans="1:9">
      <c r="A414" s="60">
        <v>20</v>
      </c>
      <c r="B414" s="61" t="s">
        <v>627</v>
      </c>
      <c r="C414" s="61"/>
      <c r="D414" s="62">
        <v>2020</v>
      </c>
      <c r="E414" s="62">
        <v>1</v>
      </c>
      <c r="F414" s="63" t="s">
        <v>110</v>
      </c>
      <c r="G414" s="64">
        <v>2849</v>
      </c>
      <c r="H414" s="65" t="s">
        <v>47</v>
      </c>
      <c r="I414" s="66" t="s">
        <v>613</v>
      </c>
    </row>
    <row r="415" spans="1:9" ht="27.6">
      <c r="A415" s="60">
        <v>21</v>
      </c>
      <c r="B415" s="61" t="s">
        <v>628</v>
      </c>
      <c r="C415" s="61"/>
      <c r="D415" s="62">
        <v>2020</v>
      </c>
      <c r="E415" s="62">
        <v>1</v>
      </c>
      <c r="F415" s="63" t="s">
        <v>110</v>
      </c>
      <c r="G415" s="64">
        <v>18907.900000000001</v>
      </c>
      <c r="H415" s="65" t="s">
        <v>47</v>
      </c>
      <c r="I415" s="66" t="s">
        <v>611</v>
      </c>
    </row>
    <row r="416" spans="1:9" ht="27.6">
      <c r="A416" s="60">
        <v>22</v>
      </c>
      <c r="B416" s="61" t="s">
        <v>629</v>
      </c>
      <c r="C416" s="61"/>
      <c r="D416" s="62">
        <v>2020</v>
      </c>
      <c r="E416" s="62">
        <v>25</v>
      </c>
      <c r="F416" s="63" t="s">
        <v>110</v>
      </c>
      <c r="G416" s="64">
        <v>24261.75</v>
      </c>
      <c r="H416" s="65" t="s">
        <v>47</v>
      </c>
      <c r="I416" s="66" t="s">
        <v>611</v>
      </c>
    </row>
    <row r="417" spans="1:9" ht="27.6">
      <c r="A417" s="60">
        <v>23</v>
      </c>
      <c r="B417" s="61" t="s">
        <v>630</v>
      </c>
      <c r="C417" s="61"/>
      <c r="D417" s="62">
        <v>2020</v>
      </c>
      <c r="E417" s="62">
        <v>3</v>
      </c>
      <c r="F417" s="63" t="s">
        <v>110</v>
      </c>
      <c r="G417" s="64">
        <v>9800</v>
      </c>
      <c r="H417" s="65" t="s">
        <v>47</v>
      </c>
      <c r="I417" s="66" t="s">
        <v>611</v>
      </c>
    </row>
    <row r="418" spans="1:9">
      <c r="A418" s="365" t="s">
        <v>107</v>
      </c>
      <c r="B418" s="366"/>
      <c r="C418" s="366"/>
      <c r="D418" s="366"/>
      <c r="E418" s="366"/>
      <c r="F418" s="367"/>
      <c r="G418" s="72">
        <f>SUM(G408:G417)</f>
        <v>80888.27</v>
      </c>
      <c r="H418" s="73"/>
      <c r="I418" s="74"/>
    </row>
    <row r="420" spans="1:9">
      <c r="B420" s="239"/>
      <c r="C420" s="240" t="s">
        <v>1018</v>
      </c>
      <c r="D420" s="4"/>
    </row>
    <row r="421" spans="1:9">
      <c r="B421" s="241" t="s">
        <v>1016</v>
      </c>
      <c r="C421" s="242">
        <f>SUM(G63,G101,G130,G170,G260,G300,G366,G387,G406,)</f>
        <v>1188711.4800000002</v>
      </c>
      <c r="D421" s="4"/>
      <c r="G421" s="243"/>
    </row>
    <row r="422" spans="1:9">
      <c r="B422" s="241" t="s">
        <v>1017</v>
      </c>
      <c r="C422" s="242">
        <f>SUM(G89,G105,G138,G215,G263,G330,G382,G390,G418)</f>
        <v>655344.77</v>
      </c>
      <c r="D422" s="244"/>
    </row>
    <row r="566" spans="1:9" ht="27.6">
      <c r="A566" s="67" t="s">
        <v>475</v>
      </c>
      <c r="B566" s="68" t="s">
        <v>477</v>
      </c>
      <c r="C566" s="69"/>
      <c r="D566" s="70"/>
      <c r="E566" s="71"/>
      <c r="F566" s="71"/>
      <c r="G566" s="71"/>
      <c r="H566" s="71"/>
      <c r="I566" s="71"/>
    </row>
    <row r="567" spans="1:9" ht="17.399999999999999">
      <c r="A567" s="59"/>
      <c r="B567" s="360" t="s">
        <v>95</v>
      </c>
      <c r="C567" s="361"/>
      <c r="D567" s="361"/>
      <c r="E567" s="361"/>
      <c r="F567" s="361"/>
      <c r="G567" s="361"/>
      <c r="H567" s="361"/>
      <c r="I567" s="362"/>
    </row>
    <row r="568" spans="1:9">
      <c r="A568" s="60">
        <v>1</v>
      </c>
      <c r="B568" s="61" t="s">
        <v>209</v>
      </c>
      <c r="C568" s="61"/>
      <c r="D568" s="62">
        <v>2008</v>
      </c>
      <c r="E568" s="62">
        <v>1</v>
      </c>
      <c r="F568" s="63" t="s">
        <v>97</v>
      </c>
      <c r="G568" s="109">
        <v>3202.57</v>
      </c>
      <c r="H568" s="65"/>
      <c r="I568" s="66" t="s">
        <v>478</v>
      </c>
    </row>
    <row r="569" spans="1:9">
      <c r="A569" s="146">
        <v>2</v>
      </c>
      <c r="B569" s="147" t="s">
        <v>479</v>
      </c>
      <c r="C569" s="66"/>
      <c r="D569" s="147" t="s">
        <v>480</v>
      </c>
      <c r="E569" s="62"/>
      <c r="F569" s="63" t="s">
        <v>97</v>
      </c>
      <c r="G569" s="149">
        <v>3000</v>
      </c>
      <c r="H569" s="65"/>
      <c r="I569" s="144" t="s">
        <v>481</v>
      </c>
    </row>
    <row r="570" spans="1:9">
      <c r="A570" s="146">
        <v>3</v>
      </c>
      <c r="B570" s="147" t="s">
        <v>482</v>
      </c>
      <c r="C570" s="66"/>
      <c r="D570" s="147" t="s">
        <v>483</v>
      </c>
      <c r="E570" s="62"/>
      <c r="F570" s="63" t="s">
        <v>97</v>
      </c>
      <c r="G570" s="149">
        <v>449</v>
      </c>
      <c r="H570" s="65"/>
      <c r="I570" s="144" t="s">
        <v>484</v>
      </c>
    </row>
    <row r="571" spans="1:9">
      <c r="A571" s="146">
        <v>4</v>
      </c>
      <c r="B571" s="147" t="s">
        <v>209</v>
      </c>
      <c r="C571" s="66"/>
      <c r="D571" s="147" t="s">
        <v>485</v>
      </c>
      <c r="E571" s="62"/>
      <c r="F571" s="63" t="s">
        <v>97</v>
      </c>
      <c r="G571" s="149">
        <v>4500</v>
      </c>
      <c r="H571" s="65"/>
      <c r="I571" s="144" t="s">
        <v>484</v>
      </c>
    </row>
    <row r="572" spans="1:9">
      <c r="A572" s="146">
        <v>5</v>
      </c>
      <c r="B572" s="148" t="s">
        <v>486</v>
      </c>
      <c r="C572" s="66"/>
      <c r="D572" s="147" t="s">
        <v>487</v>
      </c>
      <c r="E572" s="62"/>
      <c r="F572" s="63" t="s">
        <v>97</v>
      </c>
      <c r="G572" s="149">
        <v>640.01</v>
      </c>
      <c r="H572" s="65"/>
      <c r="I572" s="144" t="s">
        <v>488</v>
      </c>
    </row>
    <row r="573" spans="1:9">
      <c r="A573" s="146">
        <v>6</v>
      </c>
      <c r="B573" s="148" t="s">
        <v>489</v>
      </c>
      <c r="C573" s="66"/>
      <c r="D573" s="147" t="s">
        <v>490</v>
      </c>
      <c r="E573" s="62"/>
      <c r="F573" s="63" t="s">
        <v>97</v>
      </c>
      <c r="G573" s="149">
        <v>5000</v>
      </c>
      <c r="H573" s="65"/>
      <c r="I573" s="144" t="s">
        <v>491</v>
      </c>
    </row>
    <row r="574" spans="1:9">
      <c r="A574" s="365" t="s">
        <v>107</v>
      </c>
      <c r="B574" s="366"/>
      <c r="C574" s="366"/>
      <c r="D574" s="366"/>
      <c r="E574" s="366"/>
      <c r="F574" s="367"/>
      <c r="G574" s="72">
        <f>SUM(G568:G573)</f>
        <v>16791.580000000002</v>
      </c>
      <c r="H574" s="73"/>
      <c r="I574" s="74"/>
    </row>
    <row r="575" spans="1:9" ht="17.399999999999999">
      <c r="A575" s="60"/>
      <c r="B575" s="363" t="s">
        <v>108</v>
      </c>
      <c r="C575" s="364"/>
      <c r="D575" s="364"/>
      <c r="E575" s="364"/>
      <c r="F575" s="364"/>
      <c r="G575" s="364"/>
      <c r="H575" s="361"/>
      <c r="I575" s="362"/>
    </row>
    <row r="576" spans="1:9">
      <c r="A576" s="150">
        <v>21</v>
      </c>
      <c r="B576" s="147" t="s">
        <v>291</v>
      </c>
      <c r="C576" s="66"/>
      <c r="D576" s="147" t="s">
        <v>492</v>
      </c>
      <c r="E576" s="62"/>
      <c r="F576" s="63" t="s">
        <v>110</v>
      </c>
      <c r="G576" s="149">
        <v>345</v>
      </c>
      <c r="H576" s="145"/>
      <c r="I576" s="66"/>
    </row>
    <row r="577" spans="1:9">
      <c r="A577" s="150">
        <v>22</v>
      </c>
      <c r="B577" s="147" t="s">
        <v>493</v>
      </c>
      <c r="C577" s="66"/>
      <c r="D577" s="147" t="s">
        <v>494</v>
      </c>
      <c r="E577" s="62"/>
      <c r="F577" s="63" t="s">
        <v>110</v>
      </c>
      <c r="G577" s="149">
        <v>2380</v>
      </c>
      <c r="H577" s="145"/>
      <c r="I577" s="66"/>
    </row>
    <row r="578" spans="1:9">
      <c r="A578" s="150">
        <v>23</v>
      </c>
      <c r="B578" s="147" t="s">
        <v>451</v>
      </c>
      <c r="C578" s="66"/>
      <c r="D578" s="147" t="s">
        <v>494</v>
      </c>
      <c r="E578" s="62"/>
      <c r="F578" s="63" t="s">
        <v>110</v>
      </c>
      <c r="G578" s="149">
        <v>1700</v>
      </c>
      <c r="H578" s="145"/>
      <c r="I578" s="66"/>
    </row>
    <row r="579" spans="1:9">
      <c r="A579" s="150">
        <v>24</v>
      </c>
      <c r="B579" s="147" t="s">
        <v>495</v>
      </c>
      <c r="C579" s="66"/>
      <c r="D579" s="147" t="s">
        <v>496</v>
      </c>
      <c r="E579" s="62"/>
      <c r="F579" s="63" t="s">
        <v>110</v>
      </c>
      <c r="G579" s="149">
        <v>1999.99</v>
      </c>
      <c r="H579" s="145"/>
      <c r="I579" s="66"/>
    </row>
    <row r="580" spans="1:9">
      <c r="A580" s="365" t="s">
        <v>107</v>
      </c>
      <c r="B580" s="366"/>
      <c r="C580" s="366"/>
      <c r="D580" s="366"/>
      <c r="E580" s="366"/>
      <c r="F580" s="367"/>
      <c r="G580" s="72">
        <f>SUM(G576:G579)</f>
        <v>6424.99</v>
      </c>
      <c r="H580" s="73"/>
      <c r="I580" s="74"/>
    </row>
  </sheetData>
  <mergeCells count="41">
    <mergeCell ref="B3:I3"/>
    <mergeCell ref="B64:I64"/>
    <mergeCell ref="A89:F89"/>
    <mergeCell ref="A63:F63"/>
    <mergeCell ref="B2:C2"/>
    <mergeCell ref="A138:F138"/>
    <mergeCell ref="B91:I91"/>
    <mergeCell ref="A101:F101"/>
    <mergeCell ref="B102:I102"/>
    <mergeCell ref="A105:F105"/>
    <mergeCell ref="B107:I107"/>
    <mergeCell ref="B131:I131"/>
    <mergeCell ref="A130:F130"/>
    <mergeCell ref="A330:F330"/>
    <mergeCell ref="B171:I171"/>
    <mergeCell ref="B140:I140"/>
    <mergeCell ref="A170:F170"/>
    <mergeCell ref="A215:F215"/>
    <mergeCell ref="B218:I218"/>
    <mergeCell ref="B261:I261"/>
    <mergeCell ref="A260:F260"/>
    <mergeCell ref="A263:F263"/>
    <mergeCell ref="B265:I265"/>
    <mergeCell ref="B301:I301"/>
    <mergeCell ref="A300:F300"/>
    <mergeCell ref="B567:I567"/>
    <mergeCell ref="B575:I575"/>
    <mergeCell ref="A574:F574"/>
    <mergeCell ref="A580:F580"/>
    <mergeCell ref="B332:I332"/>
    <mergeCell ref="B367:I367"/>
    <mergeCell ref="A366:F366"/>
    <mergeCell ref="A382:F382"/>
    <mergeCell ref="B384:I384"/>
    <mergeCell ref="B388:I388"/>
    <mergeCell ref="A387:F387"/>
    <mergeCell ref="A390:F390"/>
    <mergeCell ref="B392:I392"/>
    <mergeCell ref="B407:I407"/>
    <mergeCell ref="A406:F406"/>
    <mergeCell ref="A418:F418"/>
  </mergeCells>
  <dataValidations count="4">
    <dataValidation type="list" allowBlank="1" showInputMessage="1" showErrorMessage="1" sqref="F92:F100 F103:F104 F108:F129 F132:F137 F141:F169 F172:F214 F216 F262 F219:F259 F266:F299 F302:F329 F568:F573 F576:F579 F333:F363 F368:F381 F365 F385:F386 F389 F408:F417 F393:F405" xr:uid="{5C1F364B-4AE4-4D14-A858-9E90F1FBE364}">
      <formula1>"stacjonarny, przenośny, oprogramowanie"</formula1>
    </dataValidation>
    <dataValidation type="list" allowBlank="1" showInputMessage="1" showErrorMessage="1" sqref="H103:H105 H92:H101 H108:H130 H132:H138 H141:H170 H172:H216 H262:H263 H219:H260 H266:H300 H302:H330 H568:H574 H576:H580 H333:H363 H368:H382 H365:H366 H385:H387 H389:H390 H408:H418 H393:H406 H89 H63" xr:uid="{5574F83D-7559-44EF-A585-D838526E48C5}">
      <formula1>"księgowa brutto, odtworzeniowa nowa, rzeczywista, inna"</formula1>
    </dataValidation>
    <dataValidation type="list" allowBlank="1" showInputMessage="1" showErrorMessage="1" sqref="F65:F88 F4:F62" xr:uid="{E1E702CC-A25F-4E73-BD1A-86536851093E}">
      <formula1>"stacjonarny,przenośny,oprogramowanie"</formula1>
      <formula2>0</formula2>
    </dataValidation>
    <dataValidation type="list" allowBlank="1" showInputMessage="1" showErrorMessage="1" sqref="H65:H88 H4:H62" xr:uid="{FC23FE9B-E654-4F7F-BFEB-8E7C45A8229E}">
      <formula1>"księgowa brutto,odtworzeniowa nowa,rzeczywista,inna"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90" pageOrder="overThenDown" orientation="portrait" r:id="rId1"/>
  <headerFooter>
    <oddHeader>&amp;RZakładka nr 3 - wykaz sprzętu elektronicznego</oddHeader>
    <oddFooter>&amp;RStrona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0"/>
  <sheetViews>
    <sheetView topLeftCell="I1" zoomScale="80" zoomScaleNormal="80" workbookViewId="0">
      <pane ySplit="1" topLeftCell="A16" activePane="bottomLeft" state="frozen"/>
      <selection pane="bottomLeft" activeCell="L30" sqref="L30"/>
    </sheetView>
  </sheetViews>
  <sheetFormatPr defaultColWidth="9.109375" defaultRowHeight="13.8"/>
  <cols>
    <col min="1" max="1" width="4.5546875" style="5" customWidth="1"/>
    <col min="2" max="2" width="13.44140625" style="5" customWidth="1"/>
    <col min="3" max="3" width="21" style="5" customWidth="1"/>
    <col min="4" max="4" width="25.44140625" style="5" customWidth="1"/>
    <col min="5" max="5" width="15.88671875" style="5" customWidth="1"/>
    <col min="6" max="6" width="15.33203125" style="5" customWidth="1"/>
    <col min="7" max="7" width="11.109375" style="5" customWidth="1"/>
    <col min="8" max="8" width="15.109375" style="5" customWidth="1"/>
    <col min="9" max="9" width="11.109375" style="5" customWidth="1"/>
    <col min="10" max="11" width="14.44140625" style="5" customWidth="1"/>
    <col min="12" max="12" width="10.5546875" style="5" customWidth="1"/>
    <col min="13" max="13" width="28.44140625" style="5" customWidth="1"/>
    <col min="14" max="14" width="23.5546875" style="5" customWidth="1"/>
    <col min="15" max="15" width="28.109375" style="5" customWidth="1"/>
    <col min="16" max="16" width="17.33203125" style="5" customWidth="1"/>
    <col min="17" max="17" width="18.44140625" style="5" customWidth="1"/>
    <col min="18" max="18" width="26.109375" style="5" customWidth="1"/>
    <col min="19" max="20" width="16.88671875" style="5" customWidth="1"/>
    <col min="21" max="21" width="14.109375" style="5" customWidth="1"/>
    <col min="22" max="22" width="27.88671875" style="5" customWidth="1"/>
    <col min="23" max="23" width="17.109375" style="5" customWidth="1"/>
    <col min="24" max="25" width="16.88671875" style="5" customWidth="1"/>
    <col min="26" max="26" width="14.109375" style="5" customWidth="1"/>
    <col min="27" max="29" width="16.88671875" style="5" customWidth="1"/>
    <col min="30" max="30" width="18" style="5" customWidth="1"/>
    <col min="31" max="31" width="16.88671875" style="5" customWidth="1"/>
    <col min="32" max="32" width="10.6640625" style="5" customWidth="1"/>
    <col min="33" max="33" width="14.109375" style="5" customWidth="1"/>
    <col min="34" max="35" width="16.88671875" style="5" customWidth="1"/>
    <col min="36" max="36" width="58.6640625" style="5" customWidth="1"/>
    <col min="37" max="16384" width="9.109375" style="5"/>
  </cols>
  <sheetData>
    <row r="1" spans="1:36" s="6" customFormat="1" ht="13.2">
      <c r="A1" s="380" t="s">
        <v>0</v>
      </c>
      <c r="B1" s="380" t="s">
        <v>805</v>
      </c>
      <c r="C1" s="380" t="s">
        <v>806</v>
      </c>
      <c r="D1" s="380" t="s">
        <v>807</v>
      </c>
      <c r="E1" s="380" t="s">
        <v>4</v>
      </c>
      <c r="F1" s="380" t="s">
        <v>808</v>
      </c>
      <c r="G1" s="380" t="s">
        <v>809</v>
      </c>
      <c r="H1" s="380" t="s">
        <v>810</v>
      </c>
      <c r="I1" s="381" t="s">
        <v>811</v>
      </c>
      <c r="J1" s="380" t="s">
        <v>812</v>
      </c>
      <c r="K1" s="380" t="s">
        <v>5</v>
      </c>
      <c r="L1" s="380" t="s">
        <v>2</v>
      </c>
      <c r="M1" s="380" t="s">
        <v>12</v>
      </c>
      <c r="N1" s="380" t="s">
        <v>813</v>
      </c>
      <c r="O1" s="380" t="s">
        <v>814</v>
      </c>
      <c r="P1" s="380" t="s">
        <v>815</v>
      </c>
      <c r="Q1" s="380" t="s">
        <v>816</v>
      </c>
      <c r="R1" s="380" t="s">
        <v>817</v>
      </c>
      <c r="S1" s="383" t="s">
        <v>818</v>
      </c>
      <c r="T1" s="383"/>
      <c r="U1" s="383" t="s">
        <v>50</v>
      </c>
      <c r="V1" s="383"/>
      <c r="W1" s="383"/>
      <c r="X1" s="383" t="s">
        <v>51</v>
      </c>
      <c r="Y1" s="383"/>
      <c r="Z1" s="383"/>
      <c r="AA1" s="383"/>
      <c r="AB1" s="383"/>
      <c r="AC1" s="383" t="s">
        <v>52</v>
      </c>
      <c r="AD1" s="383"/>
      <c r="AE1" s="383"/>
      <c r="AF1" s="383"/>
      <c r="AG1" s="383" t="s">
        <v>819</v>
      </c>
      <c r="AH1" s="383"/>
      <c r="AI1" s="383"/>
      <c r="AJ1" s="384" t="s">
        <v>53</v>
      </c>
    </row>
    <row r="2" spans="1:36" ht="66">
      <c r="A2" s="380"/>
      <c r="B2" s="380"/>
      <c r="C2" s="380"/>
      <c r="D2" s="380"/>
      <c r="E2" s="380"/>
      <c r="F2" s="380"/>
      <c r="G2" s="380"/>
      <c r="H2" s="380"/>
      <c r="I2" s="382"/>
      <c r="J2" s="380"/>
      <c r="K2" s="380"/>
      <c r="L2" s="380"/>
      <c r="M2" s="380"/>
      <c r="N2" s="380"/>
      <c r="O2" s="380"/>
      <c r="P2" s="380"/>
      <c r="Q2" s="380"/>
      <c r="R2" s="380"/>
      <c r="S2" s="196" t="s">
        <v>820</v>
      </c>
      <c r="T2" s="196" t="s">
        <v>821</v>
      </c>
      <c r="U2" s="196" t="s">
        <v>822</v>
      </c>
      <c r="V2" s="196" t="s">
        <v>29</v>
      </c>
      <c r="W2" s="196" t="s">
        <v>30</v>
      </c>
      <c r="X2" s="196" t="s">
        <v>822</v>
      </c>
      <c r="Y2" s="380" t="s">
        <v>823</v>
      </c>
      <c r="Z2" s="380"/>
      <c r="AA2" s="196" t="s">
        <v>29</v>
      </c>
      <c r="AB2" s="196" t="s">
        <v>30</v>
      </c>
      <c r="AC2" s="196" t="s">
        <v>822</v>
      </c>
      <c r="AD2" s="196" t="s">
        <v>54</v>
      </c>
      <c r="AE2" s="196" t="s">
        <v>29</v>
      </c>
      <c r="AF2" s="196" t="s">
        <v>30</v>
      </c>
      <c r="AG2" s="196" t="s">
        <v>822</v>
      </c>
      <c r="AH2" s="196" t="s">
        <v>29</v>
      </c>
      <c r="AI2" s="196" t="s">
        <v>30</v>
      </c>
      <c r="AJ2" s="384"/>
    </row>
    <row r="3" spans="1:36">
      <c r="A3" s="197" t="s">
        <v>824</v>
      </c>
      <c r="B3" s="198" t="s">
        <v>825</v>
      </c>
      <c r="C3" s="199" t="s">
        <v>826</v>
      </c>
      <c r="D3" s="199" t="s">
        <v>827</v>
      </c>
      <c r="E3" s="385" t="s">
        <v>828</v>
      </c>
      <c r="F3" s="385"/>
      <c r="G3" s="385"/>
      <c r="H3" s="385"/>
      <c r="I3" s="199" t="s">
        <v>829</v>
      </c>
      <c r="J3" s="199" t="s">
        <v>830</v>
      </c>
      <c r="K3" s="199" t="s">
        <v>831</v>
      </c>
      <c r="L3" s="199" t="s">
        <v>832</v>
      </c>
      <c r="M3" s="198" t="s">
        <v>833</v>
      </c>
      <c r="N3" s="199" t="s">
        <v>834</v>
      </c>
      <c r="O3" s="200"/>
      <c r="P3" s="201"/>
      <c r="Q3" s="201"/>
      <c r="R3" s="201"/>
      <c r="S3" s="201"/>
      <c r="T3" s="201"/>
      <c r="U3" s="202"/>
      <c r="V3" s="203"/>
      <c r="W3" s="204"/>
      <c r="X3" s="202"/>
      <c r="Y3" s="203"/>
      <c r="Z3" s="203"/>
      <c r="AA3" s="203"/>
      <c r="AB3" s="204"/>
      <c r="AC3" s="202"/>
      <c r="AD3" s="203"/>
      <c r="AE3" s="203"/>
      <c r="AF3" s="204"/>
      <c r="AG3" s="202"/>
      <c r="AH3" s="203"/>
      <c r="AI3" s="204"/>
      <c r="AJ3" s="205"/>
    </row>
    <row r="4" spans="1:36" ht="26.4">
      <c r="A4" s="206">
        <v>1</v>
      </c>
      <c r="B4" s="207" t="s">
        <v>835</v>
      </c>
      <c r="C4" s="207" t="s">
        <v>836</v>
      </c>
      <c r="D4" s="207" t="s">
        <v>837</v>
      </c>
      <c r="E4" s="207" t="s">
        <v>838</v>
      </c>
      <c r="F4" s="207" t="s">
        <v>839</v>
      </c>
      <c r="G4" s="208">
        <v>2001</v>
      </c>
      <c r="H4" s="209">
        <v>8400</v>
      </c>
      <c r="I4" s="209">
        <v>12500</v>
      </c>
      <c r="J4" s="209">
        <v>6540</v>
      </c>
      <c r="K4" s="209">
        <v>110</v>
      </c>
      <c r="L4" s="208">
        <v>53</v>
      </c>
      <c r="M4" s="210">
        <v>37140</v>
      </c>
      <c r="N4" s="211" t="s">
        <v>840</v>
      </c>
      <c r="O4" s="210">
        <v>44433</v>
      </c>
      <c r="P4" s="212">
        <v>723716</v>
      </c>
      <c r="Q4" s="207"/>
      <c r="R4" s="207" t="s">
        <v>841</v>
      </c>
      <c r="S4" s="170" t="s">
        <v>162</v>
      </c>
      <c r="T4" s="207"/>
      <c r="U4" s="170" t="s">
        <v>161</v>
      </c>
      <c r="V4" s="322">
        <v>44382</v>
      </c>
      <c r="W4" s="322">
        <v>44746</v>
      </c>
      <c r="X4" s="170" t="s">
        <v>161</v>
      </c>
      <c r="Y4" s="214">
        <v>25000</v>
      </c>
      <c r="Z4" s="170" t="s">
        <v>842</v>
      </c>
      <c r="AA4" s="322">
        <v>44382</v>
      </c>
      <c r="AB4" s="322">
        <v>44746</v>
      </c>
      <c r="AC4" s="170" t="s">
        <v>161</v>
      </c>
      <c r="AD4" s="215">
        <v>10000</v>
      </c>
      <c r="AE4" s="322">
        <v>44382</v>
      </c>
      <c r="AF4" s="322">
        <v>44746</v>
      </c>
      <c r="AG4" s="170" t="s">
        <v>162</v>
      </c>
      <c r="AH4" s="213"/>
      <c r="AI4" s="213"/>
      <c r="AJ4" s="207"/>
    </row>
    <row r="5" spans="1:36" ht="26.4">
      <c r="A5" s="206">
        <v>2</v>
      </c>
      <c r="B5" s="207" t="s">
        <v>843</v>
      </c>
      <c r="C5" s="207" t="s">
        <v>836</v>
      </c>
      <c r="D5" s="207" t="s">
        <v>844</v>
      </c>
      <c r="E5" s="207" t="s">
        <v>838</v>
      </c>
      <c r="F5" s="207" t="s">
        <v>839</v>
      </c>
      <c r="G5" s="208">
        <v>1999</v>
      </c>
      <c r="H5" s="209">
        <v>0</v>
      </c>
      <c r="I5" s="209">
        <v>7000</v>
      </c>
      <c r="J5" s="209">
        <v>4353</v>
      </c>
      <c r="K5" s="209">
        <v>80</v>
      </c>
      <c r="L5" s="208">
        <v>23</v>
      </c>
      <c r="M5" s="210">
        <v>36455</v>
      </c>
      <c r="N5" s="211" t="s">
        <v>845</v>
      </c>
      <c r="O5" s="210">
        <v>44432</v>
      </c>
      <c r="P5" s="212">
        <v>724937</v>
      </c>
      <c r="Q5" s="207"/>
      <c r="R5" s="207" t="s">
        <v>841</v>
      </c>
      <c r="S5" s="170" t="s">
        <v>162</v>
      </c>
      <c r="T5" s="207"/>
      <c r="U5" s="170" t="s">
        <v>161</v>
      </c>
      <c r="V5" s="322">
        <v>44382</v>
      </c>
      <c r="W5" s="322">
        <v>44746</v>
      </c>
      <c r="X5" s="170" t="s">
        <v>161</v>
      </c>
      <c r="Y5" s="214">
        <v>16000</v>
      </c>
      <c r="Z5" s="170" t="s">
        <v>842</v>
      </c>
      <c r="AA5" s="322">
        <v>44382</v>
      </c>
      <c r="AB5" s="322">
        <v>44746</v>
      </c>
      <c r="AC5" s="170" t="s">
        <v>161</v>
      </c>
      <c r="AD5" s="215">
        <v>10000</v>
      </c>
      <c r="AE5" s="322">
        <v>44382</v>
      </c>
      <c r="AF5" s="322">
        <v>44746</v>
      </c>
      <c r="AG5" s="170" t="s">
        <v>162</v>
      </c>
      <c r="AH5" s="213"/>
      <c r="AI5" s="213"/>
      <c r="AJ5" s="207"/>
    </row>
    <row r="6" spans="1:36" ht="26.4">
      <c r="A6" s="206">
        <v>3</v>
      </c>
      <c r="B6" s="207" t="s">
        <v>846</v>
      </c>
      <c r="C6" s="207" t="s">
        <v>847</v>
      </c>
      <c r="D6" s="207" t="s">
        <v>848</v>
      </c>
      <c r="E6" s="207" t="s">
        <v>838</v>
      </c>
      <c r="F6" s="207" t="s">
        <v>839</v>
      </c>
      <c r="G6" s="208">
        <v>2012</v>
      </c>
      <c r="H6" s="209">
        <v>3775</v>
      </c>
      <c r="I6" s="209">
        <v>5600</v>
      </c>
      <c r="J6" s="209">
        <v>2998</v>
      </c>
      <c r="K6" s="209">
        <v>125</v>
      </c>
      <c r="L6" s="208">
        <v>23</v>
      </c>
      <c r="M6" s="210">
        <v>41064</v>
      </c>
      <c r="N6" s="211" t="s">
        <v>849</v>
      </c>
      <c r="O6" s="210">
        <v>44351</v>
      </c>
      <c r="P6" s="212">
        <v>311348</v>
      </c>
      <c r="Q6" s="207"/>
      <c r="R6" s="207" t="s">
        <v>850</v>
      </c>
      <c r="S6" s="170" t="s">
        <v>162</v>
      </c>
      <c r="T6" s="207"/>
      <c r="U6" s="170" t="s">
        <v>161</v>
      </c>
      <c r="V6" s="322">
        <v>44382</v>
      </c>
      <c r="W6" s="322">
        <v>44746</v>
      </c>
      <c r="X6" s="170" t="s">
        <v>161</v>
      </c>
      <c r="Y6" s="214">
        <v>100000</v>
      </c>
      <c r="Z6" s="170" t="s">
        <v>842</v>
      </c>
      <c r="AA6" s="322">
        <v>44382</v>
      </c>
      <c r="AB6" s="322">
        <v>44746</v>
      </c>
      <c r="AC6" s="170" t="s">
        <v>161</v>
      </c>
      <c r="AD6" s="215">
        <v>10000</v>
      </c>
      <c r="AE6" s="322">
        <v>44382</v>
      </c>
      <c r="AF6" s="322">
        <v>44746</v>
      </c>
      <c r="AG6" s="170" t="s">
        <v>162</v>
      </c>
      <c r="AH6" s="213"/>
      <c r="AI6" s="213"/>
      <c r="AJ6" s="207"/>
    </row>
    <row r="7" spans="1:36" ht="26.4">
      <c r="A7" s="206">
        <v>4</v>
      </c>
      <c r="B7" s="207" t="s">
        <v>851</v>
      </c>
      <c r="C7" s="207" t="s">
        <v>836</v>
      </c>
      <c r="D7" s="207" t="s">
        <v>852</v>
      </c>
      <c r="E7" s="207" t="s">
        <v>838</v>
      </c>
      <c r="F7" s="207" t="s">
        <v>839</v>
      </c>
      <c r="G7" s="208">
        <v>2004</v>
      </c>
      <c r="H7" s="209">
        <v>5460</v>
      </c>
      <c r="I7" s="209">
        <v>12500</v>
      </c>
      <c r="J7" s="209">
        <v>4116</v>
      </c>
      <c r="K7" s="209">
        <v>0</v>
      </c>
      <c r="L7" s="208">
        <v>43</v>
      </c>
      <c r="M7" s="210">
        <v>38135</v>
      </c>
      <c r="N7" s="211" t="s">
        <v>853</v>
      </c>
      <c r="O7" s="210">
        <v>44342</v>
      </c>
      <c r="P7" s="212">
        <v>619706</v>
      </c>
      <c r="Q7" s="207"/>
      <c r="R7" s="207" t="s">
        <v>841</v>
      </c>
      <c r="S7" s="170" t="s">
        <v>162</v>
      </c>
      <c r="T7" s="207"/>
      <c r="U7" s="170" t="s">
        <v>161</v>
      </c>
      <c r="V7" s="322">
        <v>44382</v>
      </c>
      <c r="W7" s="322">
        <v>44746</v>
      </c>
      <c r="X7" s="170" t="s">
        <v>161</v>
      </c>
      <c r="Y7" s="214">
        <v>13800</v>
      </c>
      <c r="Z7" s="170" t="s">
        <v>842</v>
      </c>
      <c r="AA7" s="322">
        <v>44382</v>
      </c>
      <c r="AB7" s="322">
        <v>44746</v>
      </c>
      <c r="AC7" s="170" t="s">
        <v>161</v>
      </c>
      <c r="AD7" s="215">
        <v>10000</v>
      </c>
      <c r="AE7" s="322">
        <v>44382</v>
      </c>
      <c r="AF7" s="322">
        <v>44746</v>
      </c>
      <c r="AG7" s="170" t="s">
        <v>162</v>
      </c>
      <c r="AH7" s="213"/>
      <c r="AI7" s="213"/>
      <c r="AJ7" s="207"/>
    </row>
    <row r="8" spans="1:36" ht="26.4">
      <c r="A8" s="206">
        <v>5</v>
      </c>
      <c r="B8" s="207" t="s">
        <v>854</v>
      </c>
      <c r="C8" s="207" t="s">
        <v>847</v>
      </c>
      <c r="D8" s="207" t="s">
        <v>855</v>
      </c>
      <c r="E8" s="207" t="s">
        <v>838</v>
      </c>
      <c r="F8" s="207" t="s">
        <v>839</v>
      </c>
      <c r="G8" s="208">
        <v>1997</v>
      </c>
      <c r="H8" s="209">
        <v>4450</v>
      </c>
      <c r="I8" s="209">
        <v>6300</v>
      </c>
      <c r="J8" s="209">
        <v>3908</v>
      </c>
      <c r="K8" s="209">
        <v>0</v>
      </c>
      <c r="L8" s="208">
        <v>29</v>
      </c>
      <c r="M8" s="210">
        <v>35675</v>
      </c>
      <c r="N8" s="211" t="s">
        <v>856</v>
      </c>
      <c r="O8" s="210"/>
      <c r="P8" s="212">
        <v>717959</v>
      </c>
      <c r="Q8" s="207"/>
      <c r="R8" s="207" t="s">
        <v>841</v>
      </c>
      <c r="S8" s="170" t="s">
        <v>162</v>
      </c>
      <c r="T8" s="207"/>
      <c r="U8" s="170" t="s">
        <v>161</v>
      </c>
      <c r="V8" s="322">
        <v>44382</v>
      </c>
      <c r="W8" s="322">
        <v>44746</v>
      </c>
      <c r="X8" s="170" t="s">
        <v>162</v>
      </c>
      <c r="Y8" s="214" t="s">
        <v>86</v>
      </c>
      <c r="Z8" s="315"/>
      <c r="AA8" s="213" t="s">
        <v>86</v>
      </c>
      <c r="AB8" s="213" t="s">
        <v>86</v>
      </c>
      <c r="AC8" s="170" t="s">
        <v>162</v>
      </c>
      <c r="AD8" s="215" t="s">
        <v>86</v>
      </c>
      <c r="AE8" s="213" t="s">
        <v>86</v>
      </c>
      <c r="AF8" s="213" t="s">
        <v>86</v>
      </c>
      <c r="AG8" s="170" t="s">
        <v>162</v>
      </c>
      <c r="AH8" s="213"/>
      <c r="AI8" s="213"/>
      <c r="AJ8" s="207"/>
    </row>
    <row r="9" spans="1:36" ht="26.4">
      <c r="A9" s="206">
        <v>6</v>
      </c>
      <c r="B9" s="207" t="s">
        <v>857</v>
      </c>
      <c r="C9" s="207" t="s">
        <v>858</v>
      </c>
      <c r="D9" s="207" t="s">
        <v>859</v>
      </c>
      <c r="E9" s="207" t="s">
        <v>860</v>
      </c>
      <c r="F9" s="207" t="s">
        <v>861</v>
      </c>
      <c r="G9" s="208">
        <v>2013</v>
      </c>
      <c r="H9" s="209">
        <v>6150</v>
      </c>
      <c r="I9" s="209">
        <v>16000</v>
      </c>
      <c r="J9" s="209">
        <v>6871</v>
      </c>
      <c r="K9" s="209">
        <v>184</v>
      </c>
      <c r="L9" s="208">
        <v>3</v>
      </c>
      <c r="M9" s="210" t="s">
        <v>862</v>
      </c>
      <c r="N9" s="211" t="s">
        <v>863</v>
      </c>
      <c r="O9" s="210" t="s">
        <v>864</v>
      </c>
      <c r="P9" s="212">
        <v>12614</v>
      </c>
      <c r="Q9" s="207"/>
      <c r="R9" s="207" t="s">
        <v>850</v>
      </c>
      <c r="S9" s="170" t="s">
        <v>162</v>
      </c>
      <c r="T9" s="207"/>
      <c r="U9" s="170" t="s">
        <v>161</v>
      </c>
      <c r="V9" s="322">
        <v>44382</v>
      </c>
      <c r="W9" s="322">
        <v>44746</v>
      </c>
      <c r="X9" s="170" t="s">
        <v>161</v>
      </c>
      <c r="Y9" s="214">
        <v>360000</v>
      </c>
      <c r="Z9" s="170" t="s">
        <v>842</v>
      </c>
      <c r="AA9" s="322">
        <v>44382</v>
      </c>
      <c r="AB9" s="322">
        <v>44746</v>
      </c>
      <c r="AC9" s="170" t="s">
        <v>161</v>
      </c>
      <c r="AD9" s="215">
        <v>10000</v>
      </c>
      <c r="AE9" s="322">
        <v>44382</v>
      </c>
      <c r="AF9" s="322">
        <v>44746</v>
      </c>
      <c r="AG9" s="170" t="s">
        <v>162</v>
      </c>
      <c r="AH9" s="213"/>
      <c r="AI9" s="213"/>
      <c r="AJ9" s="207"/>
    </row>
    <row r="10" spans="1:36" ht="39.6">
      <c r="A10" s="206">
        <v>7</v>
      </c>
      <c r="B10" s="207" t="s">
        <v>865</v>
      </c>
      <c r="C10" s="207" t="s">
        <v>866</v>
      </c>
      <c r="D10" s="207" t="s">
        <v>867</v>
      </c>
      <c r="E10" s="207" t="s">
        <v>868</v>
      </c>
      <c r="F10" s="207" t="s">
        <v>748</v>
      </c>
      <c r="G10" s="208">
        <v>2011</v>
      </c>
      <c r="H10" s="209">
        <v>10000</v>
      </c>
      <c r="I10" s="209">
        <v>13160</v>
      </c>
      <c r="J10" s="207" t="s">
        <v>748</v>
      </c>
      <c r="K10" s="207" t="s">
        <v>748</v>
      </c>
      <c r="L10" s="207" t="s">
        <v>748</v>
      </c>
      <c r="M10" s="210" t="s">
        <v>869</v>
      </c>
      <c r="N10" s="211" t="s">
        <v>870</v>
      </c>
      <c r="O10" s="210" t="s">
        <v>871</v>
      </c>
      <c r="P10" s="207" t="s">
        <v>748</v>
      </c>
      <c r="Q10" s="207"/>
      <c r="R10" s="207" t="s">
        <v>841</v>
      </c>
      <c r="S10" s="170" t="s">
        <v>162</v>
      </c>
      <c r="T10" s="207"/>
      <c r="U10" s="170" t="s">
        <v>161</v>
      </c>
      <c r="V10" s="322">
        <v>44382</v>
      </c>
      <c r="W10" s="322">
        <v>44746</v>
      </c>
      <c r="X10" s="170" t="s">
        <v>161</v>
      </c>
      <c r="Y10" s="214">
        <v>17000</v>
      </c>
      <c r="Z10" s="170" t="s">
        <v>842</v>
      </c>
      <c r="AA10" s="322">
        <v>44382</v>
      </c>
      <c r="AB10" s="322">
        <v>44746</v>
      </c>
      <c r="AC10" s="170" t="s">
        <v>162</v>
      </c>
      <c r="AD10" s="215" t="s">
        <v>872</v>
      </c>
      <c r="AE10" s="215" t="s">
        <v>872</v>
      </c>
      <c r="AF10" s="215" t="s">
        <v>872</v>
      </c>
      <c r="AG10" s="170" t="s">
        <v>162</v>
      </c>
      <c r="AH10" s="213"/>
      <c r="AI10" s="213"/>
      <c r="AJ10" s="207"/>
    </row>
    <row r="11" spans="1:36" ht="39.6">
      <c r="A11" s="206">
        <v>8</v>
      </c>
      <c r="B11" s="207" t="s">
        <v>873</v>
      </c>
      <c r="C11" s="207" t="s">
        <v>874</v>
      </c>
      <c r="D11" s="207" t="s">
        <v>875</v>
      </c>
      <c r="E11" s="207" t="s">
        <v>876</v>
      </c>
      <c r="F11" s="207" t="s">
        <v>748</v>
      </c>
      <c r="G11" s="208">
        <v>1998</v>
      </c>
      <c r="H11" s="209">
        <v>4500</v>
      </c>
      <c r="I11" s="209">
        <v>6010</v>
      </c>
      <c r="J11" s="207" t="s">
        <v>748</v>
      </c>
      <c r="K11" s="207" t="s">
        <v>748</v>
      </c>
      <c r="L11" s="207" t="s">
        <v>748</v>
      </c>
      <c r="M11" s="210" t="s">
        <v>877</v>
      </c>
      <c r="N11" s="211" t="s">
        <v>878</v>
      </c>
      <c r="O11" s="210" t="s">
        <v>879</v>
      </c>
      <c r="P11" s="207" t="s">
        <v>748</v>
      </c>
      <c r="Q11" s="207"/>
      <c r="R11" s="207" t="s">
        <v>841</v>
      </c>
      <c r="S11" s="170" t="s">
        <v>162</v>
      </c>
      <c r="T11" s="207"/>
      <c r="U11" s="170" t="s">
        <v>161</v>
      </c>
      <c r="V11" s="322">
        <v>44382</v>
      </c>
      <c r="W11" s="322">
        <v>44746</v>
      </c>
      <c r="X11" s="170" t="s">
        <v>161</v>
      </c>
      <c r="Y11" s="214">
        <v>6000</v>
      </c>
      <c r="Z11" s="170" t="s">
        <v>842</v>
      </c>
      <c r="AA11" s="322">
        <v>44382</v>
      </c>
      <c r="AB11" s="322">
        <v>44746</v>
      </c>
      <c r="AC11" s="170" t="s">
        <v>162</v>
      </c>
      <c r="AD11" s="215" t="s">
        <v>872</v>
      </c>
      <c r="AE11" s="215" t="s">
        <v>872</v>
      </c>
      <c r="AF11" s="215" t="s">
        <v>872</v>
      </c>
      <c r="AG11" s="170" t="s">
        <v>162</v>
      </c>
      <c r="AH11" s="213"/>
      <c r="AI11" s="213"/>
      <c r="AJ11" s="207"/>
    </row>
    <row r="12" spans="1:36" ht="26.4">
      <c r="A12" s="206">
        <v>9</v>
      </c>
      <c r="B12" s="207" t="s">
        <v>880</v>
      </c>
      <c r="C12" s="207" t="s">
        <v>881</v>
      </c>
      <c r="D12" s="207" t="s">
        <v>882</v>
      </c>
      <c r="E12" s="207" t="s">
        <v>883</v>
      </c>
      <c r="F12" s="207" t="s">
        <v>748</v>
      </c>
      <c r="G12" s="208">
        <v>2011</v>
      </c>
      <c r="H12" s="207" t="s">
        <v>748</v>
      </c>
      <c r="I12" s="209">
        <v>9000</v>
      </c>
      <c r="J12" s="209">
        <v>6728</v>
      </c>
      <c r="K12" s="209">
        <v>93</v>
      </c>
      <c r="L12" s="208">
        <v>2</v>
      </c>
      <c r="M12" s="210" t="s">
        <v>869</v>
      </c>
      <c r="N12" s="211" t="s">
        <v>884</v>
      </c>
      <c r="O12" s="210" t="s">
        <v>885</v>
      </c>
      <c r="P12" s="212">
        <v>8411</v>
      </c>
      <c r="Q12" s="207"/>
      <c r="R12" s="207" t="s">
        <v>841</v>
      </c>
      <c r="S12" s="170" t="s">
        <v>162</v>
      </c>
      <c r="T12" s="207"/>
      <c r="U12" s="170" t="s">
        <v>161</v>
      </c>
      <c r="V12" s="322">
        <v>44382</v>
      </c>
      <c r="W12" s="322">
        <v>44746</v>
      </c>
      <c r="X12" s="170" t="s">
        <v>161</v>
      </c>
      <c r="Y12" s="214">
        <v>114000</v>
      </c>
      <c r="Z12" s="170" t="s">
        <v>842</v>
      </c>
      <c r="AA12" s="322">
        <v>44382</v>
      </c>
      <c r="AB12" s="322">
        <v>44746</v>
      </c>
      <c r="AC12" s="170" t="s">
        <v>161</v>
      </c>
      <c r="AD12" s="215">
        <v>10000</v>
      </c>
      <c r="AE12" s="322">
        <v>44382</v>
      </c>
      <c r="AF12" s="322">
        <v>44746</v>
      </c>
      <c r="AG12" s="170" t="s">
        <v>162</v>
      </c>
      <c r="AH12" s="213"/>
      <c r="AI12" s="213"/>
      <c r="AJ12" s="207"/>
    </row>
    <row r="13" spans="1:36" ht="39.6">
      <c r="A13" s="206">
        <v>10</v>
      </c>
      <c r="B13" s="207" t="s">
        <v>886</v>
      </c>
      <c r="C13" s="207" t="s">
        <v>887</v>
      </c>
      <c r="D13" s="207" t="s">
        <v>888</v>
      </c>
      <c r="E13" s="207" t="s">
        <v>868</v>
      </c>
      <c r="F13" s="207" t="s">
        <v>889</v>
      </c>
      <c r="G13" s="208">
        <v>2020</v>
      </c>
      <c r="H13" s="209">
        <v>9950</v>
      </c>
      <c r="I13" s="209">
        <v>13200</v>
      </c>
      <c r="J13" s="207" t="s">
        <v>748</v>
      </c>
      <c r="K13" s="207" t="s">
        <v>748</v>
      </c>
      <c r="L13" s="207" t="s">
        <v>748</v>
      </c>
      <c r="M13" s="210" t="s">
        <v>890</v>
      </c>
      <c r="N13" s="211" t="s">
        <v>891</v>
      </c>
      <c r="O13" s="210" t="s">
        <v>892</v>
      </c>
      <c r="P13" s="207" t="s">
        <v>748</v>
      </c>
      <c r="Q13" s="207"/>
      <c r="R13" s="207" t="s">
        <v>850</v>
      </c>
      <c r="S13" s="170" t="s">
        <v>162</v>
      </c>
      <c r="T13" s="207"/>
      <c r="U13" s="170" t="s">
        <v>161</v>
      </c>
      <c r="V13" s="207" t="s">
        <v>967</v>
      </c>
      <c r="W13" s="207" t="s">
        <v>1048</v>
      </c>
      <c r="X13" s="170" t="s">
        <v>161</v>
      </c>
      <c r="Y13" s="214">
        <v>85000</v>
      </c>
      <c r="Z13" s="170" t="s">
        <v>893</v>
      </c>
      <c r="AA13" s="322">
        <v>44382</v>
      </c>
      <c r="AB13" s="322">
        <v>44746</v>
      </c>
      <c r="AC13" s="170" t="s">
        <v>162</v>
      </c>
      <c r="AD13" s="215" t="s">
        <v>872</v>
      </c>
      <c r="AE13" s="215" t="s">
        <v>872</v>
      </c>
      <c r="AF13" s="215" t="s">
        <v>872</v>
      </c>
      <c r="AG13" s="170" t="s">
        <v>162</v>
      </c>
      <c r="AH13" s="213"/>
      <c r="AI13" s="213"/>
      <c r="AJ13" s="207"/>
    </row>
    <row r="14" spans="1:36" ht="26.4">
      <c r="A14" s="206">
        <v>11</v>
      </c>
      <c r="B14" s="207" t="s">
        <v>894</v>
      </c>
      <c r="C14" s="207" t="s">
        <v>895</v>
      </c>
      <c r="D14" s="207" t="s">
        <v>748</v>
      </c>
      <c r="E14" s="207" t="s">
        <v>896</v>
      </c>
      <c r="F14" s="207" t="s">
        <v>748</v>
      </c>
      <c r="G14" s="208">
        <v>2009</v>
      </c>
      <c r="H14" s="209">
        <v>2950</v>
      </c>
      <c r="I14" s="209">
        <v>3490</v>
      </c>
      <c r="J14" s="207" t="s">
        <v>748</v>
      </c>
      <c r="K14" s="207" t="s">
        <v>748</v>
      </c>
      <c r="L14" s="207" t="s">
        <v>748</v>
      </c>
      <c r="M14" s="210" t="s">
        <v>897</v>
      </c>
      <c r="N14" s="211" t="s">
        <v>898</v>
      </c>
      <c r="O14" s="210" t="s">
        <v>899</v>
      </c>
      <c r="P14" s="207" t="s">
        <v>748</v>
      </c>
      <c r="Q14" s="207"/>
      <c r="R14" s="207" t="s">
        <v>850</v>
      </c>
      <c r="S14" s="170" t="s">
        <v>162</v>
      </c>
      <c r="T14" s="207"/>
      <c r="U14" s="170" t="s">
        <v>161</v>
      </c>
      <c r="V14" s="322">
        <v>44382</v>
      </c>
      <c r="W14" s="322">
        <v>44746</v>
      </c>
      <c r="X14" s="170" t="s">
        <v>161</v>
      </c>
      <c r="Y14" s="214">
        <v>5000</v>
      </c>
      <c r="Z14" s="170" t="s">
        <v>842</v>
      </c>
      <c r="AA14" s="322">
        <v>44382</v>
      </c>
      <c r="AB14" s="322">
        <v>44746</v>
      </c>
      <c r="AC14" s="170" t="s">
        <v>162</v>
      </c>
      <c r="AD14" s="215" t="s">
        <v>872</v>
      </c>
      <c r="AE14" s="215" t="s">
        <v>872</v>
      </c>
      <c r="AF14" s="215" t="s">
        <v>872</v>
      </c>
      <c r="AG14" s="170" t="s">
        <v>162</v>
      </c>
      <c r="AH14" s="213"/>
      <c r="AI14" s="213"/>
      <c r="AJ14" s="207"/>
    </row>
    <row r="15" spans="1:36" ht="39.6">
      <c r="A15" s="206">
        <v>12</v>
      </c>
      <c r="B15" s="207" t="s">
        <v>900</v>
      </c>
      <c r="C15" s="207" t="s">
        <v>748</v>
      </c>
      <c r="D15" s="207" t="s">
        <v>901</v>
      </c>
      <c r="E15" s="207" t="s">
        <v>868</v>
      </c>
      <c r="F15" s="207" t="s">
        <v>889</v>
      </c>
      <c r="G15" s="208">
        <v>1996</v>
      </c>
      <c r="H15" s="209">
        <v>9000</v>
      </c>
      <c r="I15" s="209">
        <v>11800</v>
      </c>
      <c r="J15" s="207" t="s">
        <v>748</v>
      </c>
      <c r="K15" s="207" t="s">
        <v>748</v>
      </c>
      <c r="L15" s="207" t="s">
        <v>748</v>
      </c>
      <c r="M15" s="210" t="s">
        <v>902</v>
      </c>
      <c r="N15" s="211" t="s">
        <v>903</v>
      </c>
      <c r="O15" s="210" t="s">
        <v>871</v>
      </c>
      <c r="P15" s="207" t="s">
        <v>748</v>
      </c>
      <c r="Q15" s="207"/>
      <c r="R15" s="207" t="s">
        <v>850</v>
      </c>
      <c r="S15" s="170" t="s">
        <v>162</v>
      </c>
      <c r="T15" s="207"/>
      <c r="U15" s="170" t="s">
        <v>161</v>
      </c>
      <c r="V15" s="322">
        <v>44382</v>
      </c>
      <c r="W15" s="322">
        <v>44746</v>
      </c>
      <c r="X15" s="170" t="s">
        <v>161</v>
      </c>
      <c r="Y15" s="214">
        <v>5000</v>
      </c>
      <c r="Z15" s="170" t="s">
        <v>842</v>
      </c>
      <c r="AA15" s="322">
        <v>44382</v>
      </c>
      <c r="AB15" s="322">
        <v>44746</v>
      </c>
      <c r="AC15" s="170" t="s">
        <v>162</v>
      </c>
      <c r="AD15" s="215" t="s">
        <v>872</v>
      </c>
      <c r="AE15" s="215" t="s">
        <v>872</v>
      </c>
      <c r="AF15" s="215" t="s">
        <v>872</v>
      </c>
      <c r="AG15" s="170" t="s">
        <v>162</v>
      </c>
      <c r="AH15" s="213"/>
      <c r="AI15" s="213"/>
      <c r="AJ15" s="207"/>
    </row>
    <row r="16" spans="1:36" ht="26.4">
      <c r="A16" s="206">
        <v>13</v>
      </c>
      <c r="B16" s="207" t="s">
        <v>904</v>
      </c>
      <c r="C16" s="207" t="s">
        <v>881</v>
      </c>
      <c r="D16" s="207" t="s">
        <v>905</v>
      </c>
      <c r="E16" s="207" t="s">
        <v>883</v>
      </c>
      <c r="F16" s="207" t="s">
        <v>748</v>
      </c>
      <c r="G16" s="208">
        <v>2020</v>
      </c>
      <c r="H16" s="207" t="s">
        <v>748</v>
      </c>
      <c r="I16" s="209">
        <v>6500</v>
      </c>
      <c r="J16" s="209">
        <v>3387</v>
      </c>
      <c r="K16" s="209">
        <v>79</v>
      </c>
      <c r="L16" s="208">
        <v>2</v>
      </c>
      <c r="M16" s="210" t="s">
        <v>890</v>
      </c>
      <c r="N16" s="211" t="s">
        <v>906</v>
      </c>
      <c r="O16" s="210" t="s">
        <v>892</v>
      </c>
      <c r="P16" s="212">
        <v>233</v>
      </c>
      <c r="Q16" s="207"/>
      <c r="R16" s="207" t="s">
        <v>850</v>
      </c>
      <c r="S16" s="170" t="s">
        <v>162</v>
      </c>
      <c r="T16" s="207"/>
      <c r="U16" s="170" t="s">
        <v>161</v>
      </c>
      <c r="V16" s="207" t="s">
        <v>967</v>
      </c>
      <c r="W16" s="207" t="s">
        <v>1048</v>
      </c>
      <c r="X16" s="170" t="s">
        <v>161</v>
      </c>
      <c r="Y16" s="214">
        <v>270000</v>
      </c>
      <c r="Z16" s="170" t="s">
        <v>842</v>
      </c>
      <c r="AA16" s="322">
        <v>44382</v>
      </c>
      <c r="AB16" s="322">
        <v>44746</v>
      </c>
      <c r="AC16" s="170" t="s">
        <v>161</v>
      </c>
      <c r="AD16" s="215">
        <v>10000</v>
      </c>
      <c r="AE16" s="322">
        <v>44382</v>
      </c>
      <c r="AF16" s="322">
        <v>44746</v>
      </c>
      <c r="AG16" s="170" t="s">
        <v>162</v>
      </c>
      <c r="AH16" s="213"/>
      <c r="AI16" s="213"/>
      <c r="AJ16" s="207"/>
    </row>
    <row r="17" spans="1:36" ht="39.6">
      <c r="A17" s="206">
        <v>14</v>
      </c>
      <c r="B17" s="207" t="s">
        <v>907</v>
      </c>
      <c r="C17" s="207" t="s">
        <v>887</v>
      </c>
      <c r="D17" s="207" t="s">
        <v>908</v>
      </c>
      <c r="E17" s="207" t="s">
        <v>868</v>
      </c>
      <c r="F17" s="207" t="s">
        <v>889</v>
      </c>
      <c r="G17" s="208">
        <v>2020</v>
      </c>
      <c r="H17" s="209">
        <v>5000</v>
      </c>
      <c r="I17" s="209">
        <v>6640</v>
      </c>
      <c r="J17" s="207" t="s">
        <v>748</v>
      </c>
      <c r="K17" s="207" t="s">
        <v>748</v>
      </c>
      <c r="L17" s="207" t="s">
        <v>748</v>
      </c>
      <c r="M17" s="210" t="s">
        <v>890</v>
      </c>
      <c r="N17" s="211" t="s">
        <v>909</v>
      </c>
      <c r="O17" s="210" t="s">
        <v>892</v>
      </c>
      <c r="P17" s="207" t="s">
        <v>748</v>
      </c>
      <c r="Q17" s="207"/>
      <c r="R17" s="207" t="s">
        <v>850</v>
      </c>
      <c r="S17" s="170" t="s">
        <v>162</v>
      </c>
      <c r="T17" s="207"/>
      <c r="U17" s="170" t="s">
        <v>161</v>
      </c>
      <c r="V17" s="207" t="s">
        <v>967</v>
      </c>
      <c r="W17" s="207" t="s">
        <v>1048</v>
      </c>
      <c r="X17" s="170" t="s">
        <v>161</v>
      </c>
      <c r="Y17" s="214">
        <v>25000</v>
      </c>
      <c r="Z17" s="170" t="s">
        <v>893</v>
      </c>
      <c r="AA17" s="322">
        <v>44382</v>
      </c>
      <c r="AB17" s="322">
        <v>44746</v>
      </c>
      <c r="AC17" s="170" t="s">
        <v>162</v>
      </c>
      <c r="AD17" s="215" t="s">
        <v>872</v>
      </c>
      <c r="AE17" s="215" t="s">
        <v>872</v>
      </c>
      <c r="AF17" s="215" t="s">
        <v>872</v>
      </c>
      <c r="AG17" s="170" t="s">
        <v>162</v>
      </c>
      <c r="AH17" s="213"/>
      <c r="AI17" s="213"/>
      <c r="AJ17" s="207"/>
    </row>
    <row r="18" spans="1:36" ht="26.4">
      <c r="A18" s="206">
        <v>15</v>
      </c>
      <c r="B18" s="207" t="s">
        <v>910</v>
      </c>
      <c r="C18" s="207" t="s">
        <v>911</v>
      </c>
      <c r="D18" s="207" t="s">
        <v>912</v>
      </c>
      <c r="E18" s="207" t="s">
        <v>913</v>
      </c>
      <c r="F18" s="207" t="s">
        <v>914</v>
      </c>
      <c r="G18" s="208">
        <v>2005</v>
      </c>
      <c r="H18" s="207" t="s">
        <v>748</v>
      </c>
      <c r="I18" s="209">
        <v>5990</v>
      </c>
      <c r="J18" s="209">
        <v>2953</v>
      </c>
      <c r="K18" s="209">
        <v>85</v>
      </c>
      <c r="L18" s="208">
        <v>3</v>
      </c>
      <c r="M18" s="210" t="s">
        <v>915</v>
      </c>
      <c r="N18" s="211" t="s">
        <v>916</v>
      </c>
      <c r="O18" s="210" t="s">
        <v>917</v>
      </c>
      <c r="P18" s="212">
        <v>196072</v>
      </c>
      <c r="Q18" s="207"/>
      <c r="R18" s="207" t="s">
        <v>841</v>
      </c>
      <c r="S18" s="170" t="s">
        <v>162</v>
      </c>
      <c r="T18" s="207"/>
      <c r="U18" s="170" t="s">
        <v>161</v>
      </c>
      <c r="V18" s="322">
        <v>44382</v>
      </c>
      <c r="W18" s="322">
        <v>44746</v>
      </c>
      <c r="X18" s="170" t="s">
        <v>161</v>
      </c>
      <c r="Y18" s="214">
        <v>18000</v>
      </c>
      <c r="Z18" s="170" t="s">
        <v>842</v>
      </c>
      <c r="AA18" s="322">
        <v>44382</v>
      </c>
      <c r="AB18" s="322">
        <v>44746</v>
      </c>
      <c r="AC18" s="170" t="s">
        <v>161</v>
      </c>
      <c r="AD18" s="215">
        <v>10000</v>
      </c>
      <c r="AE18" s="322">
        <v>44382</v>
      </c>
      <c r="AF18" s="322">
        <v>44746</v>
      </c>
      <c r="AG18" s="170" t="s">
        <v>162</v>
      </c>
      <c r="AH18" s="213"/>
      <c r="AI18" s="213"/>
      <c r="AJ18" s="207"/>
    </row>
    <row r="19" spans="1:36" ht="26.4">
      <c r="A19" s="206">
        <v>16</v>
      </c>
      <c r="B19" s="207" t="s">
        <v>918</v>
      </c>
      <c r="C19" s="207" t="s">
        <v>919</v>
      </c>
      <c r="D19" s="207" t="s">
        <v>920</v>
      </c>
      <c r="E19" s="207" t="s">
        <v>883</v>
      </c>
      <c r="F19" s="207" t="s">
        <v>748</v>
      </c>
      <c r="G19" s="208">
        <v>1977</v>
      </c>
      <c r="H19" s="207" t="s">
        <v>748</v>
      </c>
      <c r="I19" s="209">
        <v>5170</v>
      </c>
      <c r="J19" s="209">
        <v>4562</v>
      </c>
      <c r="K19" s="207" t="s">
        <v>748</v>
      </c>
      <c r="L19" s="208">
        <v>2</v>
      </c>
      <c r="M19" s="210" t="s">
        <v>921</v>
      </c>
      <c r="N19" s="211" t="s">
        <v>922</v>
      </c>
      <c r="O19" s="210" t="s">
        <v>923</v>
      </c>
      <c r="P19" s="212">
        <v>5335</v>
      </c>
      <c r="Q19" s="207"/>
      <c r="R19" s="207" t="s">
        <v>850</v>
      </c>
      <c r="S19" s="170" t="s">
        <v>162</v>
      </c>
      <c r="T19" s="207"/>
      <c r="U19" s="170" t="s">
        <v>161</v>
      </c>
      <c r="V19" s="322">
        <v>44382</v>
      </c>
      <c r="W19" s="322">
        <v>44746</v>
      </c>
      <c r="X19" s="170" t="s">
        <v>161</v>
      </c>
      <c r="Y19" s="214">
        <v>6000</v>
      </c>
      <c r="Z19" s="170" t="s">
        <v>842</v>
      </c>
      <c r="AA19" s="322">
        <v>44382</v>
      </c>
      <c r="AB19" s="322">
        <v>44746</v>
      </c>
      <c r="AC19" s="170" t="s">
        <v>161</v>
      </c>
      <c r="AD19" s="215">
        <v>10000</v>
      </c>
      <c r="AE19" s="322">
        <v>44382</v>
      </c>
      <c r="AF19" s="322">
        <v>44746</v>
      </c>
      <c r="AG19" s="170" t="s">
        <v>162</v>
      </c>
      <c r="AH19" s="213"/>
      <c r="AI19" s="213"/>
      <c r="AJ19" s="207"/>
    </row>
    <row r="20" spans="1:36" ht="26.4">
      <c r="A20" s="206">
        <v>17</v>
      </c>
      <c r="B20" s="207" t="s">
        <v>924</v>
      </c>
      <c r="C20" s="207" t="s">
        <v>925</v>
      </c>
      <c r="D20" s="207" t="s">
        <v>926</v>
      </c>
      <c r="E20" s="207" t="s">
        <v>927</v>
      </c>
      <c r="F20" s="207" t="s">
        <v>928</v>
      </c>
      <c r="G20" s="208">
        <v>1989</v>
      </c>
      <c r="H20" s="209">
        <v>980</v>
      </c>
      <c r="I20" s="209">
        <v>2500</v>
      </c>
      <c r="J20" s="209">
        <v>2120</v>
      </c>
      <c r="K20" s="207" t="s">
        <v>748</v>
      </c>
      <c r="L20" s="208">
        <v>6</v>
      </c>
      <c r="M20" s="210" t="s">
        <v>929</v>
      </c>
      <c r="N20" s="211" t="s">
        <v>930</v>
      </c>
      <c r="O20" s="210" t="s">
        <v>931</v>
      </c>
      <c r="P20" s="212">
        <v>64632</v>
      </c>
      <c r="Q20" s="207"/>
      <c r="R20" s="207" t="s">
        <v>850</v>
      </c>
      <c r="S20" s="170" t="s">
        <v>162</v>
      </c>
      <c r="T20" s="207"/>
      <c r="U20" s="170" t="s">
        <v>161</v>
      </c>
      <c r="V20" s="322">
        <v>44382</v>
      </c>
      <c r="W20" s="322">
        <v>44746</v>
      </c>
      <c r="X20" s="170" t="s">
        <v>162</v>
      </c>
      <c r="Y20" s="214" t="s">
        <v>86</v>
      </c>
      <c r="Z20" s="315"/>
      <c r="AA20" s="213" t="s">
        <v>86</v>
      </c>
      <c r="AB20" s="213" t="s">
        <v>86</v>
      </c>
      <c r="AC20" s="170" t="s">
        <v>161</v>
      </c>
      <c r="AD20" s="215">
        <v>10000</v>
      </c>
      <c r="AE20" s="322">
        <v>44382</v>
      </c>
      <c r="AF20" s="322">
        <v>44746</v>
      </c>
      <c r="AG20" s="170" t="s">
        <v>162</v>
      </c>
      <c r="AH20" s="213"/>
      <c r="AI20" s="213"/>
      <c r="AJ20" s="207"/>
    </row>
    <row r="21" spans="1:36" ht="26.4">
      <c r="A21" s="206">
        <v>18</v>
      </c>
      <c r="B21" s="207" t="s">
        <v>932</v>
      </c>
      <c r="C21" s="207" t="s">
        <v>933</v>
      </c>
      <c r="D21" s="207" t="s">
        <v>934</v>
      </c>
      <c r="E21" s="207" t="s">
        <v>860</v>
      </c>
      <c r="F21" s="207" t="s">
        <v>935</v>
      </c>
      <c r="G21" s="208">
        <v>2013</v>
      </c>
      <c r="H21" s="209">
        <v>5850</v>
      </c>
      <c r="I21" s="209">
        <v>14000</v>
      </c>
      <c r="J21" s="209">
        <v>6374</v>
      </c>
      <c r="K21" s="209">
        <v>210</v>
      </c>
      <c r="L21" s="208">
        <v>6</v>
      </c>
      <c r="M21" s="210" t="s">
        <v>936</v>
      </c>
      <c r="N21" s="211" t="s">
        <v>937</v>
      </c>
      <c r="O21" s="210" t="s">
        <v>938</v>
      </c>
      <c r="P21" s="212">
        <v>9559</v>
      </c>
      <c r="Q21" s="207"/>
      <c r="R21" s="207" t="s">
        <v>850</v>
      </c>
      <c r="S21" s="170" t="s">
        <v>162</v>
      </c>
      <c r="T21" s="207"/>
      <c r="U21" s="170" t="s">
        <v>161</v>
      </c>
      <c r="V21" s="322">
        <v>44382</v>
      </c>
      <c r="W21" s="322">
        <v>44746</v>
      </c>
      <c r="X21" s="170" t="s">
        <v>161</v>
      </c>
      <c r="Y21" s="214">
        <v>370000</v>
      </c>
      <c r="Z21" s="170" t="s">
        <v>842</v>
      </c>
      <c r="AA21" s="322">
        <v>44382</v>
      </c>
      <c r="AB21" s="322">
        <v>44746</v>
      </c>
      <c r="AC21" s="170" t="s">
        <v>161</v>
      </c>
      <c r="AD21" s="215">
        <v>10000</v>
      </c>
      <c r="AE21" s="322">
        <v>44382</v>
      </c>
      <c r="AF21" s="322">
        <v>44746</v>
      </c>
      <c r="AG21" s="170" t="s">
        <v>162</v>
      </c>
      <c r="AH21" s="213"/>
      <c r="AI21" s="213"/>
      <c r="AJ21" s="207"/>
    </row>
    <row r="22" spans="1:36" ht="26.4">
      <c r="A22" s="206">
        <v>19</v>
      </c>
      <c r="B22" s="207" t="s">
        <v>939</v>
      </c>
      <c r="C22" s="207" t="s">
        <v>940</v>
      </c>
      <c r="D22" s="207" t="s">
        <v>941</v>
      </c>
      <c r="E22" s="207" t="s">
        <v>860</v>
      </c>
      <c r="F22" s="207" t="s">
        <v>935</v>
      </c>
      <c r="G22" s="208">
        <v>1985</v>
      </c>
      <c r="H22" s="209">
        <v>6900</v>
      </c>
      <c r="I22" s="209">
        <v>15300</v>
      </c>
      <c r="J22" s="209">
        <v>11100</v>
      </c>
      <c r="K22" s="209">
        <v>147</v>
      </c>
      <c r="L22" s="208">
        <v>6</v>
      </c>
      <c r="M22" s="210" t="s">
        <v>942</v>
      </c>
      <c r="N22" s="211" t="s">
        <v>943</v>
      </c>
      <c r="O22" s="210" t="s">
        <v>938</v>
      </c>
      <c r="P22" s="212">
        <v>7955</v>
      </c>
      <c r="Q22" s="207"/>
      <c r="R22" s="207" t="s">
        <v>841</v>
      </c>
      <c r="S22" s="170" t="s">
        <v>162</v>
      </c>
      <c r="T22" s="207"/>
      <c r="U22" s="170" t="s">
        <v>161</v>
      </c>
      <c r="V22" s="322">
        <v>44382</v>
      </c>
      <c r="W22" s="322">
        <v>44746</v>
      </c>
      <c r="X22" s="170" t="s">
        <v>161</v>
      </c>
      <c r="Y22" s="214">
        <v>7000</v>
      </c>
      <c r="Z22" s="170" t="s">
        <v>842</v>
      </c>
      <c r="AA22" s="322">
        <v>44382</v>
      </c>
      <c r="AB22" s="322">
        <v>44746</v>
      </c>
      <c r="AC22" s="170" t="s">
        <v>161</v>
      </c>
      <c r="AD22" s="215">
        <v>10000</v>
      </c>
      <c r="AE22" s="322">
        <v>44382</v>
      </c>
      <c r="AF22" s="322">
        <v>44746</v>
      </c>
      <c r="AG22" s="170" t="s">
        <v>162</v>
      </c>
      <c r="AH22" s="213"/>
      <c r="AI22" s="213"/>
      <c r="AJ22" s="207"/>
    </row>
    <row r="23" spans="1:36" ht="26.4">
      <c r="A23" s="206">
        <v>20</v>
      </c>
      <c r="B23" s="207" t="s">
        <v>944</v>
      </c>
      <c r="C23" s="207" t="s">
        <v>847</v>
      </c>
      <c r="D23" s="207" t="s">
        <v>945</v>
      </c>
      <c r="E23" s="207" t="s">
        <v>860</v>
      </c>
      <c r="F23" s="207" t="s">
        <v>935</v>
      </c>
      <c r="G23" s="208">
        <v>2019</v>
      </c>
      <c r="H23" s="209">
        <v>1300</v>
      </c>
      <c r="I23" s="209">
        <v>7000</v>
      </c>
      <c r="J23" s="209">
        <v>2998</v>
      </c>
      <c r="K23" s="209">
        <v>132</v>
      </c>
      <c r="L23" s="208">
        <v>6</v>
      </c>
      <c r="M23" s="210" t="s">
        <v>946</v>
      </c>
      <c r="N23" s="211" t="s">
        <v>947</v>
      </c>
      <c r="O23" s="210" t="s">
        <v>948</v>
      </c>
      <c r="P23" s="212">
        <v>1048</v>
      </c>
      <c r="Q23" s="207"/>
      <c r="R23" s="207" t="s">
        <v>949</v>
      </c>
      <c r="S23" s="170" t="s">
        <v>162</v>
      </c>
      <c r="T23" s="207"/>
      <c r="U23" s="170" t="s">
        <v>161</v>
      </c>
      <c r="V23" s="322">
        <v>44382</v>
      </c>
      <c r="W23" s="322">
        <v>44746</v>
      </c>
      <c r="X23" s="170" t="s">
        <v>161</v>
      </c>
      <c r="Y23" s="214">
        <v>380000</v>
      </c>
      <c r="Z23" s="170" t="s">
        <v>842</v>
      </c>
      <c r="AA23" s="322">
        <v>44382</v>
      </c>
      <c r="AB23" s="322">
        <v>44746</v>
      </c>
      <c r="AC23" s="170" t="s">
        <v>161</v>
      </c>
      <c r="AD23" s="215">
        <v>10000</v>
      </c>
      <c r="AE23" s="322">
        <v>44382</v>
      </c>
      <c r="AF23" s="322">
        <v>44746</v>
      </c>
      <c r="AG23" s="170" t="s">
        <v>162</v>
      </c>
      <c r="AH23" s="213"/>
      <c r="AI23" s="213"/>
      <c r="AJ23" s="207"/>
    </row>
    <row r="24" spans="1:36" ht="26.4">
      <c r="A24" s="206">
        <v>21</v>
      </c>
      <c r="B24" s="216" t="s">
        <v>950</v>
      </c>
      <c r="C24" s="216" t="s">
        <v>911</v>
      </c>
      <c r="D24" s="216" t="s">
        <v>951</v>
      </c>
      <c r="E24" s="216" t="s">
        <v>952</v>
      </c>
      <c r="F24" s="217" t="s">
        <v>748</v>
      </c>
      <c r="G24" s="216">
        <v>2007</v>
      </c>
      <c r="H24" s="217" t="s">
        <v>748</v>
      </c>
      <c r="I24" s="216">
        <v>1725</v>
      </c>
      <c r="J24" s="216">
        <v>1598</v>
      </c>
      <c r="K24" s="216">
        <v>82</v>
      </c>
      <c r="L24" s="216">
        <v>5</v>
      </c>
      <c r="M24" s="216" t="s">
        <v>953</v>
      </c>
      <c r="N24" s="216" t="s">
        <v>954</v>
      </c>
      <c r="O24" s="216" t="s">
        <v>955</v>
      </c>
      <c r="P24" s="216">
        <v>422100</v>
      </c>
      <c r="Q24" s="216"/>
      <c r="R24" s="207" t="s">
        <v>841</v>
      </c>
      <c r="S24" s="170" t="s">
        <v>162</v>
      </c>
      <c r="T24" s="317"/>
      <c r="U24" s="170" t="s">
        <v>161</v>
      </c>
      <c r="V24" s="322">
        <v>44382</v>
      </c>
      <c r="W24" s="322">
        <v>44746</v>
      </c>
      <c r="X24" s="170" t="s">
        <v>161</v>
      </c>
      <c r="Y24" s="316">
        <v>5500</v>
      </c>
      <c r="Z24" s="170" t="s">
        <v>842</v>
      </c>
      <c r="AA24" s="322">
        <v>44382</v>
      </c>
      <c r="AB24" s="322">
        <v>44746</v>
      </c>
      <c r="AC24" s="170" t="s">
        <v>161</v>
      </c>
      <c r="AD24" s="215">
        <v>10000</v>
      </c>
      <c r="AE24" s="322">
        <v>44382</v>
      </c>
      <c r="AF24" s="322">
        <v>44746</v>
      </c>
      <c r="AG24" s="218" t="s">
        <v>161</v>
      </c>
      <c r="AH24" s="322">
        <v>44382</v>
      </c>
      <c r="AI24" s="322">
        <v>44746</v>
      </c>
      <c r="AJ24" s="219" t="s">
        <v>1049</v>
      </c>
    </row>
    <row r="25" spans="1:36">
      <c r="A25" s="220"/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</row>
    <row r="26" spans="1:36" ht="17.399999999999999">
      <c r="A26" s="386" t="s">
        <v>956</v>
      </c>
      <c r="B26" s="386"/>
      <c r="C26" s="386"/>
      <c r="D26" s="386"/>
      <c r="E26" s="386"/>
      <c r="F26" s="386"/>
      <c r="G26" s="386"/>
      <c r="H26" s="386"/>
      <c r="I26"/>
      <c r="J26" s="221"/>
      <c r="K26"/>
      <c r="L26"/>
      <c r="M26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</row>
    <row r="27" spans="1:36">
      <c r="A27" s="380" t="s">
        <v>0</v>
      </c>
      <c r="B27" s="380" t="s">
        <v>957</v>
      </c>
      <c r="C27" s="380" t="s">
        <v>958</v>
      </c>
      <c r="D27" s="380" t="s">
        <v>959</v>
      </c>
      <c r="E27" s="380" t="s">
        <v>960</v>
      </c>
      <c r="F27" s="380" t="s">
        <v>961</v>
      </c>
      <c r="G27" s="380" t="s">
        <v>2</v>
      </c>
      <c r="H27" s="380" t="s">
        <v>962</v>
      </c>
      <c r="I27" s="380"/>
      <c r="J27" s="383" t="s">
        <v>50</v>
      </c>
      <c r="K27" s="383"/>
      <c r="L27" s="383"/>
      <c r="M27" s="383" t="s">
        <v>52</v>
      </c>
      <c r="N27" s="383"/>
      <c r="O27" s="383"/>
      <c r="P27" s="383"/>
      <c r="Q27" s="383" t="s">
        <v>51</v>
      </c>
      <c r="R27" s="383"/>
      <c r="S27" s="383"/>
      <c r="T27" s="383"/>
      <c r="U27" s="383"/>
      <c r="V27" s="380" t="s">
        <v>53</v>
      </c>
      <c r="W27" s="220"/>
      <c r="X27" s="220"/>
      <c r="Y27" s="295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</row>
    <row r="28" spans="1:36" ht="66">
      <c r="A28" s="380"/>
      <c r="B28" s="380"/>
      <c r="C28" s="380"/>
      <c r="D28" s="380"/>
      <c r="E28" s="380"/>
      <c r="F28" s="380"/>
      <c r="G28" s="380"/>
      <c r="H28" s="380"/>
      <c r="I28" s="380"/>
      <c r="J28" s="196" t="s">
        <v>822</v>
      </c>
      <c r="K28" s="196" t="s">
        <v>29</v>
      </c>
      <c r="L28" s="196" t="s">
        <v>30</v>
      </c>
      <c r="M28" s="196" t="s">
        <v>822</v>
      </c>
      <c r="N28" s="196" t="s">
        <v>54</v>
      </c>
      <c r="O28" s="196" t="s">
        <v>29</v>
      </c>
      <c r="P28" s="196" t="s">
        <v>30</v>
      </c>
      <c r="Q28" s="196" t="s">
        <v>822</v>
      </c>
      <c r="R28" s="380" t="s">
        <v>823</v>
      </c>
      <c r="S28" s="380"/>
      <c r="T28" s="196" t="s">
        <v>29</v>
      </c>
      <c r="U28" s="196" t="s">
        <v>30</v>
      </c>
      <c r="V28" s="38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</row>
    <row r="29" spans="1:36" ht="79.2">
      <c r="A29" s="222">
        <v>1</v>
      </c>
      <c r="B29" s="223" t="s">
        <v>963</v>
      </c>
      <c r="C29" s="207" t="s">
        <v>964</v>
      </c>
      <c r="D29" s="212" t="s">
        <v>305</v>
      </c>
      <c r="E29" s="207" t="s">
        <v>965</v>
      </c>
      <c r="F29" s="212" t="s">
        <v>966</v>
      </c>
      <c r="G29" s="212">
        <v>1</v>
      </c>
      <c r="H29" s="378">
        <v>250000</v>
      </c>
      <c r="I29" s="379"/>
      <c r="J29" s="170" t="s">
        <v>161</v>
      </c>
      <c r="K29" s="207" t="s">
        <v>967</v>
      </c>
      <c r="L29" s="207" t="s">
        <v>1051</v>
      </c>
      <c r="M29" s="170" t="s">
        <v>161</v>
      </c>
      <c r="N29" s="215">
        <v>10000</v>
      </c>
      <c r="O29" s="207" t="s">
        <v>1050</v>
      </c>
      <c r="P29" s="207" t="s">
        <v>1048</v>
      </c>
      <c r="Q29" s="170" t="s">
        <v>161</v>
      </c>
      <c r="R29" s="214">
        <v>250000</v>
      </c>
      <c r="S29" s="170" t="s">
        <v>893</v>
      </c>
      <c r="T29" s="207" t="s">
        <v>1050</v>
      </c>
      <c r="U29" s="207" t="s">
        <v>1048</v>
      </c>
      <c r="V29" s="207" t="s">
        <v>968</v>
      </c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</row>
    <row r="30" spans="1:36" ht="39.6">
      <c r="A30" s="222">
        <v>2</v>
      </c>
      <c r="B30" s="223" t="s">
        <v>969</v>
      </c>
      <c r="C30" s="207" t="s">
        <v>970</v>
      </c>
      <c r="D30" s="212">
        <v>2016</v>
      </c>
      <c r="E30" s="207" t="s">
        <v>971</v>
      </c>
      <c r="F30" s="212" t="s">
        <v>972</v>
      </c>
      <c r="G30" s="212">
        <v>1</v>
      </c>
      <c r="H30" s="378">
        <v>10000</v>
      </c>
      <c r="I30" s="379"/>
      <c r="J30" s="170" t="s">
        <v>161</v>
      </c>
      <c r="K30" s="322">
        <v>44382</v>
      </c>
      <c r="L30" s="322">
        <v>44746</v>
      </c>
      <c r="M30" s="170" t="s">
        <v>161</v>
      </c>
      <c r="N30" s="215">
        <v>10000</v>
      </c>
      <c r="O30" s="322">
        <v>44382</v>
      </c>
      <c r="P30" s="322">
        <v>44746</v>
      </c>
      <c r="Q30" s="170" t="s">
        <v>161</v>
      </c>
      <c r="R30" s="214">
        <v>8000</v>
      </c>
      <c r="S30" s="170" t="s">
        <v>842</v>
      </c>
      <c r="T30" s="322">
        <v>44382</v>
      </c>
      <c r="U30" s="322">
        <v>44746</v>
      </c>
      <c r="V30" s="207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</row>
  </sheetData>
  <mergeCells count="42">
    <mergeCell ref="AJ1:AJ2"/>
    <mergeCell ref="Y2:Z2"/>
    <mergeCell ref="E3:H3"/>
    <mergeCell ref="A26:H26"/>
    <mergeCell ref="A27:A28"/>
    <mergeCell ref="B27:B28"/>
    <mergeCell ref="C27:C28"/>
    <mergeCell ref="D27:D28"/>
    <mergeCell ref="E27:E28"/>
    <mergeCell ref="F27:F28"/>
    <mergeCell ref="G27:G28"/>
    <mergeCell ref="H27:I28"/>
    <mergeCell ref="J27:L27"/>
    <mergeCell ref="M27:P27"/>
    <mergeCell ref="Q27:U27"/>
    <mergeCell ref="AG1:AI1"/>
    <mergeCell ref="N1:N2"/>
    <mergeCell ref="O1:O2"/>
    <mergeCell ref="P1:P2"/>
    <mergeCell ref="Q1:Q2"/>
    <mergeCell ref="R1:R2"/>
    <mergeCell ref="S1:T1"/>
    <mergeCell ref="U1:W1"/>
    <mergeCell ref="X1:AB1"/>
    <mergeCell ref="AC1:AF1"/>
    <mergeCell ref="V27:V28"/>
    <mergeCell ref="R28:S28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H29:I29"/>
    <mergeCell ref="H30:I30"/>
    <mergeCell ref="K1:K2"/>
    <mergeCell ref="L1:L2"/>
    <mergeCell ref="M1:M2"/>
  </mergeCells>
  <dataValidations count="2">
    <dataValidation type="list" allowBlank="1" showInputMessage="1" showErrorMessage="1" sqref="S4:S24 U4:U24 X4:X24 AC4:AC24 AG4:AG23 J29:J30 M29:M30 Q29:Q30" xr:uid="{D95E64EF-6B5B-4937-A1F4-1728D0BE2C17}">
      <formula1>"TAK,NIE"</formula1>
      <formula2>0</formula2>
    </dataValidation>
    <dataValidation type="list" allowBlank="1" showInputMessage="1" showErrorMessage="1" sqref="S29:S30 Z4:Z24" xr:uid="{356E28D2-60E7-4006-B509-E3898CFBA33A}">
      <formula1>"netto,netto + 50% VAT,brutto"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80" pageOrder="overThenDown" orientation="landscape" r:id="rId1"/>
  <headerFooter>
    <oddHeader>&amp;RZakładka nr 4 - wykaz pojazdów</oddHeader>
    <oddFooter>&amp;RStrona &amp;P z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927A0-CA45-45BC-9669-C7CF7CC6959D}">
  <dimension ref="A2:S318"/>
  <sheetViews>
    <sheetView zoomScaleNormal="100" workbookViewId="0">
      <pane ySplit="1" topLeftCell="A2" activePane="bottomLeft" state="frozen"/>
      <selection pane="bottomLeft" activeCell="H13" sqref="H13"/>
    </sheetView>
  </sheetViews>
  <sheetFormatPr defaultColWidth="9.109375" defaultRowHeight="13.2"/>
  <cols>
    <col min="1" max="1" width="6.109375" style="46" customWidth="1"/>
    <col min="2" max="4" width="28" style="46" customWidth="1"/>
    <col min="5" max="5" width="32.33203125" style="46" customWidth="1"/>
    <col min="6" max="6" width="29.6640625" style="47" customWidth="1"/>
    <col min="7" max="7" width="29.33203125" style="48" customWidth="1"/>
    <col min="8" max="9" width="20" style="46" customWidth="1"/>
    <col min="10" max="10" width="18.33203125" style="46" customWidth="1"/>
    <col min="11" max="11" width="15.5546875" style="46" customWidth="1"/>
    <col min="12" max="12" width="18.44140625" style="46" customWidth="1"/>
    <col min="13" max="13" width="34.44140625" style="46" customWidth="1"/>
    <col min="14" max="14" width="17.33203125" style="50" customWidth="1"/>
    <col min="15" max="15" width="14.109375" style="50" customWidth="1"/>
    <col min="16" max="16" width="11.109375" style="50" bestFit="1" customWidth="1"/>
    <col min="17" max="16384" width="9.109375" style="50"/>
  </cols>
  <sheetData>
    <row r="2" spans="2:13" ht="13.8">
      <c r="B2" s="234" t="s">
        <v>65</v>
      </c>
      <c r="C2" s="234" t="s">
        <v>1009</v>
      </c>
      <c r="D2" s="234" t="s">
        <v>1008</v>
      </c>
      <c r="E2" s="234" t="s">
        <v>1007</v>
      </c>
      <c r="F2" s="234" t="s">
        <v>1006</v>
      </c>
      <c r="G2" s="234" t="s">
        <v>1005</v>
      </c>
      <c r="H2" s="234" t="s">
        <v>1004</v>
      </c>
      <c r="I2" s="51"/>
      <c r="M2" s="49"/>
    </row>
    <row r="3" spans="2:13" ht="13.8">
      <c r="B3" s="230" t="s">
        <v>74</v>
      </c>
      <c r="C3" s="233" t="s">
        <v>1026</v>
      </c>
      <c r="D3" s="233" t="s">
        <v>1015</v>
      </c>
      <c r="E3" s="233" t="s">
        <v>1015</v>
      </c>
      <c r="F3" s="233" t="s">
        <v>1015</v>
      </c>
      <c r="G3" s="229" t="s">
        <v>1013</v>
      </c>
      <c r="H3" s="233" t="s">
        <v>1015</v>
      </c>
      <c r="I3" s="51"/>
      <c r="M3" s="49"/>
    </row>
    <row r="4" spans="2:13" ht="13.8">
      <c r="B4" s="230" t="s">
        <v>66</v>
      </c>
      <c r="C4" s="233" t="s">
        <v>1015</v>
      </c>
      <c r="D4" s="233" t="s">
        <v>1015</v>
      </c>
      <c r="E4" s="233" t="s">
        <v>1015</v>
      </c>
      <c r="F4" s="233" t="s">
        <v>1015</v>
      </c>
      <c r="G4" s="233" t="s">
        <v>1015</v>
      </c>
      <c r="H4" s="233" t="s">
        <v>1015</v>
      </c>
      <c r="I4" s="51"/>
      <c r="M4" s="49"/>
    </row>
    <row r="5" spans="2:13" ht="13.8">
      <c r="B5" s="230" t="s">
        <v>67</v>
      </c>
      <c r="C5" s="233" t="s">
        <v>1015</v>
      </c>
      <c r="D5" s="233" t="s">
        <v>1024</v>
      </c>
      <c r="E5" s="233" t="s">
        <v>1015</v>
      </c>
      <c r="F5" s="233" t="s">
        <v>1015</v>
      </c>
      <c r="G5" s="233" t="s">
        <v>1015</v>
      </c>
      <c r="H5" s="233" t="s">
        <v>1015</v>
      </c>
      <c r="I5" s="51"/>
      <c r="M5" s="49"/>
    </row>
    <row r="6" spans="2:13" ht="13.8">
      <c r="B6" s="230" t="s">
        <v>68</v>
      </c>
      <c r="C6" s="233" t="s">
        <v>1015</v>
      </c>
      <c r="D6" s="233" t="s">
        <v>1015</v>
      </c>
      <c r="E6" s="229" t="s">
        <v>1025</v>
      </c>
      <c r="F6" s="229" t="s">
        <v>1012</v>
      </c>
      <c r="G6" s="233" t="s">
        <v>1015</v>
      </c>
      <c r="H6" s="229" t="s">
        <v>1014</v>
      </c>
      <c r="I6" s="51"/>
      <c r="M6" s="49"/>
    </row>
    <row r="7" spans="2:13" ht="13.8">
      <c r="B7" s="230" t="s">
        <v>69</v>
      </c>
      <c r="C7" s="233" t="s">
        <v>1015</v>
      </c>
      <c r="D7" s="233" t="s">
        <v>1015</v>
      </c>
      <c r="E7" s="233" t="s">
        <v>1015</v>
      </c>
      <c r="F7" s="233" t="s">
        <v>1015</v>
      </c>
      <c r="G7" s="233" t="s">
        <v>1015</v>
      </c>
      <c r="H7" s="233" t="s">
        <v>1015</v>
      </c>
      <c r="I7" s="51"/>
      <c r="M7" s="49"/>
    </row>
    <row r="8" spans="2:13" ht="15.6">
      <c r="B8" s="293" t="s">
        <v>70</v>
      </c>
      <c r="C8" s="293">
        <v>1521.28</v>
      </c>
      <c r="D8" s="293">
        <v>855</v>
      </c>
      <c r="E8" s="293">
        <v>7500</v>
      </c>
      <c r="F8" s="293">
        <v>1029.92</v>
      </c>
      <c r="G8" s="293">
        <v>1900</v>
      </c>
      <c r="H8" s="293">
        <v>9500</v>
      </c>
      <c r="I8" s="51"/>
      <c r="M8" s="49"/>
    </row>
    <row r="9" spans="2:13" ht="13.8">
      <c r="B9" s="230" t="s">
        <v>71</v>
      </c>
      <c r="C9" s="233" t="s">
        <v>1015</v>
      </c>
      <c r="D9" s="233" t="s">
        <v>1015</v>
      </c>
      <c r="E9" s="233" t="s">
        <v>1015</v>
      </c>
      <c r="F9" s="233" t="s">
        <v>1015</v>
      </c>
      <c r="G9" s="233" t="s">
        <v>1015</v>
      </c>
      <c r="H9" s="233" t="s">
        <v>1015</v>
      </c>
      <c r="I9" s="51"/>
      <c r="M9" s="49"/>
    </row>
    <row r="10" spans="2:13" ht="13.8">
      <c r="B10" s="230" t="s">
        <v>72</v>
      </c>
      <c r="C10" s="233" t="s">
        <v>1010</v>
      </c>
      <c r="D10" s="233" t="s">
        <v>1015</v>
      </c>
      <c r="E10" s="229" t="s">
        <v>1011</v>
      </c>
      <c r="F10" s="233" t="s">
        <v>1015</v>
      </c>
      <c r="G10" s="233" t="s">
        <v>1015</v>
      </c>
      <c r="H10" s="233" t="s">
        <v>1015</v>
      </c>
      <c r="I10" s="51"/>
      <c r="M10" s="49"/>
    </row>
    <row r="11" spans="2:13" ht="13.8">
      <c r="B11" s="230" t="s">
        <v>73</v>
      </c>
      <c r="C11" s="233" t="s">
        <v>1015</v>
      </c>
      <c r="D11" s="233" t="s">
        <v>1015</v>
      </c>
      <c r="E11" s="233" t="s">
        <v>1015</v>
      </c>
      <c r="F11" s="233" t="s">
        <v>1015</v>
      </c>
      <c r="G11" s="233" t="s">
        <v>1015</v>
      </c>
      <c r="H11" s="233" t="s">
        <v>1015</v>
      </c>
      <c r="I11" s="51"/>
      <c r="M11" s="49"/>
    </row>
    <row r="12" spans="2:13" ht="13.8">
      <c r="B12" s="230" t="s">
        <v>69</v>
      </c>
      <c r="C12" s="233" t="s">
        <v>1015</v>
      </c>
      <c r="D12" s="233" t="s">
        <v>1015</v>
      </c>
      <c r="E12" s="233" t="s">
        <v>1015</v>
      </c>
      <c r="F12" s="233" t="s">
        <v>1015</v>
      </c>
      <c r="G12" s="233" t="s">
        <v>1015</v>
      </c>
      <c r="H12" s="233" t="s">
        <v>1015</v>
      </c>
      <c r="I12" s="51"/>
      <c r="M12" s="49"/>
    </row>
    <row r="13" spans="2:13" ht="15.6">
      <c r="B13" s="293" t="s">
        <v>70</v>
      </c>
      <c r="C13" s="293">
        <v>2301.9</v>
      </c>
      <c r="D13" s="293">
        <v>0</v>
      </c>
      <c r="E13" s="293">
        <v>792</v>
      </c>
      <c r="F13" s="293">
        <v>0</v>
      </c>
      <c r="G13" s="293">
        <v>0</v>
      </c>
      <c r="H13" s="293">
        <v>0</v>
      </c>
      <c r="I13" s="51"/>
      <c r="M13" s="49"/>
    </row>
    <row r="14" spans="2:13" ht="13.8">
      <c r="B14" s="230" t="s">
        <v>75</v>
      </c>
      <c r="C14" s="233" t="s">
        <v>1015</v>
      </c>
      <c r="D14" s="233" t="s">
        <v>1015</v>
      </c>
      <c r="E14" s="233" t="s">
        <v>1015</v>
      </c>
      <c r="F14" s="233" t="s">
        <v>1015</v>
      </c>
      <c r="G14" s="233" t="s">
        <v>1015</v>
      </c>
      <c r="H14" s="233" t="s">
        <v>1015</v>
      </c>
      <c r="I14" s="51"/>
      <c r="M14" s="49"/>
    </row>
    <row r="15" spans="2:13" ht="13.8">
      <c r="B15" s="230" t="s">
        <v>69</v>
      </c>
      <c r="C15" s="233" t="s">
        <v>1015</v>
      </c>
      <c r="D15" s="233" t="s">
        <v>1015</v>
      </c>
      <c r="E15" s="233" t="s">
        <v>1015</v>
      </c>
      <c r="F15" s="233" t="s">
        <v>1015</v>
      </c>
      <c r="G15" s="233" t="s">
        <v>1015</v>
      </c>
      <c r="H15" s="233" t="s">
        <v>1015</v>
      </c>
      <c r="I15" s="51"/>
      <c r="M15" s="49"/>
    </row>
    <row r="16" spans="2:13" ht="15.6">
      <c r="B16" s="293" t="s">
        <v>70</v>
      </c>
      <c r="C16" s="293">
        <v>0</v>
      </c>
      <c r="D16" s="293">
        <v>0</v>
      </c>
      <c r="E16" s="293">
        <v>0</v>
      </c>
      <c r="F16" s="293">
        <v>0</v>
      </c>
      <c r="G16" s="293">
        <v>0</v>
      </c>
      <c r="H16" s="293">
        <v>0</v>
      </c>
      <c r="I16" s="51"/>
      <c r="M16" s="49"/>
    </row>
    <row r="17" spans="2:6">
      <c r="B17" s="231"/>
    </row>
    <row r="19" spans="2:6">
      <c r="E19" s="231"/>
      <c r="F19" s="231"/>
    </row>
    <row r="20" spans="2:6">
      <c r="E20" s="231"/>
      <c r="F20" s="232"/>
    </row>
    <row r="21" spans="2:6">
      <c r="E21" s="231"/>
      <c r="F21" s="232"/>
    </row>
    <row r="22" spans="2:6">
      <c r="E22" s="231"/>
      <c r="F22" s="232"/>
    </row>
    <row r="23" spans="2:6">
      <c r="E23" s="231"/>
    </row>
    <row r="204" spans="6:19" s="46" customFormat="1">
      <c r="F204" s="47"/>
      <c r="N204" s="50"/>
      <c r="O204" s="50"/>
      <c r="P204" s="50"/>
      <c r="Q204" s="50"/>
      <c r="R204" s="50"/>
      <c r="S204" s="50"/>
    </row>
    <row r="205" spans="6:19" s="46" customFormat="1">
      <c r="F205" s="47"/>
      <c r="N205" s="50"/>
      <c r="O205" s="50"/>
      <c r="P205" s="50"/>
      <c r="Q205" s="50"/>
      <c r="R205" s="50"/>
      <c r="S205" s="50"/>
    </row>
    <row r="206" spans="6:19" s="46" customFormat="1">
      <c r="F206" s="47"/>
      <c r="N206" s="50"/>
      <c r="O206" s="50"/>
      <c r="P206" s="50"/>
      <c r="Q206" s="50"/>
      <c r="R206" s="50"/>
      <c r="S206" s="50"/>
    </row>
    <row r="207" spans="6:19" s="46" customFormat="1">
      <c r="F207" s="47"/>
      <c r="N207" s="50"/>
      <c r="O207" s="50"/>
      <c r="P207" s="50"/>
      <c r="Q207" s="50"/>
      <c r="R207" s="50"/>
      <c r="S207" s="50"/>
    </row>
    <row r="208" spans="6:19" s="46" customFormat="1">
      <c r="F208" s="47"/>
      <c r="N208" s="50"/>
      <c r="O208" s="50"/>
      <c r="P208" s="50"/>
      <c r="Q208" s="50"/>
      <c r="R208" s="50"/>
      <c r="S208" s="50"/>
    </row>
    <row r="209" spans="6:19" s="46" customFormat="1">
      <c r="F209" s="47"/>
      <c r="N209" s="50"/>
      <c r="O209" s="50"/>
      <c r="P209" s="50"/>
      <c r="Q209" s="50"/>
      <c r="R209" s="50"/>
      <c r="S209" s="50"/>
    </row>
    <row r="210" spans="6:19" s="46" customFormat="1">
      <c r="F210" s="47"/>
      <c r="N210" s="50"/>
      <c r="O210" s="50"/>
      <c r="P210" s="50"/>
      <c r="Q210" s="50"/>
      <c r="R210" s="50"/>
      <c r="S210" s="50"/>
    </row>
    <row r="211" spans="6:19" s="46" customFormat="1">
      <c r="F211" s="47"/>
      <c r="N211" s="50"/>
      <c r="O211" s="50"/>
      <c r="P211" s="50"/>
      <c r="Q211" s="50"/>
      <c r="R211" s="50"/>
      <c r="S211" s="50"/>
    </row>
    <row r="212" spans="6:19" s="46" customFormat="1">
      <c r="F212" s="47"/>
      <c r="N212" s="50"/>
      <c r="O212" s="50"/>
      <c r="P212" s="50"/>
      <c r="Q212" s="50"/>
      <c r="R212" s="50"/>
      <c r="S212" s="50"/>
    </row>
    <row r="213" spans="6:19" s="46" customFormat="1">
      <c r="F213" s="47"/>
      <c r="N213" s="50"/>
      <c r="O213" s="50"/>
      <c r="P213" s="50"/>
      <c r="Q213" s="50"/>
      <c r="R213" s="50"/>
      <c r="S213" s="50"/>
    </row>
    <row r="214" spans="6:19" s="46" customFormat="1">
      <c r="F214" s="47"/>
      <c r="N214" s="50"/>
      <c r="O214" s="50"/>
      <c r="P214" s="50"/>
      <c r="Q214" s="50"/>
      <c r="R214" s="50"/>
      <c r="S214" s="50"/>
    </row>
    <row r="215" spans="6:19" s="46" customFormat="1">
      <c r="F215" s="47"/>
      <c r="N215" s="50"/>
      <c r="O215" s="50"/>
      <c r="P215" s="50"/>
      <c r="Q215" s="50"/>
      <c r="R215" s="50"/>
      <c r="S215" s="50"/>
    </row>
    <row r="216" spans="6:19" s="46" customFormat="1">
      <c r="F216" s="47"/>
      <c r="N216" s="50"/>
      <c r="O216" s="50"/>
      <c r="P216" s="50"/>
      <c r="Q216" s="50"/>
      <c r="R216" s="50"/>
      <c r="S216" s="50"/>
    </row>
    <row r="217" spans="6:19" s="46" customFormat="1">
      <c r="F217" s="47"/>
      <c r="N217" s="50"/>
      <c r="O217" s="50"/>
      <c r="P217" s="50"/>
      <c r="Q217" s="50"/>
      <c r="R217" s="50"/>
      <c r="S217" s="50"/>
    </row>
    <row r="218" spans="6:19" s="46" customFormat="1">
      <c r="F218" s="47"/>
      <c r="N218" s="50"/>
      <c r="O218" s="50"/>
      <c r="P218" s="50"/>
      <c r="Q218" s="50"/>
      <c r="R218" s="50"/>
      <c r="S218" s="50"/>
    </row>
    <row r="219" spans="6:19" s="46" customFormat="1">
      <c r="F219" s="47"/>
      <c r="N219" s="50"/>
      <c r="O219" s="50"/>
      <c r="P219" s="50"/>
      <c r="Q219" s="50"/>
      <c r="R219" s="50"/>
      <c r="S219" s="50"/>
    </row>
    <row r="220" spans="6:19" s="46" customFormat="1">
      <c r="F220" s="47"/>
      <c r="N220" s="50"/>
      <c r="O220" s="50"/>
      <c r="P220" s="50"/>
      <c r="Q220" s="50"/>
      <c r="R220" s="50"/>
      <c r="S220" s="50"/>
    </row>
    <row r="221" spans="6:19" s="46" customFormat="1">
      <c r="F221" s="47"/>
      <c r="N221" s="50"/>
      <c r="O221" s="50"/>
      <c r="P221" s="50"/>
      <c r="Q221" s="50"/>
      <c r="R221" s="50"/>
      <c r="S221" s="50"/>
    </row>
    <row r="222" spans="6:19" s="46" customFormat="1">
      <c r="F222" s="47"/>
      <c r="N222" s="50"/>
      <c r="O222" s="50"/>
      <c r="P222" s="50"/>
      <c r="Q222" s="50"/>
      <c r="R222" s="50"/>
      <c r="S222" s="50"/>
    </row>
    <row r="223" spans="6:19" s="46" customFormat="1">
      <c r="F223" s="47"/>
      <c r="N223" s="50"/>
      <c r="O223" s="50"/>
      <c r="P223" s="50"/>
      <c r="Q223" s="50"/>
      <c r="R223" s="50"/>
      <c r="S223" s="50"/>
    </row>
    <row r="224" spans="6:19" s="46" customFormat="1">
      <c r="F224" s="47"/>
      <c r="N224" s="50"/>
      <c r="O224" s="50"/>
      <c r="P224" s="50"/>
      <c r="Q224" s="50"/>
      <c r="R224" s="50"/>
      <c r="S224" s="50"/>
    </row>
    <row r="225" spans="6:19" s="46" customFormat="1">
      <c r="F225" s="47"/>
      <c r="N225" s="50"/>
      <c r="O225" s="50"/>
      <c r="P225" s="50"/>
      <c r="Q225" s="50"/>
      <c r="R225" s="50"/>
      <c r="S225" s="50"/>
    </row>
    <row r="226" spans="6:19" s="46" customFormat="1">
      <c r="F226" s="47"/>
      <c r="N226" s="50"/>
      <c r="O226" s="50"/>
      <c r="P226" s="50"/>
      <c r="Q226" s="50"/>
      <c r="R226" s="50"/>
      <c r="S226" s="50"/>
    </row>
    <row r="227" spans="6:19" s="46" customFormat="1">
      <c r="F227" s="47"/>
      <c r="N227" s="50"/>
      <c r="O227" s="50"/>
      <c r="P227" s="50"/>
      <c r="Q227" s="50"/>
      <c r="R227" s="50"/>
      <c r="S227" s="50"/>
    </row>
    <row r="228" spans="6:19" s="46" customFormat="1">
      <c r="F228" s="47"/>
      <c r="N228" s="50"/>
      <c r="O228" s="50"/>
      <c r="P228" s="50"/>
      <c r="Q228" s="50"/>
      <c r="R228" s="50"/>
      <c r="S228" s="50"/>
    </row>
    <row r="229" spans="6:19" s="46" customFormat="1">
      <c r="F229" s="47"/>
      <c r="N229" s="50"/>
      <c r="O229" s="50"/>
      <c r="P229" s="50"/>
      <c r="Q229" s="50"/>
      <c r="R229" s="50"/>
      <c r="S229" s="50"/>
    </row>
    <row r="230" spans="6:19" s="46" customFormat="1">
      <c r="F230" s="47"/>
      <c r="N230" s="50"/>
      <c r="O230" s="50"/>
      <c r="P230" s="50"/>
      <c r="Q230" s="50"/>
      <c r="R230" s="50"/>
      <c r="S230" s="50"/>
    </row>
    <row r="231" spans="6:19" s="46" customFormat="1">
      <c r="F231" s="47"/>
      <c r="N231" s="50"/>
      <c r="O231" s="50"/>
      <c r="P231" s="50"/>
      <c r="Q231" s="50"/>
      <c r="R231" s="50"/>
      <c r="S231" s="50"/>
    </row>
    <row r="232" spans="6:19" s="46" customFormat="1">
      <c r="F232" s="47"/>
      <c r="N232" s="50"/>
      <c r="O232" s="50"/>
      <c r="P232" s="50"/>
      <c r="Q232" s="50"/>
      <c r="R232" s="50"/>
      <c r="S232" s="50"/>
    </row>
    <row r="233" spans="6:19" s="46" customFormat="1">
      <c r="F233" s="47"/>
      <c r="N233" s="50"/>
      <c r="O233" s="50"/>
      <c r="P233" s="50"/>
      <c r="Q233" s="50"/>
      <c r="R233" s="50"/>
      <c r="S233" s="50"/>
    </row>
    <row r="234" spans="6:19" s="46" customFormat="1">
      <c r="F234" s="47"/>
      <c r="N234" s="50"/>
      <c r="O234" s="50"/>
      <c r="P234" s="50"/>
      <c r="Q234" s="50"/>
      <c r="R234" s="50"/>
      <c r="S234" s="50"/>
    </row>
    <row r="235" spans="6:19" s="46" customFormat="1">
      <c r="F235" s="47"/>
      <c r="N235" s="50"/>
      <c r="O235" s="50"/>
      <c r="P235" s="50"/>
      <c r="Q235" s="50"/>
      <c r="R235" s="50"/>
      <c r="S235" s="50"/>
    </row>
    <row r="236" spans="6:19" s="46" customFormat="1">
      <c r="F236" s="47"/>
      <c r="N236" s="50"/>
      <c r="O236" s="50"/>
      <c r="P236" s="50"/>
      <c r="Q236" s="50"/>
      <c r="R236" s="50"/>
      <c r="S236" s="50"/>
    </row>
    <row r="237" spans="6:19" s="46" customFormat="1">
      <c r="F237" s="47"/>
      <c r="N237" s="50"/>
      <c r="O237" s="50"/>
      <c r="P237" s="50"/>
      <c r="Q237" s="50"/>
      <c r="R237" s="50"/>
      <c r="S237" s="50"/>
    </row>
    <row r="238" spans="6:19" s="46" customFormat="1">
      <c r="F238" s="47"/>
      <c r="N238" s="50"/>
      <c r="O238" s="50"/>
      <c r="P238" s="50"/>
      <c r="Q238" s="50"/>
      <c r="R238" s="50"/>
      <c r="S238" s="50"/>
    </row>
    <row r="239" spans="6:19" s="46" customFormat="1">
      <c r="F239" s="47"/>
      <c r="N239" s="50"/>
      <c r="O239" s="50"/>
      <c r="P239" s="50"/>
      <c r="Q239" s="50"/>
      <c r="R239" s="50"/>
      <c r="S239" s="50"/>
    </row>
    <row r="240" spans="6:19" s="46" customFormat="1">
      <c r="F240" s="47"/>
      <c r="N240" s="50"/>
      <c r="O240" s="50"/>
      <c r="P240" s="50"/>
      <c r="Q240" s="50"/>
      <c r="R240" s="50"/>
      <c r="S240" s="50"/>
    </row>
    <row r="241" spans="6:19" s="46" customFormat="1">
      <c r="F241" s="47"/>
      <c r="N241" s="50"/>
      <c r="O241" s="50"/>
      <c r="P241" s="50"/>
      <c r="Q241" s="50"/>
      <c r="R241" s="50"/>
      <c r="S241" s="50"/>
    </row>
    <row r="242" spans="6:19" s="46" customFormat="1">
      <c r="F242" s="47"/>
      <c r="N242" s="50"/>
      <c r="O242" s="50"/>
      <c r="P242" s="50"/>
      <c r="Q242" s="50"/>
      <c r="R242" s="50"/>
      <c r="S242" s="50"/>
    </row>
    <row r="243" spans="6:19" s="46" customFormat="1">
      <c r="F243" s="47"/>
      <c r="N243" s="50"/>
      <c r="O243" s="50"/>
      <c r="P243" s="50"/>
      <c r="Q243" s="50"/>
      <c r="R243" s="50"/>
      <c r="S243" s="50"/>
    </row>
    <row r="244" spans="6:19" s="46" customFormat="1">
      <c r="F244" s="47"/>
      <c r="N244" s="50"/>
      <c r="O244" s="50"/>
      <c r="P244" s="50"/>
      <c r="Q244" s="50"/>
      <c r="R244" s="50"/>
      <c r="S244" s="50"/>
    </row>
    <row r="245" spans="6:19" s="46" customFormat="1">
      <c r="F245" s="47"/>
      <c r="N245" s="50"/>
      <c r="O245" s="50"/>
      <c r="P245" s="50"/>
      <c r="Q245" s="50"/>
      <c r="R245" s="50"/>
      <c r="S245" s="50"/>
    </row>
    <row r="246" spans="6:19" s="46" customFormat="1">
      <c r="F246" s="47"/>
      <c r="N246" s="50"/>
      <c r="O246" s="50"/>
      <c r="P246" s="50"/>
      <c r="Q246" s="50"/>
      <c r="R246" s="50"/>
      <c r="S246" s="50"/>
    </row>
    <row r="247" spans="6:19" s="46" customFormat="1">
      <c r="F247" s="47"/>
      <c r="N247" s="50"/>
      <c r="O247" s="50"/>
      <c r="P247" s="50"/>
      <c r="Q247" s="50"/>
      <c r="R247" s="50"/>
      <c r="S247" s="50"/>
    </row>
    <row r="248" spans="6:19" s="46" customFormat="1">
      <c r="F248" s="47"/>
      <c r="N248" s="50"/>
      <c r="O248" s="50"/>
      <c r="P248" s="50"/>
      <c r="Q248" s="50"/>
      <c r="R248" s="50"/>
      <c r="S248" s="50"/>
    </row>
    <row r="249" spans="6:19" s="46" customFormat="1">
      <c r="F249" s="47"/>
      <c r="N249" s="50"/>
      <c r="O249" s="50"/>
      <c r="P249" s="50"/>
      <c r="Q249" s="50"/>
      <c r="R249" s="50"/>
      <c r="S249" s="50"/>
    </row>
    <row r="250" spans="6:19" s="46" customFormat="1">
      <c r="F250" s="47"/>
      <c r="N250" s="50"/>
      <c r="O250" s="50"/>
      <c r="P250" s="50"/>
      <c r="Q250" s="50"/>
      <c r="R250" s="50"/>
      <c r="S250" s="50"/>
    </row>
    <row r="251" spans="6:19" s="46" customFormat="1">
      <c r="F251" s="47"/>
      <c r="N251" s="50"/>
      <c r="O251" s="50"/>
      <c r="P251" s="50"/>
      <c r="Q251" s="50"/>
      <c r="R251" s="50"/>
      <c r="S251" s="50"/>
    </row>
    <row r="252" spans="6:19" s="46" customFormat="1">
      <c r="F252" s="47"/>
      <c r="N252" s="50"/>
      <c r="O252" s="50"/>
      <c r="P252" s="50"/>
      <c r="Q252" s="50"/>
      <c r="R252" s="50"/>
      <c r="S252" s="50"/>
    </row>
    <row r="253" spans="6:19" s="46" customFormat="1">
      <c r="F253" s="47"/>
      <c r="N253" s="50"/>
      <c r="O253" s="50"/>
      <c r="P253" s="50"/>
      <c r="Q253" s="50"/>
      <c r="R253" s="50"/>
      <c r="S253" s="50"/>
    </row>
    <row r="254" spans="6:19" s="46" customFormat="1">
      <c r="F254" s="47"/>
      <c r="N254" s="50"/>
      <c r="O254" s="50"/>
      <c r="P254" s="50"/>
      <c r="Q254" s="50"/>
      <c r="R254" s="50"/>
      <c r="S254" s="50"/>
    </row>
    <row r="255" spans="6:19" s="46" customFormat="1">
      <c r="F255" s="47"/>
      <c r="N255" s="50"/>
      <c r="O255" s="50"/>
      <c r="P255" s="50"/>
      <c r="Q255" s="50"/>
      <c r="R255" s="50"/>
      <c r="S255" s="50"/>
    </row>
    <row r="256" spans="6:19" s="46" customFormat="1">
      <c r="F256" s="47"/>
      <c r="N256" s="50"/>
      <c r="O256" s="50"/>
      <c r="P256" s="50"/>
      <c r="Q256" s="50"/>
      <c r="R256" s="50"/>
      <c r="S256" s="50"/>
    </row>
    <row r="257" spans="6:19" s="46" customFormat="1">
      <c r="F257" s="47"/>
      <c r="N257" s="50"/>
      <c r="O257" s="50"/>
      <c r="P257" s="50"/>
      <c r="Q257" s="50"/>
      <c r="R257" s="50"/>
      <c r="S257" s="50"/>
    </row>
    <row r="258" spans="6:19" s="46" customFormat="1">
      <c r="F258" s="47"/>
      <c r="N258" s="50"/>
      <c r="O258" s="50"/>
      <c r="P258" s="50"/>
      <c r="Q258" s="50"/>
      <c r="R258" s="50"/>
      <c r="S258" s="50"/>
    </row>
    <row r="259" spans="6:19" s="46" customFormat="1">
      <c r="F259" s="47"/>
      <c r="N259" s="50"/>
      <c r="O259" s="50"/>
      <c r="P259" s="50"/>
      <c r="Q259" s="50"/>
      <c r="R259" s="50"/>
      <c r="S259" s="50"/>
    </row>
    <row r="260" spans="6:19" s="46" customFormat="1">
      <c r="F260" s="47"/>
      <c r="N260" s="50"/>
      <c r="O260" s="50"/>
      <c r="P260" s="50"/>
      <c r="Q260" s="50"/>
      <c r="R260" s="50"/>
      <c r="S260" s="50"/>
    </row>
    <row r="261" spans="6:19" s="46" customFormat="1">
      <c r="F261" s="47"/>
      <c r="N261" s="50"/>
      <c r="O261" s="50"/>
      <c r="P261" s="50"/>
      <c r="Q261" s="50"/>
      <c r="R261" s="50"/>
      <c r="S261" s="50"/>
    </row>
    <row r="262" spans="6:19" s="46" customFormat="1">
      <c r="F262" s="47"/>
      <c r="N262" s="50"/>
      <c r="O262" s="50"/>
      <c r="P262" s="50"/>
      <c r="Q262" s="50"/>
      <c r="R262" s="50"/>
      <c r="S262" s="50"/>
    </row>
    <row r="263" spans="6:19" s="46" customFormat="1">
      <c r="F263" s="47"/>
      <c r="N263" s="50"/>
      <c r="O263" s="50"/>
      <c r="P263" s="50"/>
      <c r="Q263" s="50"/>
      <c r="R263" s="50"/>
      <c r="S263" s="50"/>
    </row>
    <row r="264" spans="6:19" s="46" customFormat="1">
      <c r="F264" s="47"/>
      <c r="N264" s="50"/>
      <c r="O264" s="50"/>
      <c r="P264" s="50"/>
      <c r="Q264" s="50"/>
      <c r="R264" s="50"/>
      <c r="S264" s="50"/>
    </row>
    <row r="265" spans="6:19" s="46" customFormat="1">
      <c r="F265" s="47"/>
      <c r="N265" s="50"/>
      <c r="O265" s="50"/>
      <c r="P265" s="50"/>
      <c r="Q265" s="50"/>
      <c r="R265" s="50"/>
      <c r="S265" s="50"/>
    </row>
    <row r="266" spans="6:19" s="46" customFormat="1">
      <c r="F266" s="47"/>
      <c r="N266" s="50"/>
      <c r="O266" s="50"/>
      <c r="P266" s="50"/>
      <c r="Q266" s="50"/>
      <c r="R266" s="50"/>
      <c r="S266" s="50"/>
    </row>
    <row r="267" spans="6:19" s="46" customFormat="1">
      <c r="F267" s="47"/>
      <c r="N267" s="50"/>
      <c r="O267" s="50"/>
      <c r="P267" s="50"/>
      <c r="Q267" s="50"/>
      <c r="R267" s="50"/>
      <c r="S267" s="50"/>
    </row>
    <row r="268" spans="6:19" s="46" customFormat="1">
      <c r="F268" s="47"/>
      <c r="N268" s="50"/>
      <c r="O268" s="50"/>
      <c r="P268" s="50"/>
      <c r="Q268" s="50"/>
      <c r="R268" s="50"/>
      <c r="S268" s="50"/>
    </row>
    <row r="269" spans="6:19" s="46" customFormat="1">
      <c r="F269" s="47"/>
      <c r="N269" s="50"/>
      <c r="O269" s="50"/>
      <c r="P269" s="50"/>
      <c r="Q269" s="50"/>
      <c r="R269" s="50"/>
      <c r="S269" s="50"/>
    </row>
    <row r="270" spans="6:19" s="46" customFormat="1">
      <c r="F270" s="47"/>
      <c r="N270" s="50"/>
      <c r="O270" s="50"/>
      <c r="P270" s="50"/>
      <c r="Q270" s="50"/>
      <c r="R270" s="50"/>
      <c r="S270" s="50"/>
    </row>
    <row r="271" spans="6:19" s="46" customFormat="1">
      <c r="F271" s="47"/>
      <c r="N271" s="50"/>
      <c r="O271" s="50"/>
      <c r="P271" s="50"/>
      <c r="Q271" s="50"/>
      <c r="R271" s="50"/>
      <c r="S271" s="50"/>
    </row>
    <row r="272" spans="6:19" s="46" customFormat="1">
      <c r="F272" s="47"/>
      <c r="N272" s="50"/>
      <c r="O272" s="50"/>
      <c r="P272" s="50"/>
      <c r="Q272" s="50"/>
      <c r="R272" s="50"/>
      <c r="S272" s="50"/>
    </row>
    <row r="273" spans="6:19" s="46" customFormat="1">
      <c r="F273" s="47"/>
      <c r="N273" s="50"/>
      <c r="O273" s="50"/>
      <c r="P273" s="50"/>
      <c r="Q273" s="50"/>
      <c r="R273" s="50"/>
      <c r="S273" s="50"/>
    </row>
    <row r="274" spans="6:19" s="46" customFormat="1">
      <c r="F274" s="47"/>
      <c r="N274" s="50"/>
      <c r="O274" s="50"/>
      <c r="P274" s="50"/>
      <c r="Q274" s="50"/>
      <c r="R274" s="50"/>
      <c r="S274" s="50"/>
    </row>
    <row r="275" spans="6:19" s="46" customFormat="1">
      <c r="F275" s="47"/>
      <c r="N275" s="50"/>
      <c r="O275" s="50"/>
      <c r="P275" s="50"/>
      <c r="Q275" s="50"/>
      <c r="R275" s="50"/>
      <c r="S275" s="50"/>
    </row>
    <row r="276" spans="6:19" s="46" customFormat="1">
      <c r="F276" s="47"/>
      <c r="N276" s="50"/>
      <c r="O276" s="50"/>
      <c r="P276" s="50"/>
      <c r="Q276" s="50"/>
      <c r="R276" s="50"/>
      <c r="S276" s="50"/>
    </row>
    <row r="277" spans="6:19" s="46" customFormat="1">
      <c r="F277" s="47"/>
      <c r="N277" s="50"/>
      <c r="O277" s="50"/>
      <c r="P277" s="50"/>
      <c r="Q277" s="50"/>
      <c r="R277" s="50"/>
      <c r="S277" s="50"/>
    </row>
    <row r="278" spans="6:19" s="46" customFormat="1">
      <c r="F278" s="47"/>
      <c r="N278" s="50"/>
      <c r="O278" s="50"/>
      <c r="P278" s="50"/>
      <c r="Q278" s="50"/>
      <c r="R278" s="50"/>
      <c r="S278" s="50"/>
    </row>
    <row r="279" spans="6:19" s="46" customFormat="1">
      <c r="F279" s="47"/>
      <c r="N279" s="50"/>
      <c r="O279" s="50"/>
      <c r="P279" s="50"/>
      <c r="Q279" s="50"/>
      <c r="R279" s="50"/>
      <c r="S279" s="50"/>
    </row>
    <row r="280" spans="6:19" s="46" customFormat="1">
      <c r="F280" s="47"/>
      <c r="N280" s="50"/>
      <c r="O280" s="50"/>
      <c r="P280" s="50"/>
      <c r="Q280" s="50"/>
      <c r="R280" s="50"/>
      <c r="S280" s="50"/>
    </row>
    <row r="281" spans="6:19" s="46" customFormat="1">
      <c r="F281" s="47"/>
      <c r="N281" s="50"/>
      <c r="O281" s="50"/>
      <c r="P281" s="50"/>
      <c r="Q281" s="50"/>
      <c r="R281" s="50"/>
      <c r="S281" s="50"/>
    </row>
    <row r="282" spans="6:19" s="46" customFormat="1">
      <c r="F282" s="47"/>
      <c r="N282" s="50"/>
      <c r="O282" s="50"/>
      <c r="P282" s="50"/>
      <c r="Q282" s="50"/>
      <c r="R282" s="50"/>
      <c r="S282" s="50"/>
    </row>
    <row r="283" spans="6:19" s="46" customFormat="1">
      <c r="F283" s="47"/>
      <c r="N283" s="50"/>
      <c r="O283" s="50"/>
      <c r="P283" s="50"/>
      <c r="Q283" s="50"/>
      <c r="R283" s="50"/>
      <c r="S283" s="50"/>
    </row>
    <row r="284" spans="6:19" s="46" customFormat="1">
      <c r="F284" s="47"/>
      <c r="N284" s="50"/>
      <c r="O284" s="50"/>
      <c r="P284" s="50"/>
      <c r="Q284" s="50"/>
      <c r="R284" s="50"/>
      <c r="S284" s="50"/>
    </row>
    <row r="285" spans="6:19" s="46" customFormat="1">
      <c r="F285" s="47"/>
      <c r="N285" s="50"/>
      <c r="O285" s="50"/>
      <c r="P285" s="50"/>
      <c r="Q285" s="50"/>
      <c r="R285" s="50"/>
      <c r="S285" s="50"/>
    </row>
    <row r="286" spans="6:19" s="46" customFormat="1">
      <c r="F286" s="47"/>
      <c r="N286" s="50"/>
      <c r="O286" s="50"/>
      <c r="P286" s="50"/>
      <c r="Q286" s="50"/>
      <c r="R286" s="50"/>
      <c r="S286" s="50"/>
    </row>
    <row r="287" spans="6:19" s="46" customFormat="1">
      <c r="F287" s="47"/>
      <c r="N287" s="50"/>
      <c r="O287" s="50"/>
      <c r="P287" s="50"/>
      <c r="Q287" s="50"/>
      <c r="R287" s="50"/>
      <c r="S287" s="50"/>
    </row>
    <row r="288" spans="6:19" s="46" customFormat="1">
      <c r="F288" s="47"/>
      <c r="N288" s="50"/>
      <c r="O288" s="50"/>
      <c r="P288" s="50"/>
      <c r="Q288" s="50"/>
      <c r="R288" s="50"/>
      <c r="S288" s="50"/>
    </row>
    <row r="289" spans="6:19" s="46" customFormat="1">
      <c r="F289" s="47"/>
      <c r="N289" s="50"/>
      <c r="O289" s="50"/>
      <c r="P289" s="50"/>
      <c r="Q289" s="50"/>
      <c r="R289" s="50"/>
      <c r="S289" s="50"/>
    </row>
    <row r="290" spans="6:19" s="46" customFormat="1">
      <c r="F290" s="47"/>
      <c r="N290" s="50"/>
      <c r="O290" s="50"/>
      <c r="P290" s="50"/>
      <c r="Q290" s="50"/>
      <c r="R290" s="50"/>
      <c r="S290" s="50"/>
    </row>
    <row r="291" spans="6:19" s="46" customFormat="1">
      <c r="F291" s="47"/>
      <c r="N291" s="50"/>
      <c r="O291" s="50"/>
      <c r="P291" s="50"/>
      <c r="Q291" s="50"/>
      <c r="R291" s="50"/>
      <c r="S291" s="50"/>
    </row>
    <row r="292" spans="6:19" s="46" customFormat="1">
      <c r="F292" s="47"/>
      <c r="N292" s="50"/>
      <c r="O292" s="50"/>
      <c r="P292" s="50"/>
      <c r="Q292" s="50"/>
      <c r="R292" s="50"/>
      <c r="S292" s="50"/>
    </row>
    <row r="293" spans="6:19" s="46" customFormat="1">
      <c r="F293" s="47"/>
      <c r="N293" s="50"/>
      <c r="O293" s="50"/>
      <c r="P293" s="50"/>
      <c r="Q293" s="50"/>
      <c r="R293" s="50"/>
      <c r="S293" s="50"/>
    </row>
    <row r="294" spans="6:19" s="46" customFormat="1">
      <c r="F294" s="47"/>
      <c r="N294" s="50"/>
      <c r="O294" s="50"/>
      <c r="P294" s="50"/>
      <c r="Q294" s="50"/>
      <c r="R294" s="50"/>
      <c r="S294" s="50"/>
    </row>
    <row r="295" spans="6:19" s="46" customFormat="1">
      <c r="F295" s="47"/>
      <c r="N295" s="50"/>
      <c r="O295" s="50"/>
      <c r="P295" s="50"/>
      <c r="Q295" s="50"/>
      <c r="R295" s="50"/>
      <c r="S295" s="50"/>
    </row>
    <row r="296" spans="6:19" s="46" customFormat="1">
      <c r="F296" s="47"/>
      <c r="N296" s="50"/>
      <c r="O296" s="50"/>
      <c r="P296" s="50"/>
      <c r="Q296" s="50"/>
      <c r="R296" s="50"/>
      <c r="S296" s="50"/>
    </row>
    <row r="297" spans="6:19" s="46" customFormat="1">
      <c r="F297" s="47"/>
      <c r="N297" s="50"/>
      <c r="O297" s="50"/>
      <c r="P297" s="50"/>
      <c r="Q297" s="50"/>
      <c r="R297" s="50"/>
      <c r="S297" s="50"/>
    </row>
    <row r="298" spans="6:19" s="46" customFormat="1">
      <c r="F298" s="47"/>
      <c r="N298" s="50"/>
      <c r="O298" s="50"/>
      <c r="P298" s="50"/>
      <c r="Q298" s="50"/>
      <c r="R298" s="50"/>
      <c r="S298" s="50"/>
    </row>
    <row r="299" spans="6:19" s="46" customFormat="1">
      <c r="F299" s="47"/>
      <c r="N299" s="50"/>
      <c r="O299" s="50"/>
      <c r="P299" s="50"/>
      <c r="Q299" s="50"/>
      <c r="R299" s="50"/>
      <c r="S299" s="50"/>
    </row>
    <row r="300" spans="6:19" s="46" customFormat="1">
      <c r="F300" s="47"/>
      <c r="N300" s="50"/>
      <c r="O300" s="50"/>
      <c r="P300" s="50"/>
      <c r="Q300" s="50"/>
      <c r="R300" s="50"/>
      <c r="S300" s="50"/>
    </row>
    <row r="301" spans="6:19" s="46" customFormat="1">
      <c r="F301" s="47"/>
      <c r="N301" s="50"/>
      <c r="O301" s="50"/>
      <c r="P301" s="50"/>
      <c r="Q301" s="50"/>
      <c r="R301" s="50"/>
      <c r="S301" s="50"/>
    </row>
    <row r="302" spans="6:19" s="46" customFormat="1">
      <c r="F302" s="47"/>
      <c r="N302" s="50"/>
      <c r="O302" s="50"/>
      <c r="P302" s="50"/>
      <c r="Q302" s="50"/>
      <c r="R302" s="50"/>
      <c r="S302" s="50"/>
    </row>
    <row r="303" spans="6:19" s="46" customFormat="1">
      <c r="F303" s="47"/>
      <c r="N303" s="50"/>
      <c r="O303" s="50"/>
      <c r="P303" s="50"/>
      <c r="Q303" s="50"/>
      <c r="R303" s="50"/>
      <c r="S303" s="50"/>
    </row>
    <row r="304" spans="6:19" s="46" customFormat="1">
      <c r="F304" s="47"/>
      <c r="N304" s="50"/>
      <c r="O304" s="50"/>
      <c r="P304" s="50"/>
      <c r="Q304" s="50"/>
      <c r="R304" s="50"/>
      <c r="S304" s="50"/>
    </row>
    <row r="305" spans="6:19" s="46" customFormat="1">
      <c r="F305" s="47"/>
      <c r="N305" s="50"/>
      <c r="O305" s="50"/>
      <c r="P305" s="50"/>
      <c r="Q305" s="50"/>
      <c r="R305" s="50"/>
      <c r="S305" s="50"/>
    </row>
    <row r="306" spans="6:19" s="46" customFormat="1">
      <c r="F306" s="47"/>
      <c r="N306" s="50"/>
      <c r="O306" s="50"/>
      <c r="P306" s="50"/>
      <c r="Q306" s="50"/>
      <c r="R306" s="50"/>
      <c r="S306" s="50"/>
    </row>
    <row r="307" spans="6:19" s="46" customFormat="1">
      <c r="F307" s="47"/>
      <c r="N307" s="50"/>
      <c r="O307" s="50"/>
      <c r="P307" s="50"/>
      <c r="Q307" s="50"/>
      <c r="R307" s="50"/>
      <c r="S307" s="50"/>
    </row>
    <row r="308" spans="6:19" s="46" customFormat="1">
      <c r="F308" s="47"/>
      <c r="N308" s="50"/>
      <c r="O308" s="50"/>
      <c r="P308" s="50"/>
      <c r="Q308" s="50"/>
      <c r="R308" s="50"/>
      <c r="S308" s="50"/>
    </row>
    <row r="309" spans="6:19" s="46" customFormat="1">
      <c r="F309" s="47"/>
      <c r="N309" s="50"/>
      <c r="O309" s="50"/>
      <c r="P309" s="50"/>
      <c r="Q309" s="50"/>
      <c r="R309" s="50"/>
      <c r="S309" s="50"/>
    </row>
    <row r="310" spans="6:19" s="46" customFormat="1">
      <c r="F310" s="47"/>
      <c r="N310" s="50"/>
      <c r="O310" s="50"/>
      <c r="P310" s="50"/>
      <c r="Q310" s="50"/>
      <c r="R310" s="50"/>
      <c r="S310" s="50"/>
    </row>
    <row r="311" spans="6:19" s="46" customFormat="1">
      <c r="F311" s="47"/>
      <c r="N311" s="50"/>
      <c r="O311" s="50"/>
      <c r="P311" s="50"/>
      <c r="Q311" s="50"/>
      <c r="R311" s="50"/>
      <c r="S311" s="50"/>
    </row>
    <row r="312" spans="6:19" s="46" customFormat="1">
      <c r="F312" s="47"/>
      <c r="N312" s="50"/>
      <c r="O312" s="50"/>
      <c r="P312" s="50"/>
      <c r="Q312" s="50"/>
      <c r="R312" s="50"/>
      <c r="S312" s="50"/>
    </row>
    <row r="313" spans="6:19" s="46" customFormat="1">
      <c r="F313" s="47"/>
      <c r="N313" s="50"/>
      <c r="O313" s="50"/>
      <c r="P313" s="50"/>
      <c r="Q313" s="50"/>
      <c r="R313" s="50"/>
      <c r="S313" s="50"/>
    </row>
    <row r="314" spans="6:19" s="46" customFormat="1">
      <c r="F314" s="47"/>
      <c r="N314" s="50"/>
      <c r="O314" s="50"/>
      <c r="P314" s="50"/>
      <c r="Q314" s="50"/>
      <c r="R314" s="50"/>
      <c r="S314" s="50"/>
    </row>
    <row r="315" spans="6:19" s="46" customFormat="1">
      <c r="F315" s="47"/>
      <c r="N315" s="50"/>
      <c r="O315" s="50"/>
      <c r="P315" s="50"/>
      <c r="Q315" s="50"/>
      <c r="R315" s="50"/>
      <c r="S315" s="50"/>
    </row>
    <row r="316" spans="6:19" s="46" customFormat="1">
      <c r="F316" s="47"/>
      <c r="N316" s="50"/>
      <c r="O316" s="50"/>
      <c r="P316" s="50"/>
      <c r="Q316" s="50"/>
      <c r="R316" s="50"/>
      <c r="S316" s="50"/>
    </row>
    <row r="317" spans="6:19" s="46" customFormat="1">
      <c r="F317" s="47"/>
      <c r="N317" s="50"/>
      <c r="O317" s="50"/>
      <c r="P317" s="50"/>
      <c r="Q317" s="50"/>
      <c r="R317" s="50"/>
      <c r="S317" s="50"/>
    </row>
    <row r="318" spans="6:19" s="46" customFormat="1">
      <c r="F318" s="47"/>
      <c r="N318" s="50"/>
      <c r="O318" s="50"/>
      <c r="P318" s="50"/>
      <c r="Q318" s="50"/>
      <c r="R318" s="50"/>
      <c r="S318" s="50"/>
    </row>
  </sheetData>
  <pageMargins left="0.70866141732283472" right="0.70866141732283472" top="0.74803149606299213" bottom="0.74803149606299213" header="0.31496062992125984" footer="0.31496062992125984"/>
  <pageSetup paperSize="9" scale="90" pageOrder="overThenDown" orientation="landscape" r:id="rId1"/>
  <headerFooter>
    <oddHeader>&amp;RZakładka nr 5 - szkodowość</oddHeader>
    <oddFooter>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Zakładka nr 1</vt:lpstr>
      <vt:lpstr>Zakładkanr2</vt:lpstr>
      <vt:lpstr>Zakładkanr3</vt:lpstr>
      <vt:lpstr>Zakładkanr4</vt:lpstr>
      <vt:lpstr>Zakładka nr 5</vt:lpstr>
      <vt:lpstr>'Zakładka nr 1'!Tytuły_wydruku</vt:lpstr>
      <vt:lpstr>Zakładkanr4!Tytuły_wydruku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Burdach</dc:creator>
  <cp:lastModifiedBy>Artur Zajkowski</cp:lastModifiedBy>
  <dcterms:created xsi:type="dcterms:W3CDTF">2012-01-13T14:07:06Z</dcterms:created>
  <dcterms:modified xsi:type="dcterms:W3CDTF">2021-05-31T10:30:15Z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