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yta Konieczna\Desktop\A STARY\PROJEKTY BUDŻETU\projekt 2020\Projekt 2020 org\PROJ. budzet org.2019\"/>
    </mc:Choice>
  </mc:AlternateContent>
  <bookViews>
    <workbookView xWindow="0" yWindow="0" windowWidth="28800" windowHeight="12045"/>
  </bookViews>
  <sheets>
    <sheet name="Zał. 6 FS na 2020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7" i="1" l="1"/>
  <c r="F243" i="1"/>
  <c r="F239" i="1"/>
  <c r="F234" i="1"/>
  <c r="F231" i="1"/>
  <c r="F214" i="1"/>
  <c r="F210" i="1"/>
  <c r="F208" i="1"/>
  <c r="F207" i="1"/>
  <c r="F205" i="1"/>
  <c r="F203" i="1"/>
  <c r="F197" i="1"/>
  <c r="F195" i="1"/>
  <c r="F170" i="1"/>
  <c r="F160" i="1"/>
  <c r="F158" i="1"/>
  <c r="F153" i="1"/>
  <c r="F152" i="1" s="1"/>
  <c r="F151" i="1" s="1"/>
  <c r="F148" i="1"/>
  <c r="F147" i="1" s="1"/>
  <c r="F146" i="1" s="1"/>
  <c r="F144" i="1"/>
  <c r="F143" i="1"/>
  <c r="F142" i="1" s="1"/>
  <c r="F139" i="1"/>
  <c r="F133" i="1"/>
  <c r="F132" i="1" s="1"/>
  <c r="F113" i="1"/>
  <c r="F99" i="1"/>
  <c r="F95" i="1"/>
  <c r="F94" i="1" s="1"/>
  <c r="F98" i="1" l="1"/>
  <c r="F213" i="1"/>
  <c r="F212" i="1" s="1"/>
  <c r="F242" i="1"/>
  <c r="F241" i="1" s="1"/>
  <c r="F97" i="1"/>
  <c r="F250" i="1" s="1"/>
  <c r="G24" i="1" l="1"/>
  <c r="G82" i="1" l="1"/>
  <c r="G81" i="1" l="1"/>
  <c r="G77" i="1"/>
  <c r="G73" i="1"/>
  <c r="G70" i="1"/>
  <c r="G65" i="1"/>
  <c r="G60" i="1"/>
  <c r="G58" i="1" l="1"/>
  <c r="G56" i="1"/>
  <c r="G54" i="1"/>
  <c r="G50" i="1"/>
  <c r="G39" i="1"/>
  <c r="G38" i="1"/>
  <c r="G85" i="1" l="1"/>
  <c r="G12" i="1"/>
  <c r="G79" i="1" l="1"/>
  <c r="G47" i="1"/>
  <c r="G43" i="1"/>
  <c r="G35" i="1"/>
  <c r="G32" i="1"/>
  <c r="G28" i="1"/>
  <c r="G22" i="1"/>
  <c r="G19" i="1"/>
  <c r="G17" i="1"/>
  <c r="G87" i="1" l="1"/>
</calcChain>
</file>

<file path=xl/sharedStrings.xml><?xml version="1.0" encoding="utf-8"?>
<sst xmlns="http://schemas.openxmlformats.org/spreadsheetml/2006/main" count="250" uniqueCount="145">
  <si>
    <t>Rady Miasta i Gminy Gołańcz</t>
  </si>
  <si>
    <t>Nazwa sołectwa/ nazwa przedsięwzięcia</t>
  </si>
  <si>
    <t>Kwota ogółem na sołectwa</t>
  </si>
  <si>
    <t>FS Brdowo - naprawa nawierzchni drogi Brdowo-Czeszewo</t>
  </si>
  <si>
    <t>FS Brdowo - doposażenie placu zabaw</t>
  </si>
  <si>
    <t>FS Brdowo - naprawa i konserwacja urządzeń na placu zabaw</t>
  </si>
  <si>
    <t>FS Jeziorki - boiska sportowe</t>
  </si>
  <si>
    <t>FS Konary - boiska sportowe</t>
  </si>
  <si>
    <t>FS Morakowo - boisko sportowe</t>
  </si>
  <si>
    <t>FS Morakowo - doposażenie OSP</t>
  </si>
  <si>
    <t>FS Potulin - utrzymanie dróg gminnych</t>
  </si>
  <si>
    <t xml:space="preserve">Powyższe wydatki zakwalifikowano do poszczególnych działów, rozdziałów i paragrafów na podstawie złożonych </t>
  </si>
  <si>
    <t>wniosków przez sołtysów i uchwał rad sołeckich.</t>
  </si>
  <si>
    <t>Przed nazwami przedsięwzięć dodano nazwy sołectw.</t>
  </si>
  <si>
    <t>FS Morakowo - zakup tablicy informacyjnej</t>
  </si>
  <si>
    <t>FS Smogulec - zieleń w sołectwie</t>
  </si>
  <si>
    <t>FS Bogdanowo - zieleń w sołectwie</t>
  </si>
  <si>
    <t>FS Chawłodno - drogi gminne</t>
  </si>
  <si>
    <t>FS Chawłodno - zieleń w sołectwie</t>
  </si>
  <si>
    <t>FS Chawłodno - plac zabaw</t>
  </si>
  <si>
    <t>FS Czerlin - drogi gminne</t>
  </si>
  <si>
    <t>FS Czerlin - zieleń w sołectwie</t>
  </si>
  <si>
    <t>FS Czerlin - place zabaw</t>
  </si>
  <si>
    <t>FS Czeszewo - zieleń w sołectwie</t>
  </si>
  <si>
    <t>FS Czeszewo - drogi gminne</t>
  </si>
  <si>
    <t>FS Czeszewo - place zabaw</t>
  </si>
  <si>
    <t>FS Gręziny - zieleń w sołectwie</t>
  </si>
  <si>
    <t>FS Jeziorki - drogi gminne</t>
  </si>
  <si>
    <t>FS Jeziorki - zieleń w sołectwie</t>
  </si>
  <si>
    <t>FS Jeziorki - place zabaw</t>
  </si>
  <si>
    <t>FS Konary - drogi gminne</t>
  </si>
  <si>
    <t>FS Konary - place zabaw</t>
  </si>
  <si>
    <t xml:space="preserve">FS Konary - zieleń w sołectwie </t>
  </si>
  <si>
    <t xml:space="preserve">FS Krzyżanki - drogi gminne </t>
  </si>
  <si>
    <t>FS Krzyżanki - zieleń w sołectwie</t>
  </si>
  <si>
    <t>FS Laskownica M - zieleń w sołectwie</t>
  </si>
  <si>
    <t>FS Laskownica M - place zabaw</t>
  </si>
  <si>
    <t>FS Laskownica W - zieleń w sołectwie</t>
  </si>
  <si>
    <t>FS Laskownica W - drogi gminne</t>
  </si>
  <si>
    <t>FS Lęgniszewo - zieleń w sołectwie</t>
  </si>
  <si>
    <t>FS Lęgniszewo - drogi gminne</t>
  </si>
  <si>
    <t>FS Oleszno - drogi gminne</t>
  </si>
  <si>
    <t>FS Oleszno - zieleń w sołectwie</t>
  </si>
  <si>
    <t>FS Oleszno - place zabaw</t>
  </si>
  <si>
    <t>FS Panigródz - zieleń w sołectwie</t>
  </si>
  <si>
    <t>FS Panigródz - drogi gminne</t>
  </si>
  <si>
    <t>FS Potulin - zieleń w sołectwie</t>
  </si>
  <si>
    <t xml:space="preserve">FS Rybowo - drogi gminne </t>
  </si>
  <si>
    <t>FS Rybowo - zieleń w sołectwie</t>
  </si>
  <si>
    <t xml:space="preserve">FS Tomczyce - drogi gminne </t>
  </si>
  <si>
    <t>FS Tomczyce - place zabaw</t>
  </si>
  <si>
    <t>FS Tomczyce - zieleń w sołectwie</t>
  </si>
  <si>
    <t>FS Bogdanowo - plac zabaw</t>
  </si>
  <si>
    <t>FS Bogdanowo - zakup i montaż lampy solarnej</t>
  </si>
  <si>
    <t xml:space="preserve">FS Brdowo - zakup paliwa i mat. eksploat. do kosiarek </t>
  </si>
  <si>
    <t>FS Buszewo - zieleń w sołectwie</t>
  </si>
  <si>
    <t>FS Buszewo - place zabaw</t>
  </si>
  <si>
    <t>FS Czesławice - utrzymanie zieleni</t>
  </si>
  <si>
    <t>FS Czesławice - boisko sportowe, usługa wykonania przyłacza elektrycznego</t>
  </si>
  <si>
    <t>FS Czesławice - plac zabaw, siłownia napowietrzna</t>
  </si>
  <si>
    <t>FS Grabowo - zieleń w sołectwie</t>
  </si>
  <si>
    <t>FS Grabowo - plac zabaw</t>
  </si>
  <si>
    <t>FS Morakowo - drogi gminne</t>
  </si>
  <si>
    <t>FS Morakowo - zieleń w sołectwie</t>
  </si>
  <si>
    <t>FS Morakówko - zakup kruszywa</t>
  </si>
  <si>
    <t>FS Morakówko - zakup kwiatów</t>
  </si>
  <si>
    <t>FS Morakówko - obkaszanie poboczy drogi gminnej</t>
  </si>
  <si>
    <t>FS Morakówko - zakup części do kosiarki</t>
  </si>
  <si>
    <t>FS Morakówko - naprawa zjeżdżalni na placu zabaw + zakup farb</t>
  </si>
  <si>
    <t>FS Panigródz - doposażenie OSP</t>
  </si>
  <si>
    <t>Fundusz sołecki  w 2020 r.</t>
  </si>
  <si>
    <t>FS Czerlin - oświetlenie uliczne</t>
  </si>
  <si>
    <t>FS Chojna - utrzymanie dróg gminnych</t>
  </si>
  <si>
    <t>FS Czesławice - drogi gminne, zakup usług kruszarki, koszenia trawy i kopark-ładowarki</t>
  </si>
  <si>
    <t>FS Grabowo - drogi gminne</t>
  </si>
  <si>
    <t>FS Krzyżanki - plac zabaw</t>
  </si>
  <si>
    <t>FS Kujawki - place wiejski - siłownia zewnętrzna I etap</t>
  </si>
  <si>
    <t>FS Kujawki - drogi gminne - materiał i usługa</t>
  </si>
  <si>
    <t>FS Kujawki - zieleń w sołectwie - materiał i umowa zlecenie</t>
  </si>
  <si>
    <t>FS Kujawki - plac zabaw - materiały</t>
  </si>
  <si>
    <t>§</t>
  </si>
  <si>
    <t>Rybołówstwo i rybactwo</t>
  </si>
  <si>
    <t>Pozostała działalność</t>
  </si>
  <si>
    <t>FS Panigródz - rewitalizacja stawu wiejskiego</t>
  </si>
  <si>
    <t>Transport i łączność</t>
  </si>
  <si>
    <t>Drogi publiczne gminne</t>
  </si>
  <si>
    <t>Zakup materiałów i wyposazenia</t>
  </si>
  <si>
    <t>FS Krzyżanki - drogi gminne</t>
  </si>
  <si>
    <t>FS Laskownica Wielka -drogi gminne</t>
  </si>
  <si>
    <t>FS Rybowo - drogi gminne</t>
  </si>
  <si>
    <t>FS Tomczyce - drogi gminne</t>
  </si>
  <si>
    <t>Zakup usług pozostałych</t>
  </si>
  <si>
    <t>FS Brdowo - naprawa nawierzchni drogi Brdowo - Czeszewo</t>
  </si>
  <si>
    <t xml:space="preserve">FS Chojna - utrzymanie dróg gminnych </t>
  </si>
  <si>
    <t>FS Czesławice - drogi gminne, zakup usług kruszarki, koszenia trawy, i koparko-ładowarki</t>
  </si>
  <si>
    <t>FS Jeziorki- drogi gminne</t>
  </si>
  <si>
    <t>FS Laskownica Wielka - drogi gminne</t>
  </si>
  <si>
    <t xml:space="preserve">FS Lęgniszewo -drogi gminne </t>
  </si>
  <si>
    <t>Drogi wewnętrzne</t>
  </si>
  <si>
    <t>Administracja publiczna</t>
  </si>
  <si>
    <t>Promocja jednostek samorządu terytorialnego</t>
  </si>
  <si>
    <t>Bezpieczeństwo publiczne i ochrona przeciwpożarowa</t>
  </si>
  <si>
    <t>Ochotnicze straże pożarne</t>
  </si>
  <si>
    <t>Zakup materiałów i wyposażenia</t>
  </si>
  <si>
    <t>Gospodarka komunalna i ochrona środowiska</t>
  </si>
  <si>
    <t>Utrzymanie zieleni w miastach i gminach</t>
  </si>
  <si>
    <t>Składki na ubezpieczenie społeczne</t>
  </si>
  <si>
    <t>FS Laskownica Wielka - zieleń w sołectwie</t>
  </si>
  <si>
    <t>Składki na Fundusz Pracy</t>
  </si>
  <si>
    <t>Wynagrodzenia bezosobowe</t>
  </si>
  <si>
    <t>FS Laskownica Mała - zieleń w sołectwie</t>
  </si>
  <si>
    <t>FS Brdowo - zakup paliwa i mat. eskploat. do kosiarek</t>
  </si>
  <si>
    <t xml:space="preserve">FS Buszewo - zieleń w sołectwie </t>
  </si>
  <si>
    <t>FS Konary - zieleń w sołectwie</t>
  </si>
  <si>
    <t>FS Kujawki - zieleń w sołectwie  - materiał i umowa zlecenie</t>
  </si>
  <si>
    <t>FS Morakówko - zakup części do kosiarek</t>
  </si>
  <si>
    <t xml:space="preserve">FS Panigródz -zieleń w sołectwie </t>
  </si>
  <si>
    <t>Zakup usług remontowych</t>
  </si>
  <si>
    <t>FS Buszewo -zieleń w sołectwie</t>
  </si>
  <si>
    <t>Wydatki inwestycyjne jednostek budżetowych</t>
  </si>
  <si>
    <t>Wydatki na zakupy inwestycyjne jednostek budżetowych</t>
  </si>
  <si>
    <t>Oświetlenie ulic, placów i dróg</t>
  </si>
  <si>
    <t>Zakup materiałow i wyposażenia</t>
  </si>
  <si>
    <t>Kultura i ochrona dziedzictwa narodowego</t>
  </si>
  <si>
    <t>FS Chojna - zakup i montaż siłowni napowietrznej</t>
  </si>
  <si>
    <t>FS Kujawki - plac wiejski - siłownia zewnętrzna I etap</t>
  </si>
  <si>
    <t>FS Laskownica Mała - place zabaw</t>
  </si>
  <si>
    <t>FS Oleszno - plac zabaw</t>
  </si>
  <si>
    <t xml:space="preserve">Zakup usług remontowych </t>
  </si>
  <si>
    <t>Kultura fizyczna</t>
  </si>
  <si>
    <t>Obiekty sportowe</t>
  </si>
  <si>
    <t>FS Czesławice - boisko sportowe, usługa wykonania przyłącza energetycznego</t>
  </si>
  <si>
    <t>Załącznik Nr 9</t>
  </si>
  <si>
    <t>do uchwały Nr</t>
  </si>
  <si>
    <t xml:space="preserve">z dnia </t>
  </si>
  <si>
    <t>w sprawie uchwały budżetowej na 2020 r.</t>
  </si>
  <si>
    <t>Dz.</t>
  </si>
  <si>
    <t xml:space="preserve">rozdz. </t>
  </si>
  <si>
    <t>Nazwa sołectwa/nazwa przedsięwzięcia</t>
  </si>
  <si>
    <t>Wydatki</t>
  </si>
  <si>
    <r>
      <t xml:space="preserve">FS Brdowo - koszenie drogi </t>
    </r>
    <r>
      <rPr>
        <sz val="10"/>
        <color theme="1"/>
        <rFont val="Times New Roman"/>
        <family val="1"/>
        <charset val="238"/>
      </rPr>
      <t xml:space="preserve">(poboczy) </t>
    </r>
    <r>
      <rPr>
        <sz val="10"/>
        <color indexed="8"/>
        <rFont val="Times New Roman"/>
        <family val="1"/>
        <charset val="238"/>
      </rPr>
      <t>Czeszewo -Brdowo</t>
    </r>
  </si>
  <si>
    <t>Kwoty na poszczególne przedsięwzięcia</t>
  </si>
  <si>
    <t>FS Brdowo - koszenie drogi (poboczy) Czeszewo-Brdowo</t>
  </si>
  <si>
    <t>010</t>
  </si>
  <si>
    <t>01008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</si>
</sst>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3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>
      <alignment horizontal="center" vertical="center"/>
    </xf>
    <xf numFmtId="0" fontId="25" fillId="0" borderId="0">
      <alignment horizontal="center" vertical="center"/>
    </xf>
    <xf numFmtId="0" fontId="25" fillId="0" borderId="0">
      <alignment horizontal="left" vertical="center"/>
    </xf>
    <xf numFmtId="0" fontId="24" fillId="0" borderId="0">
      <alignment horizontal="left" vertical="center"/>
    </xf>
    <xf numFmtId="0" fontId="24" fillId="0" borderId="0">
      <alignment horizontal="right" vertical="center"/>
    </xf>
    <xf numFmtId="0" fontId="25" fillId="0" borderId="0">
      <alignment horizontal="right" vertical="center"/>
    </xf>
    <xf numFmtId="0" fontId="25" fillId="0" borderId="0">
      <alignment horizontal="center" vertical="center"/>
    </xf>
    <xf numFmtId="0" fontId="25" fillId="0" borderId="0">
      <alignment horizontal="center" vertical="center"/>
    </xf>
  </cellStyleXfs>
  <cellXfs count="57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/>
    <xf numFmtId="4" fontId="18" fillId="0" borderId="0" xfId="0" applyNumberFormat="1" applyFont="1" applyAlignment="1">
      <alignment vertical="center"/>
    </xf>
    <xf numFmtId="0" fontId="19" fillId="0" borderId="10" xfId="0" applyFont="1" applyBorder="1" applyAlignment="1">
      <alignment vertical="top" wrapText="1"/>
    </xf>
    <xf numFmtId="4" fontId="19" fillId="0" borderId="10" xfId="0" applyNumberFormat="1" applyFont="1" applyBorder="1" applyAlignment="1">
      <alignment vertical="top" wrapText="1"/>
    </xf>
    <xf numFmtId="4" fontId="19" fillId="0" borderId="10" xfId="0" applyNumberFormat="1" applyFont="1" applyBorder="1" applyAlignment="1">
      <alignment vertical="center" wrapText="1"/>
    </xf>
    <xf numFmtId="0" fontId="20" fillId="33" borderId="0" xfId="0" applyNumberFormat="1" applyFont="1" applyFill="1" applyBorder="1" applyAlignment="1" applyProtection="1">
      <alignment horizontal="center" vertical="center" wrapText="1"/>
    </xf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1" fillId="33" borderId="0" xfId="0" applyNumberFormat="1" applyFont="1" applyFill="1" applyBorder="1" applyAlignment="1" applyProtection="1">
      <alignment horizontal="left" vertical="center" wrapText="1"/>
    </xf>
    <xf numFmtId="4" fontId="21" fillId="33" borderId="0" xfId="0" applyNumberFormat="1" applyFont="1" applyFill="1" applyBorder="1" applyAlignment="1" applyProtection="1">
      <alignment horizontal="right" vertical="center" wrapText="1"/>
    </xf>
    <xf numFmtId="4" fontId="19" fillId="0" borderId="0" xfId="0" applyNumberFormat="1" applyFont="1" applyAlignment="1">
      <alignment vertical="center"/>
    </xf>
    <xf numFmtId="4" fontId="19" fillId="0" borderId="11" xfId="0" applyNumberFormat="1" applyFont="1" applyBorder="1" applyAlignment="1">
      <alignment vertical="center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Alignment="1">
      <alignment vertical="top"/>
    </xf>
    <xf numFmtId="4" fontId="22" fillId="0" borderId="0" xfId="0" applyNumberFormat="1" applyFont="1" applyFill="1" applyBorder="1" applyAlignment="1" applyProtection="1">
      <alignment horizontal="left"/>
      <protection locked="0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center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Font="1" applyFill="1" applyBorder="1"/>
    <xf numFmtId="0" fontId="21" fillId="0" borderId="0" xfId="0" applyFont="1"/>
    <xf numFmtId="44" fontId="0" fillId="0" borderId="0" xfId="0" applyNumberFormat="1"/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vertical="top" wrapText="1"/>
    </xf>
    <xf numFmtId="49" fontId="23" fillId="0" borderId="10" xfId="0" applyNumberFormat="1" applyFont="1" applyFill="1" applyBorder="1" applyAlignment="1">
      <alignment vertical="top" wrapText="1"/>
    </xf>
    <xf numFmtId="0" fontId="23" fillId="0" borderId="10" xfId="0" applyFont="1" applyFill="1" applyBorder="1" applyAlignment="1">
      <alignment vertical="top" wrapText="1"/>
    </xf>
    <xf numFmtId="4" fontId="23" fillId="0" borderId="10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49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44" fontId="26" fillId="0" borderId="0" xfId="0" applyNumberFormat="1" applyFont="1"/>
    <xf numFmtId="0" fontId="26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vertical="top" wrapText="1"/>
    </xf>
    <xf numFmtId="44" fontId="21" fillId="0" borderId="0" xfId="0" applyNumberFormat="1" applyFont="1"/>
    <xf numFmtId="0" fontId="28" fillId="0" borderId="0" xfId="0" applyFont="1" applyAlignment="1">
      <alignment vertical="top"/>
    </xf>
    <xf numFmtId="0" fontId="28" fillId="0" borderId="0" xfId="0" applyFont="1" applyAlignment="1">
      <alignment vertical="top" wrapText="1"/>
    </xf>
    <xf numFmtId="44" fontId="28" fillId="0" borderId="0" xfId="0" applyNumberFormat="1" applyFont="1" applyAlignment="1">
      <alignment horizontal="right"/>
    </xf>
    <xf numFmtId="164" fontId="28" fillId="0" borderId="0" xfId="0" applyNumberFormat="1" applyFont="1"/>
    <xf numFmtId="0" fontId="21" fillId="0" borderId="0" xfId="0" applyFont="1" applyAlignment="1">
      <alignment vertical="top" wrapText="1"/>
    </xf>
    <xf numFmtId="164" fontId="21" fillId="0" borderId="0" xfId="0" applyNumberFormat="1" applyFont="1"/>
    <xf numFmtId="0" fontId="21" fillId="0" borderId="0" xfId="0" applyFont="1" applyAlignment="1">
      <alignment vertical="top"/>
    </xf>
    <xf numFmtId="0" fontId="21" fillId="0" borderId="0" xfId="0" applyFont="1" applyAlignment="1">
      <alignment horizontal="left" vertical="top" wrapText="1"/>
    </xf>
    <xf numFmtId="0" fontId="31" fillId="0" borderId="10" xfId="0" applyFont="1" applyFill="1" applyBorder="1" applyAlignment="1">
      <alignment vertical="top" wrapText="1"/>
    </xf>
    <xf numFmtId="0" fontId="21" fillId="0" borderId="0" xfId="0" applyFont="1" applyBorder="1"/>
    <xf numFmtId="44" fontId="0" fillId="0" borderId="0" xfId="0" applyNumberFormat="1" applyBorder="1"/>
    <xf numFmtId="164" fontId="28" fillId="0" borderId="0" xfId="0" applyNumberFormat="1" applyFont="1" applyBorder="1"/>
    <xf numFmtId="0" fontId="0" fillId="0" borderId="0" xfId="0" applyFont="1" applyFill="1" applyAlignment="1">
      <alignment vertical="top" wrapText="1"/>
    </xf>
    <xf numFmtId="4" fontId="28" fillId="0" borderId="0" xfId="0" applyNumberFormat="1" applyFont="1" applyAlignment="1">
      <alignment vertical="top"/>
    </xf>
    <xf numFmtId="4" fontId="21" fillId="0" borderId="0" xfId="0" applyNumberFormat="1" applyFont="1" applyAlignment="1">
      <alignment vertical="top"/>
    </xf>
    <xf numFmtId="4" fontId="28" fillId="0" borderId="0" xfId="0" applyNumberFormat="1" applyFont="1" applyAlignment="1">
      <alignment horizontal="right" vertical="top"/>
    </xf>
    <xf numFmtId="4" fontId="28" fillId="0" borderId="12" xfId="0" applyNumberFormat="1" applyFont="1" applyBorder="1" applyAlignment="1">
      <alignment vertical="top"/>
    </xf>
  </cellXfs>
  <cellStyles count="50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Obliczenia" xfId="11" builtinId="22" customBuiltin="1"/>
    <cellStyle name="S16" xfId="48"/>
    <cellStyle name="S17" xfId="49"/>
    <cellStyle name="S2" xfId="42"/>
    <cellStyle name="S3" xfId="44"/>
    <cellStyle name="S4" xfId="47"/>
    <cellStyle name="S6" xfId="43"/>
    <cellStyle name="S8" xfId="45"/>
    <cellStyle name="S9" xfId="46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3"/>
  <sheetViews>
    <sheetView tabSelected="1" topLeftCell="A82" zoomScaleNormal="100" workbookViewId="0">
      <selection activeCell="C95" sqref="C95"/>
    </sheetView>
  </sheetViews>
  <sheetFormatPr defaultRowHeight="12.75" x14ac:dyDescent="0.2"/>
  <cols>
    <col min="1" max="1" width="2" style="1" customWidth="1"/>
    <col min="2" max="2" width="6.5703125" style="2" customWidth="1"/>
    <col min="3" max="3" width="8.140625" style="1" customWidth="1"/>
    <col min="4" max="4" width="6.85546875" style="1" customWidth="1"/>
    <col min="5" max="5" width="48.7109375" style="1" customWidth="1"/>
    <col min="6" max="6" width="13.7109375" style="3" customWidth="1"/>
    <col min="7" max="7" width="14.140625" style="4" customWidth="1"/>
    <col min="8" max="8" width="9.140625" style="1" customWidth="1"/>
    <col min="9" max="16384" width="9.140625" style="1"/>
  </cols>
  <sheetData>
    <row r="2" spans="2:7" ht="15" x14ac:dyDescent="0.2">
      <c r="E2" s="52" t="s">
        <v>132</v>
      </c>
    </row>
    <row r="3" spans="2:7" ht="15" x14ac:dyDescent="0.2">
      <c r="E3" s="52" t="s">
        <v>133</v>
      </c>
    </row>
    <row r="4" spans="2:7" ht="15" x14ac:dyDescent="0.2">
      <c r="E4" s="52" t="s">
        <v>0</v>
      </c>
    </row>
    <row r="5" spans="2:7" ht="15" x14ac:dyDescent="0.2">
      <c r="E5" s="52" t="s">
        <v>134</v>
      </c>
    </row>
    <row r="6" spans="2:7" ht="15" x14ac:dyDescent="0.2">
      <c r="E6" s="52" t="s">
        <v>135</v>
      </c>
    </row>
    <row r="7" spans="2:7" ht="7.5" customHeight="1" x14ac:dyDescent="0.2">
      <c r="E7" s="52"/>
    </row>
    <row r="8" spans="2:7" ht="23.25" customHeight="1" x14ac:dyDescent="0.2">
      <c r="E8" s="52" t="s">
        <v>70</v>
      </c>
    </row>
    <row r="9" spans="2:7" ht="38.25" customHeight="1" x14ac:dyDescent="0.2">
      <c r="B9" s="24"/>
      <c r="C9" s="25"/>
      <c r="D9" s="25"/>
      <c r="E9" s="5" t="s">
        <v>1</v>
      </c>
      <c r="F9" s="6" t="s">
        <v>141</v>
      </c>
      <c r="G9" s="7" t="s">
        <v>2</v>
      </c>
    </row>
    <row r="10" spans="2:7" ht="12.2" customHeight="1" x14ac:dyDescent="0.2">
      <c r="B10" s="8"/>
      <c r="C10" s="9"/>
      <c r="E10" s="10" t="s">
        <v>52</v>
      </c>
      <c r="F10" s="11">
        <v>3000</v>
      </c>
    </row>
    <row r="11" spans="2:7" ht="12.2" customHeight="1" x14ac:dyDescent="0.2">
      <c r="B11" s="8"/>
      <c r="C11" s="9"/>
      <c r="E11" s="10" t="s">
        <v>53</v>
      </c>
      <c r="F11" s="11">
        <v>6000</v>
      </c>
    </row>
    <row r="12" spans="2:7" ht="12.2" customHeight="1" x14ac:dyDescent="0.2">
      <c r="B12" s="8"/>
      <c r="C12" s="9"/>
      <c r="E12" s="10" t="s">
        <v>16</v>
      </c>
      <c r="F12" s="11">
        <v>1000</v>
      </c>
      <c r="G12" s="12">
        <f>SUM(F10:F12)</f>
        <v>10000</v>
      </c>
    </row>
    <row r="13" spans="2:7" ht="12.2" customHeight="1" x14ac:dyDescent="0.2">
      <c r="B13" s="8"/>
      <c r="C13" s="9"/>
      <c r="E13" s="10" t="s">
        <v>54</v>
      </c>
      <c r="F13" s="11">
        <v>600</v>
      </c>
      <c r="G13" s="12"/>
    </row>
    <row r="14" spans="2:7" ht="20.25" customHeight="1" x14ac:dyDescent="0.2">
      <c r="B14" s="8"/>
      <c r="C14" s="9"/>
      <c r="E14" s="10" t="s">
        <v>142</v>
      </c>
      <c r="F14" s="11">
        <v>1000</v>
      </c>
      <c r="G14" s="12"/>
    </row>
    <row r="15" spans="2:7" ht="15.75" customHeight="1" x14ac:dyDescent="0.2">
      <c r="B15" s="8"/>
      <c r="C15" s="9"/>
      <c r="E15" s="10" t="s">
        <v>3</v>
      </c>
      <c r="F15" s="11">
        <v>4000</v>
      </c>
      <c r="G15" s="12"/>
    </row>
    <row r="16" spans="2:7" ht="12.2" customHeight="1" x14ac:dyDescent="0.2">
      <c r="B16" s="8"/>
      <c r="C16" s="9"/>
      <c r="E16" s="10" t="s">
        <v>4</v>
      </c>
      <c r="F16" s="11">
        <v>5000</v>
      </c>
      <c r="G16" s="12"/>
    </row>
    <row r="17" spans="2:7" ht="24" customHeight="1" x14ac:dyDescent="0.2">
      <c r="B17" s="8"/>
      <c r="C17" s="9"/>
      <c r="E17" s="10" t="s">
        <v>5</v>
      </c>
      <c r="F17" s="11">
        <v>1523.85</v>
      </c>
      <c r="G17" s="12">
        <f>SUM(F13,F14,F15,F16,F17)</f>
        <v>12123.85</v>
      </c>
    </row>
    <row r="18" spans="2:7" ht="12.2" customHeight="1" x14ac:dyDescent="0.2">
      <c r="B18" s="8"/>
      <c r="C18" s="9"/>
      <c r="E18" s="10" t="s">
        <v>55</v>
      </c>
      <c r="F18" s="11">
        <v>1700</v>
      </c>
      <c r="G18" s="12"/>
    </row>
    <row r="19" spans="2:7" ht="12.2" customHeight="1" x14ac:dyDescent="0.2">
      <c r="B19" s="8"/>
      <c r="C19" s="9"/>
      <c r="E19" s="10" t="s">
        <v>56</v>
      </c>
      <c r="F19" s="11">
        <v>4492.1499999999996</v>
      </c>
      <c r="G19" s="12">
        <f>SUM(F18,F19)</f>
        <v>6192.15</v>
      </c>
    </row>
    <row r="20" spans="2:7" ht="12.2" customHeight="1" x14ac:dyDescent="0.2">
      <c r="B20" s="8"/>
      <c r="C20" s="9"/>
      <c r="E20" s="10" t="s">
        <v>17</v>
      </c>
      <c r="F20" s="11">
        <v>12063.73</v>
      </c>
      <c r="G20" s="12"/>
    </row>
    <row r="21" spans="2:7" ht="12.2" customHeight="1" x14ac:dyDescent="0.2">
      <c r="B21" s="8"/>
      <c r="C21" s="9"/>
      <c r="E21" s="10" t="s">
        <v>18</v>
      </c>
      <c r="F21" s="11">
        <v>500</v>
      </c>
      <c r="G21" s="12"/>
    </row>
    <row r="22" spans="2:7" ht="12.2" customHeight="1" x14ac:dyDescent="0.2">
      <c r="B22" s="8"/>
      <c r="C22" s="9"/>
      <c r="E22" s="10" t="s">
        <v>19</v>
      </c>
      <c r="F22" s="11">
        <v>7000</v>
      </c>
      <c r="G22" s="12">
        <f>SUM(F20,F21,F22)</f>
        <v>19563.73</v>
      </c>
    </row>
    <row r="23" spans="2:7" ht="12.2" customHeight="1" x14ac:dyDescent="0.2">
      <c r="B23" s="8"/>
      <c r="C23" s="9"/>
      <c r="E23" s="10" t="s">
        <v>72</v>
      </c>
      <c r="F23" s="11">
        <v>5000</v>
      </c>
      <c r="G23" s="12"/>
    </row>
    <row r="24" spans="2:7" ht="12.2" customHeight="1" x14ac:dyDescent="0.2">
      <c r="B24" s="8"/>
      <c r="C24" s="9"/>
      <c r="E24" s="10" t="s">
        <v>124</v>
      </c>
      <c r="F24" s="11">
        <v>7580.13</v>
      </c>
      <c r="G24" s="12">
        <f>SUM(F23:F24)</f>
        <v>12580.130000000001</v>
      </c>
    </row>
    <row r="25" spans="2:7" ht="12.2" customHeight="1" x14ac:dyDescent="0.2">
      <c r="B25" s="8"/>
      <c r="C25" s="9"/>
      <c r="E25" s="10" t="s">
        <v>20</v>
      </c>
      <c r="F25" s="11">
        <v>2026.92</v>
      </c>
      <c r="G25" s="12"/>
    </row>
    <row r="26" spans="2:7" ht="12.2" customHeight="1" x14ac:dyDescent="0.2">
      <c r="B26" s="8"/>
      <c r="C26" s="9"/>
      <c r="E26" s="10" t="s">
        <v>21</v>
      </c>
      <c r="F26" s="11">
        <v>2650</v>
      </c>
      <c r="G26" s="12"/>
    </row>
    <row r="27" spans="2:7" ht="12.2" customHeight="1" x14ac:dyDescent="0.2">
      <c r="B27" s="8"/>
      <c r="C27" s="9"/>
      <c r="E27" s="10" t="s">
        <v>22</v>
      </c>
      <c r="F27" s="11">
        <v>500</v>
      </c>
      <c r="G27" s="12"/>
    </row>
    <row r="28" spans="2:7" ht="12.2" customHeight="1" x14ac:dyDescent="0.2">
      <c r="B28" s="8"/>
      <c r="C28" s="9"/>
      <c r="E28" s="10" t="s">
        <v>71</v>
      </c>
      <c r="F28" s="11">
        <v>3300</v>
      </c>
      <c r="G28" s="12">
        <f>SUM(F25,F26,F27,F28)</f>
        <v>8476.92</v>
      </c>
    </row>
    <row r="29" spans="2:7" ht="25.5" customHeight="1" x14ac:dyDescent="0.2">
      <c r="B29" s="8"/>
      <c r="C29" s="9"/>
      <c r="E29" s="10" t="s">
        <v>73</v>
      </c>
      <c r="F29" s="11">
        <v>7000</v>
      </c>
      <c r="G29" s="12"/>
    </row>
    <row r="30" spans="2:7" ht="15.75" customHeight="1" x14ac:dyDescent="0.2">
      <c r="B30" s="8"/>
      <c r="C30" s="9"/>
      <c r="E30" s="10" t="s">
        <v>57</v>
      </c>
      <c r="F30" s="11">
        <v>3000</v>
      </c>
      <c r="G30" s="12"/>
    </row>
    <row r="31" spans="2:7" ht="24" customHeight="1" x14ac:dyDescent="0.2">
      <c r="B31" s="8"/>
      <c r="C31" s="9"/>
      <c r="E31" s="10" t="s">
        <v>58</v>
      </c>
      <c r="F31" s="11">
        <v>2500</v>
      </c>
      <c r="G31" s="12"/>
    </row>
    <row r="32" spans="2:7" ht="12.2" customHeight="1" x14ac:dyDescent="0.2">
      <c r="B32" s="8"/>
      <c r="C32" s="9"/>
      <c r="E32" s="10" t="s">
        <v>59</v>
      </c>
      <c r="F32" s="11">
        <v>10500</v>
      </c>
      <c r="G32" s="12">
        <f>SUM(F29,F30,F31,F32)</f>
        <v>23000</v>
      </c>
    </row>
    <row r="33" spans="2:7" ht="24" customHeight="1" x14ac:dyDescent="0.2">
      <c r="B33" s="8"/>
      <c r="C33" s="9"/>
      <c r="E33" s="10" t="s">
        <v>23</v>
      </c>
      <c r="F33" s="11">
        <v>4000</v>
      </c>
      <c r="G33" s="12"/>
    </row>
    <row r="34" spans="2:7" ht="12.2" customHeight="1" x14ac:dyDescent="0.2">
      <c r="B34" s="8"/>
      <c r="C34" s="9"/>
      <c r="E34" s="10" t="s">
        <v>24</v>
      </c>
      <c r="F34" s="11">
        <v>5800</v>
      </c>
      <c r="G34" s="12"/>
    </row>
    <row r="35" spans="2:7" ht="12.2" customHeight="1" x14ac:dyDescent="0.2">
      <c r="B35" s="8"/>
      <c r="C35" s="9"/>
      <c r="E35" s="10" t="s">
        <v>25</v>
      </c>
      <c r="F35" s="11">
        <v>5000</v>
      </c>
      <c r="G35" s="12">
        <f>SUM(F33,F34,F35)</f>
        <v>14800</v>
      </c>
    </row>
    <row r="36" spans="2:7" ht="12.2" customHeight="1" x14ac:dyDescent="0.2">
      <c r="B36" s="8"/>
      <c r="C36" s="9"/>
      <c r="E36" s="10" t="s">
        <v>74</v>
      </c>
      <c r="F36" s="11">
        <v>2000</v>
      </c>
      <c r="G36" s="12"/>
    </row>
    <row r="37" spans="2:7" ht="12.2" customHeight="1" x14ac:dyDescent="0.2">
      <c r="B37" s="8"/>
      <c r="C37" s="9"/>
      <c r="E37" s="10" t="s">
        <v>60</v>
      </c>
      <c r="F37" s="11">
        <v>700</v>
      </c>
      <c r="G37" s="12"/>
    </row>
    <row r="38" spans="2:7" ht="12.2" customHeight="1" x14ac:dyDescent="0.2">
      <c r="B38" s="8"/>
      <c r="C38" s="9"/>
      <c r="E38" s="10" t="s">
        <v>61</v>
      </c>
      <c r="F38" s="11">
        <v>500</v>
      </c>
      <c r="G38" s="12">
        <f>SUM(F36:F38)</f>
        <v>3200</v>
      </c>
    </row>
    <row r="39" spans="2:7" ht="12.2" customHeight="1" x14ac:dyDescent="0.2">
      <c r="B39" s="8"/>
      <c r="C39" s="9"/>
      <c r="E39" s="10" t="s">
        <v>26</v>
      </c>
      <c r="F39" s="11">
        <v>2500</v>
      </c>
      <c r="G39" s="12">
        <f>F39</f>
        <v>2500</v>
      </c>
    </row>
    <row r="40" spans="2:7" ht="12.2" customHeight="1" x14ac:dyDescent="0.2">
      <c r="B40" s="8"/>
      <c r="C40" s="9"/>
      <c r="E40" s="10" t="s">
        <v>27</v>
      </c>
      <c r="F40" s="11">
        <v>1600</v>
      </c>
      <c r="G40" s="12"/>
    </row>
    <row r="41" spans="2:7" ht="12.2" customHeight="1" x14ac:dyDescent="0.2">
      <c r="B41" s="8"/>
      <c r="C41" s="9"/>
      <c r="E41" s="10" t="s">
        <v>28</v>
      </c>
      <c r="F41" s="11">
        <v>200</v>
      </c>
      <c r="G41" s="12"/>
    </row>
    <row r="42" spans="2:7" ht="12.2" customHeight="1" x14ac:dyDescent="0.2">
      <c r="B42" s="8"/>
      <c r="C42" s="9"/>
      <c r="E42" s="10" t="s">
        <v>29</v>
      </c>
      <c r="F42" s="11">
        <v>100</v>
      </c>
      <c r="G42" s="12"/>
    </row>
    <row r="43" spans="2:7" ht="12.2" customHeight="1" x14ac:dyDescent="0.2">
      <c r="B43" s="8"/>
      <c r="C43" s="9"/>
      <c r="E43" s="10" t="s">
        <v>6</v>
      </c>
      <c r="F43" s="11">
        <v>200</v>
      </c>
      <c r="G43" s="12">
        <f>SUM(F40,F41,F42,F43)</f>
        <v>2100</v>
      </c>
    </row>
    <row r="44" spans="2:7" ht="12.2" customHeight="1" x14ac:dyDescent="0.2">
      <c r="B44" s="8"/>
      <c r="C44" s="9"/>
      <c r="E44" s="10" t="s">
        <v>30</v>
      </c>
      <c r="F44" s="11">
        <v>7000</v>
      </c>
      <c r="G44" s="12"/>
    </row>
    <row r="45" spans="2:7" ht="12.2" customHeight="1" x14ac:dyDescent="0.2">
      <c r="B45" s="8"/>
      <c r="C45" s="9"/>
      <c r="E45" s="10" t="s">
        <v>31</v>
      </c>
      <c r="F45" s="11">
        <v>300</v>
      </c>
      <c r="G45" s="12"/>
    </row>
    <row r="46" spans="2:7" ht="12.2" customHeight="1" x14ac:dyDescent="0.2">
      <c r="B46" s="8"/>
      <c r="C46" s="9"/>
      <c r="E46" s="10" t="s">
        <v>32</v>
      </c>
      <c r="F46" s="11">
        <v>500</v>
      </c>
      <c r="G46" s="12"/>
    </row>
    <row r="47" spans="2:7" ht="12.2" customHeight="1" x14ac:dyDescent="0.2">
      <c r="B47" s="8"/>
      <c r="C47" s="9"/>
      <c r="E47" s="10" t="s">
        <v>7</v>
      </c>
      <c r="F47" s="11">
        <v>1000</v>
      </c>
      <c r="G47" s="12">
        <f>SUM(F44,F45,F46,F47)</f>
        <v>8800</v>
      </c>
    </row>
    <row r="48" spans="2:7" ht="12.2" customHeight="1" x14ac:dyDescent="0.2">
      <c r="B48" s="8"/>
      <c r="C48" s="9"/>
      <c r="E48" s="10" t="s">
        <v>33</v>
      </c>
      <c r="F48" s="11">
        <v>2500</v>
      </c>
      <c r="G48" s="12"/>
    </row>
    <row r="49" spans="2:7" ht="14.25" customHeight="1" x14ac:dyDescent="0.2">
      <c r="B49" s="8"/>
      <c r="C49" s="9"/>
      <c r="E49" s="10" t="s">
        <v>34</v>
      </c>
      <c r="F49" s="11">
        <v>900</v>
      </c>
      <c r="G49" s="12"/>
    </row>
    <row r="50" spans="2:7" ht="17.25" customHeight="1" x14ac:dyDescent="0.2">
      <c r="B50" s="8"/>
      <c r="C50" s="9"/>
      <c r="E50" s="10" t="s">
        <v>75</v>
      </c>
      <c r="F50" s="11">
        <v>5250</v>
      </c>
      <c r="G50" s="12">
        <f>SUM(F48:F50)</f>
        <v>8650</v>
      </c>
    </row>
    <row r="51" spans="2:7" ht="12.2" customHeight="1" x14ac:dyDescent="0.2">
      <c r="B51" s="8"/>
      <c r="C51" s="9"/>
      <c r="E51" s="10" t="s">
        <v>77</v>
      </c>
      <c r="F51" s="11">
        <v>4300</v>
      </c>
      <c r="G51" s="12"/>
    </row>
    <row r="52" spans="2:7" ht="12.2" customHeight="1" x14ac:dyDescent="0.2">
      <c r="B52" s="8"/>
      <c r="C52" s="9"/>
      <c r="E52" s="10" t="s">
        <v>78</v>
      </c>
      <c r="F52" s="11">
        <v>1800</v>
      </c>
      <c r="G52" s="12"/>
    </row>
    <row r="53" spans="2:7" ht="12.2" customHeight="1" x14ac:dyDescent="0.2">
      <c r="B53" s="8"/>
      <c r="C53" s="9"/>
      <c r="E53" s="10" t="s">
        <v>79</v>
      </c>
      <c r="F53" s="11">
        <v>500</v>
      </c>
      <c r="G53" s="12"/>
    </row>
    <row r="54" spans="2:7" ht="12.2" customHeight="1" x14ac:dyDescent="0.2">
      <c r="B54" s="8"/>
      <c r="C54" s="9"/>
      <c r="E54" s="10" t="s">
        <v>76</v>
      </c>
      <c r="F54" s="11">
        <v>5500</v>
      </c>
      <c r="G54" s="12">
        <f>SUM(F51:F54)</f>
        <v>12100</v>
      </c>
    </row>
    <row r="55" spans="2:7" ht="12.2" customHeight="1" x14ac:dyDescent="0.2">
      <c r="B55" s="8"/>
      <c r="C55" s="9"/>
      <c r="E55" s="10" t="s">
        <v>35</v>
      </c>
      <c r="F55" s="11">
        <v>4500</v>
      </c>
      <c r="G55" s="12"/>
    </row>
    <row r="56" spans="2:7" ht="12.2" customHeight="1" x14ac:dyDescent="0.2">
      <c r="B56" s="8"/>
      <c r="C56" s="9"/>
      <c r="E56" s="10" t="s">
        <v>36</v>
      </c>
      <c r="F56" s="11">
        <v>3000</v>
      </c>
      <c r="G56" s="12">
        <f>SUM(F55:F56)</f>
        <v>7500</v>
      </c>
    </row>
    <row r="57" spans="2:7" ht="12.2" customHeight="1" x14ac:dyDescent="0.2">
      <c r="B57" s="8"/>
      <c r="C57" s="9"/>
      <c r="E57" s="10" t="s">
        <v>37</v>
      </c>
      <c r="F57" s="11">
        <v>2314.2600000000002</v>
      </c>
      <c r="G57" s="12"/>
    </row>
    <row r="58" spans="2:7" ht="19.5" customHeight="1" x14ac:dyDescent="0.2">
      <c r="B58" s="8"/>
      <c r="C58" s="9"/>
      <c r="E58" s="10" t="s">
        <v>38</v>
      </c>
      <c r="F58" s="11">
        <v>11000</v>
      </c>
      <c r="G58" s="12">
        <f>SUM(F57:F58)</f>
        <v>13314.26</v>
      </c>
    </row>
    <row r="59" spans="2:7" ht="12" customHeight="1" x14ac:dyDescent="0.2">
      <c r="B59" s="8"/>
      <c r="C59" s="9"/>
      <c r="E59" s="10" t="s">
        <v>39</v>
      </c>
      <c r="F59" s="11">
        <v>1000</v>
      </c>
      <c r="G59" s="12"/>
    </row>
    <row r="60" spans="2:7" ht="12.2" customHeight="1" x14ac:dyDescent="0.2">
      <c r="B60" s="8"/>
      <c r="C60" s="9"/>
      <c r="E60" s="10" t="s">
        <v>40</v>
      </c>
      <c r="F60" s="11">
        <v>6293.86</v>
      </c>
      <c r="G60" s="12">
        <f>SUM(F59:F60)</f>
        <v>7293.86</v>
      </c>
    </row>
    <row r="61" spans="2:7" ht="12.2" customHeight="1" x14ac:dyDescent="0.2">
      <c r="B61" s="8"/>
      <c r="C61" s="9"/>
      <c r="E61" s="10" t="s">
        <v>62</v>
      </c>
      <c r="F61" s="11">
        <v>12295.06</v>
      </c>
      <c r="G61" s="12"/>
    </row>
    <row r="62" spans="2:7" ht="12.2" customHeight="1" x14ac:dyDescent="0.2">
      <c r="B62" s="8"/>
      <c r="C62" s="9"/>
      <c r="E62" s="10" t="s">
        <v>63</v>
      </c>
      <c r="F62" s="11">
        <v>3000</v>
      </c>
      <c r="G62" s="12"/>
    </row>
    <row r="63" spans="2:7" ht="12.2" customHeight="1" x14ac:dyDescent="0.2">
      <c r="B63" s="8"/>
      <c r="C63" s="9"/>
      <c r="E63" s="10" t="s">
        <v>8</v>
      </c>
      <c r="F63" s="11">
        <v>500</v>
      </c>
      <c r="G63" s="12"/>
    </row>
    <row r="64" spans="2:7" ht="12.2" customHeight="1" x14ac:dyDescent="0.2">
      <c r="B64" s="8"/>
      <c r="C64" s="9"/>
      <c r="E64" s="10" t="s">
        <v>9</v>
      </c>
      <c r="F64" s="11">
        <v>1000</v>
      </c>
      <c r="G64" s="12"/>
    </row>
    <row r="65" spans="2:7" ht="12.2" customHeight="1" x14ac:dyDescent="0.2">
      <c r="B65" s="8"/>
      <c r="C65" s="9"/>
      <c r="E65" s="10" t="s">
        <v>14</v>
      </c>
      <c r="F65" s="11">
        <v>1000</v>
      </c>
      <c r="G65" s="12">
        <f>SUM(F61:F65)</f>
        <v>17795.059999999998</v>
      </c>
    </row>
    <row r="66" spans="2:7" ht="12.2" customHeight="1" x14ac:dyDescent="0.2">
      <c r="B66" s="8"/>
      <c r="C66" s="9"/>
      <c r="E66" s="10" t="s">
        <v>64</v>
      </c>
      <c r="F66" s="11">
        <v>10678.95</v>
      </c>
      <c r="G66" s="12"/>
    </row>
    <row r="67" spans="2:7" ht="12.2" customHeight="1" x14ac:dyDescent="0.2">
      <c r="B67" s="8"/>
      <c r="C67" s="9"/>
      <c r="E67" s="10" t="s">
        <v>65</v>
      </c>
      <c r="F67" s="11">
        <v>500</v>
      </c>
      <c r="G67" s="12"/>
    </row>
    <row r="68" spans="2:7" ht="12.2" customHeight="1" x14ac:dyDescent="0.2">
      <c r="B68" s="8"/>
      <c r="C68" s="9"/>
      <c r="E68" s="10" t="s">
        <v>66</v>
      </c>
      <c r="F68" s="11">
        <v>650</v>
      </c>
      <c r="G68" s="12"/>
    </row>
    <row r="69" spans="2:7" ht="12.2" customHeight="1" x14ac:dyDescent="0.2">
      <c r="B69" s="8"/>
      <c r="C69" s="9"/>
      <c r="E69" s="10" t="s">
        <v>67</v>
      </c>
      <c r="F69" s="11">
        <v>400</v>
      </c>
      <c r="G69" s="12"/>
    </row>
    <row r="70" spans="2:7" ht="25.5" customHeight="1" x14ac:dyDescent="0.2">
      <c r="B70" s="8"/>
      <c r="C70" s="9"/>
      <c r="E70" s="10" t="s">
        <v>68</v>
      </c>
      <c r="F70" s="11">
        <v>700</v>
      </c>
      <c r="G70" s="12">
        <f>SUM(F66:F70)</f>
        <v>12928.95</v>
      </c>
    </row>
    <row r="71" spans="2:7" ht="12.2" customHeight="1" x14ac:dyDescent="0.2">
      <c r="B71" s="8"/>
      <c r="C71" s="9"/>
      <c r="E71" s="10" t="s">
        <v>41</v>
      </c>
      <c r="F71" s="11">
        <v>1500</v>
      </c>
      <c r="G71" s="12"/>
    </row>
    <row r="72" spans="2:7" ht="12.2" customHeight="1" x14ac:dyDescent="0.2">
      <c r="B72" s="8"/>
      <c r="C72" s="9"/>
      <c r="E72" s="10" t="s">
        <v>42</v>
      </c>
      <c r="F72" s="11">
        <v>15000</v>
      </c>
      <c r="G72" s="12"/>
    </row>
    <row r="73" spans="2:7" ht="12.2" customHeight="1" x14ac:dyDescent="0.2">
      <c r="B73" s="8"/>
      <c r="C73" s="9"/>
      <c r="E73" s="10" t="s">
        <v>43</v>
      </c>
      <c r="F73" s="11">
        <v>489.96</v>
      </c>
      <c r="G73" s="12">
        <f>SUM(F71:F73)</f>
        <v>16989.96</v>
      </c>
    </row>
    <row r="74" spans="2:7" ht="12.2" customHeight="1" x14ac:dyDescent="0.2">
      <c r="B74" s="8"/>
      <c r="C74" s="9"/>
      <c r="E74" s="10" t="s">
        <v>44</v>
      </c>
      <c r="F74" s="11">
        <v>3700</v>
      </c>
      <c r="G74" s="12"/>
    </row>
    <row r="75" spans="2:7" ht="12.2" customHeight="1" x14ac:dyDescent="0.2">
      <c r="B75" s="8"/>
      <c r="C75" s="9"/>
      <c r="E75" s="10" t="s">
        <v>45</v>
      </c>
      <c r="F75" s="11">
        <v>8500</v>
      </c>
      <c r="G75" s="12"/>
    </row>
    <row r="76" spans="2:7" ht="12.2" customHeight="1" x14ac:dyDescent="0.2">
      <c r="B76" s="8"/>
      <c r="C76" s="9"/>
      <c r="E76" s="10" t="s">
        <v>69</v>
      </c>
      <c r="F76" s="11">
        <v>2000</v>
      </c>
      <c r="G76" s="12"/>
    </row>
    <row r="77" spans="2:7" ht="12.2" customHeight="1" x14ac:dyDescent="0.2">
      <c r="B77" s="8"/>
      <c r="C77" s="9"/>
      <c r="E77" s="22" t="s">
        <v>83</v>
      </c>
      <c r="F77" s="11">
        <v>5000</v>
      </c>
      <c r="G77" s="12">
        <f>SUM(F74:F77)</f>
        <v>19200</v>
      </c>
    </row>
    <row r="78" spans="2:7" ht="12.2" customHeight="1" x14ac:dyDescent="0.2">
      <c r="B78" s="8"/>
      <c r="C78" s="9"/>
      <c r="E78" s="10" t="s">
        <v>46</v>
      </c>
      <c r="F78" s="11">
        <v>3700</v>
      </c>
      <c r="G78" s="12"/>
    </row>
    <row r="79" spans="2:7" ht="12.2" customHeight="1" x14ac:dyDescent="0.2">
      <c r="B79" s="8"/>
      <c r="C79" s="9"/>
      <c r="E79" s="10" t="s">
        <v>10</v>
      </c>
      <c r="F79" s="11">
        <v>3000</v>
      </c>
      <c r="G79" s="12">
        <f>SUM(F78,F79)</f>
        <v>6700</v>
      </c>
    </row>
    <row r="80" spans="2:7" ht="12.2" customHeight="1" x14ac:dyDescent="0.2">
      <c r="B80" s="8"/>
      <c r="C80" s="9"/>
      <c r="E80" s="10" t="s">
        <v>47</v>
      </c>
      <c r="F80" s="11">
        <v>6000</v>
      </c>
      <c r="G80" s="12"/>
    </row>
    <row r="81" spans="1:12" ht="12.2" customHeight="1" x14ac:dyDescent="0.2">
      <c r="B81" s="8"/>
      <c r="C81" s="9"/>
      <c r="E81" s="10" t="s">
        <v>48</v>
      </c>
      <c r="F81" s="11">
        <v>1300</v>
      </c>
      <c r="G81" s="12">
        <f>SUM(F80:F81)</f>
        <v>7300</v>
      </c>
    </row>
    <row r="82" spans="1:12" ht="12.2" customHeight="1" x14ac:dyDescent="0.2">
      <c r="B82" s="8"/>
      <c r="C82" s="9"/>
      <c r="E82" s="10" t="s">
        <v>15</v>
      </c>
      <c r="F82" s="11">
        <v>14500</v>
      </c>
      <c r="G82" s="12">
        <f>SUM(F82)</f>
        <v>14500</v>
      </c>
    </row>
    <row r="83" spans="1:12" x14ac:dyDescent="0.2">
      <c r="B83" s="19"/>
      <c r="E83" s="10" t="s">
        <v>49</v>
      </c>
      <c r="F83" s="3">
        <v>5750</v>
      </c>
      <c r="G83" s="12"/>
    </row>
    <row r="84" spans="1:12" x14ac:dyDescent="0.2">
      <c r="B84" s="19"/>
      <c r="E84" s="10" t="s">
        <v>50</v>
      </c>
      <c r="F84" s="3">
        <v>7364.26</v>
      </c>
      <c r="G84" s="12"/>
    </row>
    <row r="85" spans="1:12" x14ac:dyDescent="0.2">
      <c r="B85" s="19"/>
      <c r="E85" s="10" t="s">
        <v>51</v>
      </c>
      <c r="F85" s="3">
        <v>3200</v>
      </c>
      <c r="G85" s="12">
        <f>SUM(F83,F84,F85)</f>
        <v>16314.26</v>
      </c>
    </row>
    <row r="86" spans="1:12" ht="6" customHeight="1" x14ac:dyDescent="0.2">
      <c r="B86" s="19"/>
      <c r="E86" s="20"/>
    </row>
    <row r="87" spans="1:12" x14ac:dyDescent="0.2">
      <c r="E87" s="21"/>
      <c r="G87" s="13">
        <f>SUM(G12:G85)</f>
        <v>283923.13</v>
      </c>
    </row>
    <row r="89" spans="1:12" x14ac:dyDescent="0.2">
      <c r="B89" s="14" t="s">
        <v>11</v>
      </c>
      <c r="C89" s="15"/>
      <c r="D89" s="15"/>
      <c r="E89" s="16"/>
      <c r="F89" s="17"/>
    </row>
    <row r="90" spans="1:12" x14ac:dyDescent="0.2">
      <c r="B90" s="14" t="s">
        <v>12</v>
      </c>
      <c r="C90" s="15"/>
      <c r="D90" s="15"/>
      <c r="E90" s="16"/>
      <c r="F90" s="17"/>
    </row>
    <row r="91" spans="1:12" x14ac:dyDescent="0.2">
      <c r="B91" s="14" t="s">
        <v>13</v>
      </c>
      <c r="C91" s="15"/>
      <c r="D91" s="15"/>
      <c r="E91" s="16"/>
      <c r="F91" s="17"/>
    </row>
    <row r="92" spans="1:12" ht="13.5" customHeight="1" x14ac:dyDescent="0.2">
      <c r="B92" s="1"/>
      <c r="C92" s="16"/>
      <c r="D92" s="16"/>
      <c r="E92" s="18"/>
    </row>
    <row r="93" spans="1:12" ht="22.5" customHeight="1" x14ac:dyDescent="0.25">
      <c r="A93" s="36"/>
      <c r="B93" s="26" t="s">
        <v>136</v>
      </c>
      <c r="C93" s="26" t="s">
        <v>137</v>
      </c>
      <c r="D93" s="27" t="s">
        <v>80</v>
      </c>
      <c r="E93" s="48" t="s">
        <v>138</v>
      </c>
      <c r="F93" s="28" t="s">
        <v>139</v>
      </c>
      <c r="G93" s="36"/>
      <c r="I93"/>
    </row>
    <row r="94" spans="1:12" ht="15" customHeight="1" x14ac:dyDescent="0.25">
      <c r="A94" s="36"/>
      <c r="B94" s="30" t="s">
        <v>143</v>
      </c>
      <c r="C94" s="31"/>
      <c r="D94" s="31"/>
      <c r="E94" s="41" t="s">
        <v>81</v>
      </c>
      <c r="F94" s="53">
        <f>F95</f>
        <v>5000</v>
      </c>
      <c r="G94" s="32"/>
      <c r="I94" s="23"/>
    </row>
    <row r="95" spans="1:12" ht="15" customHeight="1" x14ac:dyDescent="0.25">
      <c r="A95" s="36"/>
      <c r="B95" s="30"/>
      <c r="C95" s="30" t="s">
        <v>144</v>
      </c>
      <c r="D95" s="31"/>
      <c r="E95" s="41" t="s">
        <v>82</v>
      </c>
      <c r="F95" s="53">
        <f>F96</f>
        <v>5000</v>
      </c>
      <c r="G95" s="32"/>
      <c r="I95" s="23"/>
    </row>
    <row r="96" spans="1:12" ht="15" customHeight="1" x14ac:dyDescent="0.25">
      <c r="A96" s="36"/>
      <c r="B96" s="30"/>
      <c r="C96" s="30"/>
      <c r="D96" s="40">
        <v>4300</v>
      </c>
      <c r="E96" s="38" t="s">
        <v>83</v>
      </c>
      <c r="F96" s="54">
        <v>5000</v>
      </c>
      <c r="G96" s="39"/>
      <c r="H96" s="22"/>
      <c r="I96" s="23"/>
      <c r="J96" s="22"/>
      <c r="K96" s="22"/>
      <c r="L96" s="22"/>
    </row>
    <row r="97" spans="1:12" ht="15" customHeight="1" x14ac:dyDescent="0.25">
      <c r="A97" s="37"/>
      <c r="B97" s="33">
        <v>600</v>
      </c>
      <c r="C97" s="33"/>
      <c r="D97" s="40"/>
      <c r="E97" s="41" t="s">
        <v>84</v>
      </c>
      <c r="F97" s="55">
        <f>SUM(F98+F132)</f>
        <v>119958.52000000002</v>
      </c>
      <c r="G97" s="42"/>
      <c r="H97" s="22"/>
      <c r="I97" s="23"/>
      <c r="J97" s="22"/>
      <c r="K97" s="22"/>
      <c r="L97" s="22"/>
    </row>
    <row r="98" spans="1:12" ht="15" customHeight="1" x14ac:dyDescent="0.25">
      <c r="A98" s="37"/>
      <c r="B98" s="33"/>
      <c r="C98" s="33">
        <v>60016</v>
      </c>
      <c r="D98" s="40"/>
      <c r="E98" s="41" t="s">
        <v>85</v>
      </c>
      <c r="F98" s="55">
        <f>SUM(F99+F113)</f>
        <v>92984.510000000009</v>
      </c>
      <c r="G98" s="42"/>
      <c r="H98" s="22"/>
      <c r="I98" s="23"/>
      <c r="J98" s="22"/>
      <c r="K98" s="22"/>
      <c r="L98" s="22"/>
    </row>
    <row r="99" spans="1:12" ht="15" customHeight="1" x14ac:dyDescent="0.25">
      <c r="A99" s="37"/>
      <c r="B99" s="33"/>
      <c r="C99" s="33"/>
      <c r="D99" s="40">
        <v>4210</v>
      </c>
      <c r="E99" s="41" t="s">
        <v>86</v>
      </c>
      <c r="F99" s="53">
        <f>SUM(F100:F112)</f>
        <v>53640.65</v>
      </c>
      <c r="G99" s="43"/>
      <c r="H99" s="22"/>
      <c r="I99" s="23"/>
      <c r="J99" s="22"/>
      <c r="K99" s="22"/>
      <c r="L99" s="22"/>
    </row>
    <row r="100" spans="1:12" ht="15" customHeight="1" x14ac:dyDescent="0.25">
      <c r="A100" s="37"/>
      <c r="B100" s="33"/>
      <c r="C100" s="33"/>
      <c r="D100" s="40"/>
      <c r="E100" s="44" t="s">
        <v>20</v>
      </c>
      <c r="F100" s="54">
        <v>1326.92</v>
      </c>
      <c r="G100" s="45"/>
      <c r="H100" s="22"/>
      <c r="I100" s="23"/>
      <c r="J100" s="22"/>
      <c r="K100" s="22"/>
      <c r="L100" s="22"/>
    </row>
    <row r="101" spans="1:12" ht="15" customHeight="1" x14ac:dyDescent="0.25">
      <c r="A101" s="37"/>
      <c r="B101" s="33"/>
      <c r="C101" s="33"/>
      <c r="D101" s="40"/>
      <c r="E101" s="44" t="s">
        <v>17</v>
      </c>
      <c r="F101" s="54">
        <v>9563.73</v>
      </c>
      <c r="G101" s="45"/>
      <c r="H101" s="22"/>
      <c r="I101" s="23"/>
      <c r="J101" s="22"/>
      <c r="K101" s="22"/>
      <c r="L101" s="22"/>
    </row>
    <row r="102" spans="1:12" ht="15" customHeight="1" x14ac:dyDescent="0.25">
      <c r="A102" s="37"/>
      <c r="B102" s="33"/>
      <c r="C102" s="33"/>
      <c r="D102" s="40"/>
      <c r="E102" s="44" t="s">
        <v>24</v>
      </c>
      <c r="F102" s="54">
        <v>3000</v>
      </c>
      <c r="G102" s="45"/>
      <c r="H102" s="22"/>
      <c r="I102" s="23"/>
      <c r="J102" s="22"/>
      <c r="K102" s="22"/>
      <c r="L102" s="22"/>
    </row>
    <row r="103" spans="1:12" ht="15" customHeight="1" x14ac:dyDescent="0.25">
      <c r="A103" s="37"/>
      <c r="B103" s="33"/>
      <c r="C103" s="33"/>
      <c r="D103" s="40"/>
      <c r="E103" s="44" t="s">
        <v>30</v>
      </c>
      <c r="F103" s="54">
        <v>5000</v>
      </c>
      <c r="G103" s="45"/>
      <c r="H103" s="22"/>
      <c r="I103" s="23"/>
      <c r="J103" s="22"/>
      <c r="K103" s="22"/>
      <c r="L103" s="22"/>
    </row>
    <row r="104" spans="1:12" ht="15" customHeight="1" x14ac:dyDescent="0.25">
      <c r="A104" s="37"/>
      <c r="B104" s="33"/>
      <c r="C104" s="33"/>
      <c r="D104" s="40"/>
      <c r="E104" s="44" t="s">
        <v>87</v>
      </c>
      <c r="F104" s="54">
        <v>1500</v>
      </c>
      <c r="G104" s="45"/>
      <c r="H104" s="22"/>
      <c r="I104" s="23"/>
      <c r="J104" s="22"/>
      <c r="K104" s="22"/>
      <c r="L104" s="22"/>
    </row>
    <row r="105" spans="1:12" ht="19.5" customHeight="1" x14ac:dyDescent="0.25">
      <c r="A105" s="37"/>
      <c r="B105" s="33"/>
      <c r="C105" s="33"/>
      <c r="D105" s="40"/>
      <c r="E105" s="44" t="s">
        <v>77</v>
      </c>
      <c r="F105" s="54">
        <v>4000</v>
      </c>
      <c r="G105" s="45"/>
      <c r="H105" s="22"/>
      <c r="I105" s="23"/>
      <c r="J105" s="22"/>
      <c r="K105" s="22"/>
      <c r="L105" s="22"/>
    </row>
    <row r="106" spans="1:12" ht="15" customHeight="1" x14ac:dyDescent="0.25">
      <c r="A106" s="37"/>
      <c r="B106" s="33"/>
      <c r="C106" s="33"/>
      <c r="D106" s="40"/>
      <c r="E106" s="44" t="s">
        <v>88</v>
      </c>
      <c r="F106" s="54">
        <v>7000</v>
      </c>
      <c r="G106" s="45"/>
      <c r="H106" s="22"/>
      <c r="I106" s="23"/>
      <c r="J106" s="22"/>
      <c r="K106" s="22"/>
      <c r="L106" s="22"/>
    </row>
    <row r="107" spans="1:12" ht="15" customHeight="1" x14ac:dyDescent="0.25">
      <c r="A107" s="37"/>
      <c r="B107" s="33"/>
      <c r="C107" s="33"/>
      <c r="D107" s="40"/>
      <c r="E107" s="44" t="s">
        <v>40</v>
      </c>
      <c r="F107" s="54">
        <v>4000</v>
      </c>
      <c r="G107" s="45"/>
      <c r="H107" s="22"/>
      <c r="I107" s="23"/>
      <c r="J107" s="22"/>
      <c r="K107" s="22"/>
      <c r="L107" s="22"/>
    </row>
    <row r="108" spans="1:12" ht="15" x14ac:dyDescent="0.25">
      <c r="A108" s="37"/>
      <c r="B108" s="33"/>
      <c r="C108" s="33"/>
      <c r="D108" s="40"/>
      <c r="E108" s="44" t="s">
        <v>62</v>
      </c>
      <c r="F108" s="54">
        <v>6000</v>
      </c>
      <c r="G108" s="45"/>
      <c r="H108" s="22"/>
      <c r="I108" s="23"/>
      <c r="J108" s="22"/>
      <c r="K108" s="22"/>
      <c r="L108" s="22"/>
    </row>
    <row r="109" spans="1:12" ht="15" x14ac:dyDescent="0.25">
      <c r="A109" s="37"/>
      <c r="B109" s="33"/>
      <c r="C109" s="33"/>
      <c r="D109" s="40"/>
      <c r="E109" s="44" t="s">
        <v>45</v>
      </c>
      <c r="F109" s="54">
        <v>6000</v>
      </c>
      <c r="G109" s="45"/>
      <c r="H109" s="22"/>
      <c r="I109" s="23"/>
      <c r="J109" s="22"/>
      <c r="K109" s="22"/>
      <c r="L109" s="22"/>
    </row>
    <row r="110" spans="1:12" ht="15" x14ac:dyDescent="0.25">
      <c r="A110" s="37"/>
      <c r="B110" s="33"/>
      <c r="C110" s="33"/>
      <c r="D110" s="40"/>
      <c r="E110" s="44" t="s">
        <v>89</v>
      </c>
      <c r="F110" s="54">
        <v>2000</v>
      </c>
      <c r="G110" s="45"/>
      <c r="H110" s="22"/>
      <c r="I110" s="23"/>
      <c r="J110" s="22"/>
      <c r="K110" s="22"/>
      <c r="L110" s="22"/>
    </row>
    <row r="111" spans="1:12" ht="15" x14ac:dyDescent="0.25">
      <c r="A111" s="37"/>
      <c r="B111" s="33"/>
      <c r="C111" s="33"/>
      <c r="D111" s="40"/>
      <c r="E111" s="44" t="s">
        <v>90</v>
      </c>
      <c r="F111" s="54">
        <v>4250</v>
      </c>
      <c r="G111" s="45"/>
      <c r="H111" s="22"/>
      <c r="I111" s="23"/>
      <c r="J111" s="22"/>
      <c r="K111" s="22"/>
      <c r="L111" s="22"/>
    </row>
    <row r="112" spans="1:12" ht="15" customHeight="1" x14ac:dyDescent="0.25">
      <c r="A112" s="37"/>
      <c r="B112" s="33"/>
      <c r="C112" s="33"/>
      <c r="D112" s="40"/>
      <c r="E112" s="44"/>
      <c r="F112" s="54"/>
      <c r="G112" s="45"/>
      <c r="H112" s="22"/>
      <c r="I112" s="23"/>
      <c r="J112" s="22"/>
      <c r="K112" s="22"/>
      <c r="L112" s="22"/>
    </row>
    <row r="113" spans="1:12" ht="15" x14ac:dyDescent="0.25">
      <c r="A113" s="37"/>
      <c r="B113" s="33"/>
      <c r="C113" s="33"/>
      <c r="D113" s="40">
        <v>4300</v>
      </c>
      <c r="E113" s="41" t="s">
        <v>91</v>
      </c>
      <c r="F113" s="53">
        <f>SUM(F114:F131)</f>
        <v>39343.86</v>
      </c>
      <c r="G113" s="43"/>
      <c r="H113" s="22"/>
      <c r="I113" s="23"/>
      <c r="J113" s="22"/>
      <c r="K113" s="22"/>
      <c r="L113" s="22"/>
    </row>
    <row r="114" spans="1:12" ht="15" x14ac:dyDescent="0.25">
      <c r="B114" s="31"/>
      <c r="C114" s="31"/>
      <c r="D114" s="46"/>
      <c r="E114" s="44" t="s">
        <v>140</v>
      </c>
      <c r="F114" s="54">
        <v>1000</v>
      </c>
      <c r="G114" s="45"/>
      <c r="H114" s="22"/>
      <c r="I114" s="23"/>
      <c r="J114" s="22"/>
      <c r="K114" s="22"/>
      <c r="L114" s="22"/>
    </row>
    <row r="115" spans="1:12" ht="15" x14ac:dyDescent="0.25">
      <c r="B115" s="31"/>
      <c r="C115" s="31"/>
      <c r="D115" s="46"/>
      <c r="E115" s="44" t="s">
        <v>92</v>
      </c>
      <c r="F115" s="54">
        <v>4000</v>
      </c>
      <c r="G115" s="45"/>
      <c r="H115" s="22"/>
      <c r="I115" s="23"/>
      <c r="J115" s="22"/>
      <c r="K115" s="22"/>
      <c r="L115" s="22"/>
    </row>
    <row r="116" spans="1:12" ht="18.75" customHeight="1" x14ac:dyDescent="0.25">
      <c r="B116" s="31"/>
      <c r="C116" s="31"/>
      <c r="D116" s="46"/>
      <c r="E116" s="44" t="s">
        <v>93</v>
      </c>
      <c r="F116" s="54">
        <v>5000</v>
      </c>
      <c r="G116" s="45"/>
      <c r="H116" s="22"/>
      <c r="I116" s="23"/>
      <c r="J116" s="22"/>
      <c r="K116" s="22"/>
      <c r="L116" s="22"/>
    </row>
    <row r="117" spans="1:12" ht="15" x14ac:dyDescent="0.25">
      <c r="B117" s="31"/>
      <c r="C117" s="31"/>
      <c r="D117" s="46"/>
      <c r="E117" s="44" t="s">
        <v>20</v>
      </c>
      <c r="F117" s="54">
        <v>700</v>
      </c>
      <c r="G117" s="45"/>
      <c r="H117" s="22"/>
      <c r="I117" s="23"/>
      <c r="J117" s="22"/>
      <c r="K117" s="22"/>
      <c r="L117" s="22"/>
    </row>
    <row r="118" spans="1:12" ht="15" customHeight="1" x14ac:dyDescent="0.25">
      <c r="B118" s="31"/>
      <c r="C118" s="31"/>
      <c r="D118" s="46"/>
      <c r="E118" s="44" t="s">
        <v>17</v>
      </c>
      <c r="F118" s="54">
        <v>2500</v>
      </c>
      <c r="G118" s="45"/>
      <c r="H118" s="22"/>
      <c r="I118" s="23"/>
      <c r="J118" s="22"/>
      <c r="K118" s="22"/>
      <c r="L118" s="22"/>
    </row>
    <row r="119" spans="1:12" ht="28.5" customHeight="1" x14ac:dyDescent="0.25">
      <c r="B119" s="31"/>
      <c r="C119" s="31"/>
      <c r="D119" s="46"/>
      <c r="E119" s="44" t="s">
        <v>94</v>
      </c>
      <c r="F119" s="54">
        <v>7000</v>
      </c>
      <c r="G119" s="45"/>
      <c r="H119" s="22"/>
      <c r="I119" s="23"/>
      <c r="J119" s="22"/>
      <c r="K119" s="22"/>
      <c r="L119" s="22"/>
    </row>
    <row r="120" spans="1:12" ht="15" x14ac:dyDescent="0.25">
      <c r="B120" s="31"/>
      <c r="C120" s="31"/>
      <c r="D120" s="46"/>
      <c r="E120" s="44" t="s">
        <v>24</v>
      </c>
      <c r="F120" s="54">
        <v>2800</v>
      </c>
      <c r="G120" s="45"/>
      <c r="H120" s="22"/>
      <c r="I120" s="23"/>
      <c r="J120" s="22"/>
      <c r="K120" s="22"/>
      <c r="L120" s="22"/>
    </row>
    <row r="121" spans="1:12" ht="15" x14ac:dyDescent="0.25">
      <c r="B121" s="31"/>
      <c r="C121" s="31"/>
      <c r="D121" s="46"/>
      <c r="E121" s="44" t="s">
        <v>95</v>
      </c>
      <c r="F121" s="54">
        <v>1600</v>
      </c>
      <c r="G121" s="45"/>
      <c r="H121" s="22"/>
      <c r="I121" s="23"/>
      <c r="J121" s="22"/>
      <c r="K121" s="22"/>
      <c r="L121" s="22"/>
    </row>
    <row r="122" spans="1:12" ht="15" x14ac:dyDescent="0.25">
      <c r="B122" s="31"/>
      <c r="C122" s="31"/>
      <c r="D122" s="46"/>
      <c r="E122" s="44" t="s">
        <v>30</v>
      </c>
      <c r="F122" s="54">
        <v>2000</v>
      </c>
      <c r="G122" s="45"/>
      <c r="H122" s="22"/>
      <c r="I122" s="23"/>
      <c r="J122" s="22"/>
      <c r="K122" s="22"/>
      <c r="L122" s="22"/>
    </row>
    <row r="123" spans="1:12" ht="15" x14ac:dyDescent="0.25">
      <c r="B123" s="31"/>
      <c r="C123" s="31"/>
      <c r="D123" s="46"/>
      <c r="E123" s="44" t="s">
        <v>87</v>
      </c>
      <c r="F123" s="54">
        <v>1000</v>
      </c>
      <c r="G123" s="45"/>
      <c r="H123" s="22"/>
      <c r="I123" s="23"/>
      <c r="J123" s="22"/>
      <c r="K123" s="22"/>
      <c r="L123" s="22"/>
    </row>
    <row r="124" spans="1:12" ht="18" customHeight="1" x14ac:dyDescent="0.25">
      <c r="B124" s="31"/>
      <c r="C124" s="31"/>
      <c r="D124" s="46"/>
      <c r="E124" s="44" t="s">
        <v>77</v>
      </c>
      <c r="F124" s="54">
        <v>300</v>
      </c>
      <c r="G124" s="45"/>
      <c r="H124" s="22"/>
      <c r="I124" s="23"/>
      <c r="J124" s="22"/>
      <c r="K124" s="22"/>
      <c r="L124" s="22"/>
    </row>
    <row r="125" spans="1:12" ht="15" x14ac:dyDescent="0.25">
      <c r="B125" s="31"/>
      <c r="C125" s="31"/>
      <c r="D125" s="46"/>
      <c r="E125" s="44" t="s">
        <v>96</v>
      </c>
      <c r="F125" s="54">
        <v>1000</v>
      </c>
      <c r="G125" s="45"/>
      <c r="H125" s="22"/>
      <c r="I125" s="23"/>
      <c r="J125" s="22"/>
      <c r="K125" s="22"/>
      <c r="L125" s="22"/>
    </row>
    <row r="126" spans="1:12" ht="15" x14ac:dyDescent="0.25">
      <c r="B126" s="31"/>
      <c r="C126" s="31"/>
      <c r="D126" s="46"/>
      <c r="E126" s="44" t="s">
        <v>97</v>
      </c>
      <c r="F126" s="54">
        <v>2293.86</v>
      </c>
      <c r="G126" s="45"/>
      <c r="H126" s="22"/>
      <c r="I126" s="23"/>
      <c r="J126" s="22"/>
      <c r="K126" s="22"/>
      <c r="L126" s="22"/>
    </row>
    <row r="127" spans="1:12" ht="15" x14ac:dyDescent="0.25">
      <c r="B127" s="31"/>
      <c r="C127" s="31"/>
      <c r="D127" s="46"/>
      <c r="E127" s="44" t="s">
        <v>62</v>
      </c>
      <c r="F127" s="54">
        <v>2000</v>
      </c>
      <c r="G127" s="45"/>
      <c r="H127" s="22"/>
      <c r="I127" s="23"/>
      <c r="J127" s="22"/>
      <c r="K127" s="22"/>
      <c r="L127" s="22"/>
    </row>
    <row r="128" spans="1:12" ht="17.25" customHeight="1" x14ac:dyDescent="0.25">
      <c r="B128" s="31"/>
      <c r="C128" s="31"/>
      <c r="D128" s="46"/>
      <c r="E128" s="44" t="s">
        <v>66</v>
      </c>
      <c r="F128" s="54">
        <v>650</v>
      </c>
      <c r="G128" s="45"/>
      <c r="H128" s="22"/>
      <c r="I128" s="23"/>
      <c r="J128" s="22"/>
      <c r="K128" s="22"/>
      <c r="L128" s="22"/>
    </row>
    <row r="129" spans="2:12" ht="15" x14ac:dyDescent="0.25">
      <c r="B129" s="31"/>
      <c r="C129" s="31"/>
      <c r="D129" s="46"/>
      <c r="E129" s="44" t="s">
        <v>41</v>
      </c>
      <c r="F129" s="54">
        <v>1500</v>
      </c>
      <c r="G129" s="45"/>
      <c r="H129" s="22"/>
      <c r="I129" s="23"/>
      <c r="J129" s="22"/>
      <c r="K129" s="22"/>
      <c r="L129" s="22"/>
    </row>
    <row r="130" spans="2:12" ht="15" x14ac:dyDescent="0.25">
      <c r="B130" s="31"/>
      <c r="C130" s="31"/>
      <c r="D130" s="46"/>
      <c r="E130" s="44" t="s">
        <v>45</v>
      </c>
      <c r="F130" s="54">
        <v>2500</v>
      </c>
      <c r="G130" s="45"/>
      <c r="H130" s="22"/>
      <c r="I130" s="23"/>
      <c r="J130" s="22"/>
      <c r="K130" s="22"/>
      <c r="L130" s="22"/>
    </row>
    <row r="131" spans="2:12" ht="15" x14ac:dyDescent="0.25">
      <c r="B131" s="31"/>
      <c r="C131" s="31"/>
      <c r="D131" s="46"/>
      <c r="E131" s="44" t="s">
        <v>90</v>
      </c>
      <c r="F131" s="54">
        <v>1500</v>
      </c>
      <c r="G131" s="45"/>
      <c r="H131" s="22"/>
      <c r="I131" s="23"/>
      <c r="J131" s="22"/>
      <c r="K131" s="22"/>
      <c r="L131" s="22"/>
    </row>
    <row r="132" spans="2:12" ht="15" x14ac:dyDescent="0.25">
      <c r="B132" s="31"/>
      <c r="C132" s="33">
        <v>60017</v>
      </c>
      <c r="D132" s="40"/>
      <c r="E132" s="41" t="s">
        <v>98</v>
      </c>
      <c r="F132" s="53">
        <f>SUM(F133,F139)</f>
        <v>26974.010000000002</v>
      </c>
      <c r="G132" s="43"/>
      <c r="H132" s="22"/>
      <c r="I132" s="23"/>
      <c r="J132" s="22"/>
      <c r="K132" s="22"/>
      <c r="L132" s="22"/>
    </row>
    <row r="133" spans="2:12" ht="15" x14ac:dyDescent="0.25">
      <c r="B133" s="31"/>
      <c r="C133" s="33"/>
      <c r="D133" s="40">
        <v>4210</v>
      </c>
      <c r="E133" s="41" t="s">
        <v>86</v>
      </c>
      <c r="F133" s="53">
        <f>SUM(F134:F138)</f>
        <v>23974.010000000002</v>
      </c>
      <c r="G133" s="43"/>
      <c r="H133" s="22"/>
      <c r="I133" s="23"/>
      <c r="J133" s="22"/>
      <c r="K133" s="22"/>
      <c r="L133" s="22"/>
    </row>
    <row r="134" spans="2:12" ht="15" x14ac:dyDescent="0.25">
      <c r="B134" s="31"/>
      <c r="C134" s="33"/>
      <c r="D134" s="40"/>
      <c r="E134" s="44" t="s">
        <v>96</v>
      </c>
      <c r="F134" s="54">
        <v>3000</v>
      </c>
      <c r="G134" s="45"/>
      <c r="H134" s="22"/>
      <c r="I134" s="23"/>
      <c r="J134" s="22"/>
      <c r="K134" s="22"/>
      <c r="L134" s="22"/>
    </row>
    <row r="135" spans="2:12" ht="15" x14ac:dyDescent="0.25">
      <c r="B135" s="31"/>
      <c r="C135" s="33"/>
      <c r="D135" s="40"/>
      <c r="E135" s="44" t="s">
        <v>64</v>
      </c>
      <c r="F135" s="54">
        <v>10678.95</v>
      </c>
      <c r="G135" s="45"/>
      <c r="H135" s="22"/>
      <c r="I135" s="23"/>
      <c r="J135" s="22"/>
      <c r="K135" s="22"/>
      <c r="L135" s="22"/>
    </row>
    <row r="136" spans="2:12" ht="15" x14ac:dyDescent="0.25">
      <c r="B136" s="31"/>
      <c r="C136" s="33"/>
      <c r="D136" s="40"/>
      <c r="E136" s="44" t="s">
        <v>10</v>
      </c>
      <c r="F136" s="54">
        <v>3000</v>
      </c>
      <c r="G136" s="45"/>
      <c r="H136" s="22"/>
      <c r="I136" s="23"/>
      <c r="J136" s="22"/>
      <c r="K136" s="22"/>
      <c r="L136" s="22"/>
    </row>
    <row r="137" spans="2:12" ht="15" x14ac:dyDescent="0.25">
      <c r="B137" s="31"/>
      <c r="C137" s="33"/>
      <c r="D137" s="40"/>
      <c r="E137" s="44" t="s">
        <v>62</v>
      </c>
      <c r="F137" s="54">
        <v>3295.06</v>
      </c>
      <c r="G137" s="45"/>
      <c r="H137" s="22"/>
      <c r="I137" s="23"/>
      <c r="J137" s="22"/>
      <c r="K137" s="22"/>
      <c r="L137" s="22"/>
    </row>
    <row r="138" spans="2:12" ht="15" x14ac:dyDescent="0.25">
      <c r="B138" s="31"/>
      <c r="C138" s="33"/>
      <c r="D138" s="40"/>
      <c r="E138" s="44" t="s">
        <v>89</v>
      </c>
      <c r="F138" s="54">
        <v>4000</v>
      </c>
      <c r="G138" s="45"/>
      <c r="H138" s="22"/>
      <c r="I138" s="23"/>
      <c r="J138" s="22"/>
      <c r="K138" s="22"/>
      <c r="L138" s="22"/>
    </row>
    <row r="139" spans="2:12" ht="15" x14ac:dyDescent="0.25">
      <c r="B139" s="31"/>
      <c r="C139" s="33"/>
      <c r="D139" s="40">
        <v>4300</v>
      </c>
      <c r="E139" s="41" t="s">
        <v>91</v>
      </c>
      <c r="F139" s="53">
        <f>SUM(F140:F141)</f>
        <v>3000</v>
      </c>
      <c r="G139" s="43"/>
      <c r="H139" s="22"/>
      <c r="I139" s="23"/>
      <c r="J139" s="22"/>
      <c r="K139" s="22"/>
      <c r="L139" s="22"/>
    </row>
    <row r="140" spans="2:12" ht="15" x14ac:dyDescent="0.25">
      <c r="B140" s="31"/>
      <c r="C140" s="33"/>
      <c r="D140" s="40"/>
      <c r="E140" s="44" t="s">
        <v>62</v>
      </c>
      <c r="F140" s="54">
        <v>1000</v>
      </c>
      <c r="G140" s="45"/>
      <c r="H140" s="22"/>
      <c r="I140" s="23"/>
      <c r="J140" s="22"/>
      <c r="K140" s="22"/>
      <c r="L140" s="22"/>
    </row>
    <row r="141" spans="2:12" ht="15" x14ac:dyDescent="0.25">
      <c r="B141" s="31"/>
      <c r="C141" s="33"/>
      <c r="D141" s="40"/>
      <c r="E141" s="44" t="s">
        <v>74</v>
      </c>
      <c r="F141" s="54">
        <v>2000</v>
      </c>
      <c r="G141" s="45"/>
      <c r="H141" s="22"/>
      <c r="I141" s="23"/>
      <c r="J141" s="22"/>
      <c r="K141" s="22"/>
      <c r="L141" s="22"/>
    </row>
    <row r="142" spans="2:12" ht="15" x14ac:dyDescent="0.25">
      <c r="B142" s="33">
        <v>750</v>
      </c>
      <c r="C142" s="33"/>
      <c r="D142" s="40"/>
      <c r="E142" s="41" t="s">
        <v>99</v>
      </c>
      <c r="F142" s="53">
        <f>SUM(F143)</f>
        <v>1000</v>
      </c>
      <c r="G142" s="43"/>
      <c r="H142" s="22"/>
      <c r="I142" s="23"/>
      <c r="J142" s="22"/>
      <c r="K142" s="22"/>
      <c r="L142" s="22"/>
    </row>
    <row r="143" spans="2:12" ht="15" x14ac:dyDescent="0.25">
      <c r="B143" s="33"/>
      <c r="C143" s="33">
        <v>75075</v>
      </c>
      <c r="D143" s="40"/>
      <c r="E143" s="41" t="s">
        <v>100</v>
      </c>
      <c r="F143" s="53">
        <f>SUM(F144)</f>
        <v>1000</v>
      </c>
      <c r="G143" s="43"/>
      <c r="H143" s="22"/>
      <c r="I143" s="23"/>
      <c r="J143" s="22"/>
      <c r="K143" s="22"/>
      <c r="L143" s="22"/>
    </row>
    <row r="144" spans="2:12" ht="15" x14ac:dyDescent="0.25">
      <c r="B144" s="33"/>
      <c r="C144" s="33"/>
      <c r="D144" s="40">
        <v>4210</v>
      </c>
      <c r="E144" s="41" t="s">
        <v>86</v>
      </c>
      <c r="F144" s="53">
        <f>SUM(F145)</f>
        <v>1000</v>
      </c>
      <c r="G144" s="43"/>
      <c r="H144" s="22"/>
      <c r="I144" s="23"/>
      <c r="J144" s="22"/>
      <c r="K144" s="22"/>
      <c r="L144" s="22"/>
    </row>
    <row r="145" spans="1:12" ht="15" x14ac:dyDescent="0.25">
      <c r="B145" s="31"/>
      <c r="C145" s="31"/>
      <c r="D145" s="46"/>
      <c r="E145" s="44" t="s">
        <v>14</v>
      </c>
      <c r="F145" s="54">
        <v>1000</v>
      </c>
      <c r="G145" s="45"/>
      <c r="H145" s="22"/>
      <c r="I145" s="23"/>
      <c r="J145" s="22"/>
      <c r="K145" s="22"/>
      <c r="L145" s="22"/>
    </row>
    <row r="146" spans="1:12" ht="15" x14ac:dyDescent="0.25">
      <c r="A146" s="37"/>
      <c r="B146" s="33">
        <v>754</v>
      </c>
      <c r="C146" s="33"/>
      <c r="D146" s="40"/>
      <c r="E146" s="41" t="s">
        <v>101</v>
      </c>
      <c r="F146" s="53">
        <f>SUM(F147)</f>
        <v>3000</v>
      </c>
      <c r="G146" s="43"/>
      <c r="H146" s="22"/>
      <c r="I146" s="23"/>
      <c r="J146" s="22"/>
      <c r="K146" s="22"/>
      <c r="L146" s="22"/>
    </row>
    <row r="147" spans="1:12" ht="15" x14ac:dyDescent="0.25">
      <c r="A147" s="37"/>
      <c r="B147" s="33"/>
      <c r="C147" s="33">
        <v>75412</v>
      </c>
      <c r="D147" s="40"/>
      <c r="E147" s="41" t="s">
        <v>102</v>
      </c>
      <c r="F147" s="53">
        <f>SUM(F148)</f>
        <v>3000</v>
      </c>
      <c r="G147" s="43"/>
      <c r="H147" s="22"/>
      <c r="I147" s="23"/>
      <c r="J147" s="22"/>
      <c r="K147" s="22"/>
      <c r="L147" s="22"/>
    </row>
    <row r="148" spans="1:12" ht="15" x14ac:dyDescent="0.25">
      <c r="A148" s="37"/>
      <c r="B148" s="33"/>
      <c r="C148" s="33"/>
      <c r="D148" s="40">
        <v>4210</v>
      </c>
      <c r="E148" s="41" t="s">
        <v>103</v>
      </c>
      <c r="F148" s="53">
        <f>SUM(F149:F150)</f>
        <v>3000</v>
      </c>
      <c r="G148" s="43"/>
      <c r="H148" s="22"/>
      <c r="I148" s="23"/>
      <c r="J148" s="22"/>
      <c r="K148" s="22"/>
      <c r="L148" s="22"/>
    </row>
    <row r="149" spans="1:12" ht="15" x14ac:dyDescent="0.25">
      <c r="B149" s="31"/>
      <c r="C149" s="31"/>
      <c r="D149" s="46"/>
      <c r="E149" s="44" t="s">
        <v>9</v>
      </c>
      <c r="F149" s="54">
        <v>1000</v>
      </c>
      <c r="G149" s="45"/>
      <c r="H149" s="22"/>
      <c r="I149" s="23"/>
      <c r="J149" s="22"/>
      <c r="K149" s="22"/>
      <c r="L149" s="22"/>
    </row>
    <row r="150" spans="1:12" ht="15" x14ac:dyDescent="0.25">
      <c r="B150" s="31"/>
      <c r="C150" s="31"/>
      <c r="D150" s="46"/>
      <c r="E150" s="44" t="s">
        <v>69</v>
      </c>
      <c r="F150" s="54">
        <v>2000</v>
      </c>
      <c r="G150" s="45"/>
      <c r="H150" s="22"/>
      <c r="I150" s="23"/>
      <c r="J150" s="22"/>
      <c r="K150" s="22"/>
      <c r="L150" s="22"/>
    </row>
    <row r="151" spans="1:12" ht="15" x14ac:dyDescent="0.25">
      <c r="B151" s="33">
        <v>900</v>
      </c>
      <c r="C151" s="33"/>
      <c r="D151" s="40"/>
      <c r="E151" s="41" t="s">
        <v>104</v>
      </c>
      <c r="F151" s="53">
        <f>F152+F207</f>
        <v>82464.260000000009</v>
      </c>
      <c r="G151" s="43"/>
      <c r="H151" s="22"/>
      <c r="I151" s="23"/>
      <c r="J151" s="22"/>
      <c r="K151" s="22"/>
      <c r="L151" s="22"/>
    </row>
    <row r="152" spans="1:12" ht="15" x14ac:dyDescent="0.25">
      <c r="B152" s="33"/>
      <c r="C152" s="33">
        <v>90004</v>
      </c>
      <c r="D152" s="40"/>
      <c r="E152" s="41" t="s">
        <v>105</v>
      </c>
      <c r="F152" s="53">
        <f>F153+F160+F170+F195+F197+F205+F158+F203</f>
        <v>73164.260000000009</v>
      </c>
      <c r="G152" s="43"/>
      <c r="H152" s="22"/>
      <c r="I152" s="23"/>
      <c r="J152" s="22"/>
      <c r="K152" s="22"/>
      <c r="L152" s="22"/>
    </row>
    <row r="153" spans="1:12" ht="15" x14ac:dyDescent="0.25">
      <c r="B153" s="33"/>
      <c r="C153" s="33"/>
      <c r="D153" s="40">
        <v>4110</v>
      </c>
      <c r="E153" s="41" t="s">
        <v>106</v>
      </c>
      <c r="F153" s="53">
        <f>SUM(F154:F157)</f>
        <v>890</v>
      </c>
      <c r="G153" s="43"/>
      <c r="H153" s="22"/>
      <c r="I153" s="23"/>
      <c r="J153" s="22"/>
      <c r="K153" s="22"/>
      <c r="L153" s="22"/>
    </row>
    <row r="154" spans="1:12" ht="15" x14ac:dyDescent="0.25">
      <c r="B154" s="33"/>
      <c r="C154" s="33"/>
      <c r="D154" s="40"/>
      <c r="E154" s="44" t="s">
        <v>21</v>
      </c>
      <c r="F154" s="54">
        <v>140</v>
      </c>
      <c r="G154" s="45"/>
      <c r="H154" s="22"/>
      <c r="I154" s="23"/>
      <c r="J154" s="22"/>
      <c r="K154" s="22"/>
      <c r="L154" s="22"/>
    </row>
    <row r="155" spans="1:12" ht="15" x14ac:dyDescent="0.25">
      <c r="B155" s="33"/>
      <c r="C155" s="33"/>
      <c r="D155" s="40"/>
      <c r="E155" s="44" t="s">
        <v>107</v>
      </c>
      <c r="F155" s="54">
        <v>225</v>
      </c>
      <c r="G155" s="45"/>
      <c r="H155" s="22"/>
      <c r="I155" s="23"/>
      <c r="J155" s="22"/>
      <c r="K155" s="22"/>
      <c r="L155" s="22"/>
    </row>
    <row r="156" spans="1:12" ht="15" x14ac:dyDescent="0.25">
      <c r="B156" s="33"/>
      <c r="C156" s="33"/>
      <c r="D156" s="40"/>
      <c r="E156" s="44" t="s">
        <v>46</v>
      </c>
      <c r="F156" s="54">
        <v>225</v>
      </c>
      <c r="G156" s="45"/>
      <c r="H156" s="22"/>
      <c r="I156" s="23"/>
      <c r="J156" s="22"/>
      <c r="K156" s="22"/>
      <c r="L156" s="22"/>
    </row>
    <row r="157" spans="1:12" ht="15" x14ac:dyDescent="0.25">
      <c r="B157" s="33"/>
      <c r="C157" s="33"/>
      <c r="D157" s="40"/>
      <c r="E157" s="44" t="s">
        <v>44</v>
      </c>
      <c r="F157" s="54">
        <v>300</v>
      </c>
      <c r="G157" s="45"/>
      <c r="H157" s="22"/>
      <c r="I157" s="23"/>
      <c r="J157" s="22"/>
      <c r="K157" s="22"/>
      <c r="L157" s="22"/>
    </row>
    <row r="158" spans="1:12" ht="15" x14ac:dyDescent="0.25">
      <c r="B158" s="33"/>
      <c r="C158" s="33"/>
      <c r="D158" s="40">
        <v>4120</v>
      </c>
      <c r="E158" s="41" t="s">
        <v>108</v>
      </c>
      <c r="F158" s="53">
        <f>SUM(F159)</f>
        <v>33</v>
      </c>
      <c r="G158" s="43"/>
      <c r="H158" s="22"/>
      <c r="I158" s="23"/>
      <c r="J158" s="22"/>
      <c r="K158" s="22"/>
      <c r="L158" s="22"/>
    </row>
    <row r="159" spans="1:12" ht="15" x14ac:dyDescent="0.25">
      <c r="B159" s="33"/>
      <c r="C159" s="33"/>
      <c r="D159" s="40"/>
      <c r="E159" s="44" t="s">
        <v>46</v>
      </c>
      <c r="F159" s="54">
        <v>33</v>
      </c>
      <c r="G159" s="45"/>
      <c r="H159" s="22"/>
      <c r="I159" s="23"/>
      <c r="J159" s="22"/>
      <c r="K159" s="22"/>
      <c r="L159" s="22"/>
    </row>
    <row r="160" spans="1:12" ht="15" x14ac:dyDescent="0.25">
      <c r="B160" s="33"/>
      <c r="C160" s="33"/>
      <c r="D160" s="40">
        <v>4170</v>
      </c>
      <c r="E160" s="41" t="s">
        <v>109</v>
      </c>
      <c r="F160" s="53">
        <f>SUM(F161:F169)</f>
        <v>14327</v>
      </c>
      <c r="G160" s="43"/>
      <c r="H160" s="22"/>
      <c r="I160" s="23"/>
      <c r="J160" s="22"/>
      <c r="K160" s="22"/>
      <c r="L160" s="22"/>
    </row>
    <row r="161" spans="2:12" ht="15" x14ac:dyDescent="0.25">
      <c r="B161" s="33"/>
      <c r="C161" s="33"/>
      <c r="D161" s="40"/>
      <c r="E161" s="44" t="s">
        <v>21</v>
      </c>
      <c r="F161" s="54">
        <v>810</v>
      </c>
      <c r="G161" s="45"/>
      <c r="H161" s="22"/>
      <c r="I161" s="23"/>
      <c r="J161" s="22"/>
      <c r="K161" s="22"/>
      <c r="L161" s="22"/>
    </row>
    <row r="162" spans="2:12" ht="15" x14ac:dyDescent="0.25">
      <c r="B162" s="33"/>
      <c r="C162" s="33"/>
      <c r="D162" s="40"/>
      <c r="E162" s="44" t="s">
        <v>23</v>
      </c>
      <c r="F162" s="54">
        <v>3000</v>
      </c>
      <c r="G162" s="45"/>
      <c r="H162" s="22"/>
      <c r="I162" s="23"/>
      <c r="J162" s="22"/>
      <c r="K162" s="22"/>
      <c r="L162" s="22"/>
    </row>
    <row r="163" spans="2:12" ht="15" x14ac:dyDescent="0.25">
      <c r="B163" s="33"/>
      <c r="C163" s="33"/>
      <c r="D163" s="40"/>
      <c r="E163" s="44" t="s">
        <v>78</v>
      </c>
      <c r="F163" s="54">
        <v>700</v>
      </c>
      <c r="G163" s="45"/>
      <c r="H163" s="22"/>
      <c r="I163" s="23"/>
      <c r="J163" s="22"/>
      <c r="K163" s="22"/>
      <c r="L163" s="22"/>
    </row>
    <row r="164" spans="2:12" ht="15" x14ac:dyDescent="0.25">
      <c r="B164" s="33"/>
      <c r="C164" s="33"/>
      <c r="D164" s="40"/>
      <c r="E164" s="44" t="s">
        <v>110</v>
      </c>
      <c r="F164" s="54">
        <v>3000</v>
      </c>
      <c r="G164" s="45"/>
      <c r="H164" s="22"/>
      <c r="I164" s="23"/>
      <c r="J164" s="22"/>
      <c r="K164" s="22"/>
      <c r="L164" s="22"/>
    </row>
    <row r="165" spans="2:12" ht="15" x14ac:dyDescent="0.25">
      <c r="B165" s="33"/>
      <c r="C165" s="33"/>
      <c r="D165" s="40"/>
      <c r="E165" s="44" t="s">
        <v>107</v>
      </c>
      <c r="F165" s="54">
        <v>1275</v>
      </c>
      <c r="G165" s="45"/>
      <c r="H165" s="22"/>
      <c r="I165" s="23"/>
      <c r="J165" s="22"/>
      <c r="K165" s="22"/>
      <c r="L165" s="22"/>
    </row>
    <row r="166" spans="2:12" ht="15" x14ac:dyDescent="0.25">
      <c r="B166" s="33"/>
      <c r="C166" s="33"/>
      <c r="D166" s="40"/>
      <c r="E166" s="44" t="s">
        <v>44</v>
      </c>
      <c r="F166" s="54">
        <v>1700</v>
      </c>
      <c r="G166" s="45"/>
      <c r="H166" s="22"/>
      <c r="I166" s="23"/>
      <c r="J166" s="22"/>
      <c r="K166" s="22"/>
      <c r="L166" s="22"/>
    </row>
    <row r="167" spans="2:12" ht="15" x14ac:dyDescent="0.25">
      <c r="B167" s="33"/>
      <c r="C167" s="33"/>
      <c r="D167" s="40"/>
      <c r="E167" s="44" t="s">
        <v>48</v>
      </c>
      <c r="F167" s="54">
        <v>800</v>
      </c>
      <c r="G167" s="45"/>
      <c r="H167" s="22"/>
      <c r="I167" s="23"/>
      <c r="J167" s="22"/>
      <c r="K167" s="22"/>
      <c r="L167" s="22"/>
    </row>
    <row r="168" spans="2:12" ht="15" x14ac:dyDescent="0.25">
      <c r="B168" s="33"/>
      <c r="C168" s="33"/>
      <c r="D168" s="40"/>
      <c r="E168" s="44" t="s">
        <v>46</v>
      </c>
      <c r="F168" s="54">
        <v>1042</v>
      </c>
      <c r="G168" s="45"/>
      <c r="H168" s="22"/>
      <c r="I168" s="23"/>
      <c r="J168" s="22"/>
      <c r="K168" s="22"/>
      <c r="L168" s="22"/>
    </row>
    <row r="169" spans="2:12" ht="15" x14ac:dyDescent="0.25">
      <c r="B169" s="33"/>
      <c r="C169" s="33"/>
      <c r="D169" s="40"/>
      <c r="E169" s="44" t="s">
        <v>15</v>
      </c>
      <c r="F169" s="54">
        <v>2000</v>
      </c>
      <c r="G169" s="45"/>
      <c r="H169" s="22"/>
      <c r="I169" s="23"/>
      <c r="J169" s="22"/>
      <c r="K169" s="22"/>
      <c r="L169" s="22"/>
    </row>
    <row r="170" spans="2:12" ht="15" x14ac:dyDescent="0.25">
      <c r="B170" s="33"/>
      <c r="C170" s="33"/>
      <c r="D170" s="40">
        <v>4210</v>
      </c>
      <c r="E170" s="41" t="s">
        <v>86</v>
      </c>
      <c r="F170" s="53">
        <f>SUM(F171:F194)</f>
        <v>28714.260000000002</v>
      </c>
      <c r="G170" s="43"/>
      <c r="H170" s="22"/>
      <c r="I170" s="23"/>
      <c r="J170" s="22"/>
      <c r="K170" s="22"/>
      <c r="L170" s="22"/>
    </row>
    <row r="171" spans="2:12" ht="15" x14ac:dyDescent="0.25">
      <c r="B171" s="31"/>
      <c r="C171" s="31"/>
      <c r="D171" s="46"/>
      <c r="E171" s="44" t="s">
        <v>16</v>
      </c>
      <c r="F171" s="54">
        <v>800</v>
      </c>
      <c r="G171" s="45"/>
      <c r="H171" s="22"/>
      <c r="I171" s="23"/>
      <c r="J171" s="22"/>
      <c r="K171" s="22"/>
      <c r="L171" s="22"/>
    </row>
    <row r="172" spans="2:12" ht="15" x14ac:dyDescent="0.25">
      <c r="B172" s="31"/>
      <c r="C172" s="31"/>
      <c r="D172" s="46"/>
      <c r="E172" s="44" t="s">
        <v>111</v>
      </c>
      <c r="F172" s="54">
        <v>600</v>
      </c>
      <c r="G172" s="45"/>
      <c r="H172" s="22"/>
      <c r="I172" s="23"/>
      <c r="J172" s="22"/>
      <c r="K172" s="22"/>
      <c r="L172" s="22"/>
    </row>
    <row r="173" spans="2:12" ht="15" x14ac:dyDescent="0.25">
      <c r="B173" s="31"/>
      <c r="C173" s="31"/>
      <c r="D173" s="46"/>
      <c r="E173" s="44" t="s">
        <v>112</v>
      </c>
      <c r="F173" s="54">
        <v>1400</v>
      </c>
      <c r="G173" s="45"/>
      <c r="H173" s="22"/>
      <c r="I173" s="23"/>
      <c r="J173" s="22"/>
      <c r="K173" s="22"/>
      <c r="L173" s="22"/>
    </row>
    <row r="174" spans="2:12" ht="15" x14ac:dyDescent="0.25">
      <c r="B174" s="31"/>
      <c r="C174" s="31"/>
      <c r="D174" s="46"/>
      <c r="E174" s="44" t="s">
        <v>21</v>
      </c>
      <c r="F174" s="54">
        <v>1700</v>
      </c>
      <c r="G174" s="45"/>
      <c r="H174" s="22"/>
      <c r="I174" s="23"/>
      <c r="J174" s="22"/>
      <c r="K174" s="22"/>
      <c r="L174" s="22"/>
    </row>
    <row r="175" spans="2:12" ht="15" x14ac:dyDescent="0.25">
      <c r="B175" s="31"/>
      <c r="C175" s="31"/>
      <c r="D175" s="46"/>
      <c r="E175" s="44" t="s">
        <v>18</v>
      </c>
      <c r="F175" s="54">
        <v>500</v>
      </c>
      <c r="G175" s="45"/>
      <c r="H175" s="22"/>
      <c r="I175" s="23"/>
      <c r="J175" s="22"/>
      <c r="K175" s="22"/>
      <c r="L175" s="22"/>
    </row>
    <row r="176" spans="2:12" ht="15" x14ac:dyDescent="0.25">
      <c r="B176" s="31"/>
      <c r="C176" s="31"/>
      <c r="D176" s="46"/>
      <c r="E176" s="44" t="s">
        <v>57</v>
      </c>
      <c r="F176" s="54">
        <v>3000</v>
      </c>
      <c r="G176" s="45"/>
      <c r="H176" s="22"/>
      <c r="I176" s="23"/>
      <c r="J176" s="22"/>
      <c r="K176" s="22"/>
      <c r="L176" s="22"/>
    </row>
    <row r="177" spans="2:12" ht="15" x14ac:dyDescent="0.25">
      <c r="B177" s="31"/>
      <c r="C177" s="31"/>
      <c r="D177" s="46"/>
      <c r="E177" s="44" t="s">
        <v>23</v>
      </c>
      <c r="F177" s="54">
        <v>1000</v>
      </c>
      <c r="G177" s="45"/>
      <c r="H177" s="22"/>
      <c r="I177" s="23"/>
      <c r="J177" s="22"/>
      <c r="K177" s="22"/>
      <c r="L177" s="22"/>
    </row>
    <row r="178" spans="2:12" ht="15" x14ac:dyDescent="0.25">
      <c r="B178" s="31"/>
      <c r="C178" s="31"/>
      <c r="D178" s="46"/>
      <c r="E178" s="44" t="s">
        <v>60</v>
      </c>
      <c r="F178" s="54">
        <v>700</v>
      </c>
      <c r="G178" s="45"/>
      <c r="H178" s="22"/>
      <c r="I178" s="23"/>
      <c r="J178" s="22"/>
      <c r="K178" s="22"/>
      <c r="L178" s="22"/>
    </row>
    <row r="179" spans="2:12" ht="15" x14ac:dyDescent="0.25">
      <c r="B179" s="31"/>
      <c r="C179" s="31"/>
      <c r="D179" s="46"/>
      <c r="E179" s="44" t="s">
        <v>26</v>
      </c>
      <c r="F179" s="54">
        <v>700</v>
      </c>
      <c r="G179" s="45"/>
      <c r="H179" s="22"/>
      <c r="I179" s="23"/>
      <c r="J179" s="22"/>
      <c r="K179" s="22"/>
      <c r="L179" s="22"/>
    </row>
    <row r="180" spans="2:12" ht="15" x14ac:dyDescent="0.25">
      <c r="B180" s="31"/>
      <c r="C180" s="31"/>
      <c r="D180" s="46"/>
      <c r="E180" s="44" t="s">
        <v>28</v>
      </c>
      <c r="F180" s="54">
        <v>200</v>
      </c>
      <c r="G180" s="45"/>
      <c r="H180" s="22"/>
      <c r="I180" s="23"/>
      <c r="J180" s="22"/>
      <c r="K180" s="22"/>
      <c r="L180" s="22"/>
    </row>
    <row r="181" spans="2:12" ht="15" x14ac:dyDescent="0.25">
      <c r="B181" s="31"/>
      <c r="C181" s="31"/>
      <c r="D181" s="46"/>
      <c r="E181" s="44" t="s">
        <v>113</v>
      </c>
      <c r="F181" s="54">
        <v>500</v>
      </c>
      <c r="G181" s="45"/>
      <c r="H181" s="22"/>
      <c r="I181" s="23"/>
      <c r="J181" s="22"/>
      <c r="K181" s="22"/>
      <c r="L181" s="22"/>
    </row>
    <row r="182" spans="2:12" ht="15" x14ac:dyDescent="0.25">
      <c r="B182" s="31"/>
      <c r="C182" s="31"/>
      <c r="D182" s="46"/>
      <c r="E182" s="44" t="s">
        <v>34</v>
      </c>
      <c r="F182" s="54">
        <v>900</v>
      </c>
      <c r="G182" s="45"/>
      <c r="H182" s="22"/>
      <c r="I182" s="23"/>
      <c r="J182" s="22"/>
      <c r="K182" s="22"/>
      <c r="L182" s="22"/>
    </row>
    <row r="183" spans="2:12" ht="15" x14ac:dyDescent="0.25">
      <c r="B183" s="31"/>
      <c r="C183" s="31"/>
      <c r="D183" s="46"/>
      <c r="E183" s="44" t="s">
        <v>114</v>
      </c>
      <c r="F183" s="54">
        <v>1100</v>
      </c>
      <c r="G183" s="45"/>
      <c r="H183" s="22"/>
      <c r="I183" s="23"/>
      <c r="J183" s="22"/>
      <c r="K183" s="22"/>
      <c r="L183" s="22"/>
    </row>
    <row r="184" spans="2:12" ht="15" x14ac:dyDescent="0.25">
      <c r="B184" s="31"/>
      <c r="C184" s="31"/>
      <c r="D184" s="46"/>
      <c r="E184" s="44" t="s">
        <v>110</v>
      </c>
      <c r="F184" s="54">
        <v>1500</v>
      </c>
      <c r="G184" s="45"/>
      <c r="H184" s="22"/>
      <c r="I184" s="23"/>
      <c r="J184" s="22"/>
      <c r="K184" s="22"/>
      <c r="L184" s="22"/>
    </row>
    <row r="185" spans="2:12" ht="15" x14ac:dyDescent="0.25">
      <c r="B185" s="31"/>
      <c r="C185" s="31"/>
      <c r="D185" s="46"/>
      <c r="E185" s="44" t="s">
        <v>107</v>
      </c>
      <c r="F185" s="54">
        <v>814.26</v>
      </c>
      <c r="G185" s="45"/>
      <c r="H185" s="22"/>
      <c r="I185" s="23"/>
      <c r="J185" s="22"/>
      <c r="K185" s="22"/>
      <c r="L185" s="22"/>
    </row>
    <row r="186" spans="2:12" ht="15" x14ac:dyDescent="0.25">
      <c r="B186" s="31"/>
      <c r="C186" s="31"/>
      <c r="D186" s="46"/>
      <c r="E186" s="44" t="s">
        <v>39</v>
      </c>
      <c r="F186" s="54">
        <v>1000</v>
      </c>
      <c r="G186" s="45"/>
      <c r="H186" s="22"/>
      <c r="I186" s="23"/>
      <c r="J186" s="22"/>
      <c r="K186" s="22"/>
      <c r="L186" s="22"/>
    </row>
    <row r="187" spans="2:12" ht="15" x14ac:dyDescent="0.25">
      <c r="B187" s="31"/>
      <c r="C187" s="31"/>
      <c r="D187" s="46"/>
      <c r="E187" s="44" t="s">
        <v>63</v>
      </c>
      <c r="F187" s="54">
        <v>2500</v>
      </c>
      <c r="G187" s="45"/>
      <c r="H187" s="22"/>
      <c r="I187" s="23"/>
      <c r="J187" s="22"/>
      <c r="K187" s="22"/>
      <c r="L187" s="22"/>
    </row>
    <row r="188" spans="2:12" ht="15" x14ac:dyDescent="0.25">
      <c r="B188" s="31"/>
      <c r="C188" s="31"/>
      <c r="D188" s="46"/>
      <c r="E188" s="44" t="s">
        <v>65</v>
      </c>
      <c r="F188" s="54">
        <v>500</v>
      </c>
      <c r="G188" s="45"/>
      <c r="H188" s="22"/>
      <c r="I188" s="23"/>
      <c r="J188" s="22"/>
      <c r="K188" s="22"/>
      <c r="L188" s="22"/>
    </row>
    <row r="189" spans="2:12" ht="15" x14ac:dyDescent="0.25">
      <c r="B189" s="31"/>
      <c r="C189" s="31"/>
      <c r="D189" s="46"/>
      <c r="E189" s="44" t="s">
        <v>115</v>
      </c>
      <c r="F189" s="54">
        <v>400</v>
      </c>
      <c r="G189" s="45"/>
      <c r="H189" s="22"/>
      <c r="I189" s="23"/>
      <c r="J189" s="22"/>
      <c r="K189" s="22"/>
      <c r="L189" s="22"/>
    </row>
    <row r="190" spans="2:12" ht="15" x14ac:dyDescent="0.25">
      <c r="B190" s="31"/>
      <c r="C190" s="31"/>
      <c r="D190" s="46"/>
      <c r="E190" s="44" t="s">
        <v>116</v>
      </c>
      <c r="F190" s="54">
        <v>1700</v>
      </c>
      <c r="G190" s="45"/>
      <c r="H190" s="22"/>
      <c r="I190" s="23"/>
      <c r="J190" s="22"/>
      <c r="K190" s="22"/>
      <c r="L190" s="22"/>
    </row>
    <row r="191" spans="2:12" ht="15" x14ac:dyDescent="0.25">
      <c r="B191" s="31"/>
      <c r="C191" s="31"/>
      <c r="D191" s="46"/>
      <c r="E191" s="44" t="s">
        <v>46</v>
      </c>
      <c r="F191" s="54">
        <v>2000</v>
      </c>
      <c r="G191" s="45"/>
      <c r="H191" s="22"/>
      <c r="I191" s="23"/>
      <c r="J191" s="22"/>
      <c r="K191" s="22"/>
      <c r="L191" s="22"/>
    </row>
    <row r="192" spans="2:12" ht="15" x14ac:dyDescent="0.25">
      <c r="B192" s="31"/>
      <c r="C192" s="31"/>
      <c r="D192" s="46"/>
      <c r="E192" s="44" t="s">
        <v>48</v>
      </c>
      <c r="F192" s="54">
        <v>500</v>
      </c>
      <c r="G192" s="45"/>
      <c r="H192" s="22"/>
      <c r="I192" s="23"/>
      <c r="J192" s="22"/>
      <c r="K192" s="22"/>
      <c r="L192" s="22"/>
    </row>
    <row r="193" spans="2:12" ht="15" x14ac:dyDescent="0.25">
      <c r="B193" s="31"/>
      <c r="C193" s="31"/>
      <c r="D193" s="46"/>
      <c r="E193" s="44" t="s">
        <v>15</v>
      </c>
      <c r="F193" s="54">
        <v>1500</v>
      </c>
      <c r="G193" s="45"/>
      <c r="H193" s="22"/>
      <c r="I193" s="23"/>
      <c r="J193" s="22"/>
      <c r="K193" s="22"/>
      <c r="L193" s="22"/>
    </row>
    <row r="194" spans="2:12" ht="15" x14ac:dyDescent="0.25">
      <c r="B194" s="31"/>
      <c r="C194" s="31"/>
      <c r="D194" s="46"/>
      <c r="E194" s="44" t="s">
        <v>51</v>
      </c>
      <c r="F194" s="54">
        <v>3200</v>
      </c>
      <c r="G194" s="45"/>
      <c r="H194" s="22"/>
      <c r="I194" s="23"/>
      <c r="J194" s="22"/>
      <c r="K194" s="22"/>
      <c r="L194" s="22"/>
    </row>
    <row r="195" spans="2:12" ht="15" x14ac:dyDescent="0.25">
      <c r="B195" s="31"/>
      <c r="C195" s="31"/>
      <c r="D195" s="40">
        <v>4270</v>
      </c>
      <c r="E195" s="41" t="s">
        <v>117</v>
      </c>
      <c r="F195" s="53">
        <f>F196</f>
        <v>800</v>
      </c>
      <c r="G195" s="43"/>
      <c r="H195" s="22"/>
      <c r="I195" s="23"/>
      <c r="J195" s="22"/>
      <c r="K195" s="22"/>
      <c r="L195" s="22"/>
    </row>
    <row r="196" spans="2:12" ht="15" x14ac:dyDescent="0.25">
      <c r="B196" s="31"/>
      <c r="C196" s="31"/>
      <c r="D196" s="46"/>
      <c r="E196" s="44" t="s">
        <v>26</v>
      </c>
      <c r="F196" s="54">
        <v>800</v>
      </c>
      <c r="G196" s="45"/>
      <c r="H196" s="22"/>
      <c r="I196" s="23"/>
      <c r="J196" s="22"/>
      <c r="K196" s="22"/>
      <c r="L196" s="22"/>
    </row>
    <row r="197" spans="2:12" ht="15" x14ac:dyDescent="0.25">
      <c r="B197" s="31"/>
      <c r="C197" s="31"/>
      <c r="D197" s="40">
        <v>4300</v>
      </c>
      <c r="E197" s="41" t="s">
        <v>91</v>
      </c>
      <c r="F197" s="53">
        <f>SUM(F198:F202)</f>
        <v>2400</v>
      </c>
      <c r="G197" s="43"/>
      <c r="H197" s="22"/>
      <c r="I197" s="23"/>
      <c r="J197" s="22"/>
      <c r="K197" s="22"/>
      <c r="L197" s="22"/>
    </row>
    <row r="198" spans="2:12" ht="15" x14ac:dyDescent="0.25">
      <c r="B198" s="31"/>
      <c r="C198" s="31"/>
      <c r="D198" s="46"/>
      <c r="E198" s="44" t="s">
        <v>16</v>
      </c>
      <c r="F198" s="54">
        <v>200</v>
      </c>
      <c r="G198" s="45"/>
      <c r="H198" s="22"/>
      <c r="I198" s="23"/>
      <c r="J198" s="22"/>
      <c r="K198" s="22"/>
      <c r="L198" s="22"/>
    </row>
    <row r="199" spans="2:12" ht="15" x14ac:dyDescent="0.25">
      <c r="B199" s="31"/>
      <c r="C199" s="31"/>
      <c r="D199" s="46"/>
      <c r="E199" s="44" t="s">
        <v>118</v>
      </c>
      <c r="F199" s="54">
        <v>300</v>
      </c>
      <c r="G199" s="45"/>
      <c r="H199" s="22"/>
      <c r="I199" s="23"/>
      <c r="J199" s="22"/>
      <c r="K199" s="22"/>
      <c r="L199" s="22"/>
    </row>
    <row r="200" spans="2:12" ht="15" x14ac:dyDescent="0.25">
      <c r="B200" s="31"/>
      <c r="C200" s="31"/>
      <c r="D200" s="46"/>
      <c r="E200" s="44" t="s">
        <v>26</v>
      </c>
      <c r="F200" s="54">
        <v>1000</v>
      </c>
      <c r="G200" s="45"/>
      <c r="H200" s="22"/>
      <c r="I200" s="23"/>
      <c r="J200" s="22"/>
      <c r="K200" s="22"/>
      <c r="L200" s="22"/>
    </row>
    <row r="201" spans="2:12" ht="15" x14ac:dyDescent="0.25">
      <c r="B201" s="31"/>
      <c r="C201" s="31"/>
      <c r="D201" s="46"/>
      <c r="E201" s="44" t="s">
        <v>63</v>
      </c>
      <c r="F201" s="54">
        <v>500</v>
      </c>
      <c r="G201" s="45"/>
      <c r="H201" s="22"/>
      <c r="I201" s="23"/>
      <c r="J201" s="22"/>
      <c r="K201" s="22"/>
      <c r="L201" s="22"/>
    </row>
    <row r="202" spans="2:12" ht="15" x14ac:dyDescent="0.25">
      <c r="B202" s="31"/>
      <c r="C202" s="31"/>
      <c r="D202" s="46"/>
      <c r="E202" s="44" t="s">
        <v>46</v>
      </c>
      <c r="F202" s="54">
        <v>400</v>
      </c>
      <c r="G202" s="45"/>
      <c r="H202" s="22"/>
      <c r="I202" s="23"/>
      <c r="J202" s="22"/>
      <c r="K202" s="22"/>
      <c r="L202" s="22"/>
    </row>
    <row r="203" spans="2:12" ht="15" x14ac:dyDescent="0.25">
      <c r="B203" s="31"/>
      <c r="C203" s="31"/>
      <c r="D203" s="40">
        <v>6050</v>
      </c>
      <c r="E203" s="41" t="s">
        <v>119</v>
      </c>
      <c r="F203" s="53">
        <f>F204</f>
        <v>15000</v>
      </c>
      <c r="G203" s="43"/>
      <c r="H203" s="22"/>
      <c r="I203" s="23"/>
      <c r="J203" s="22"/>
      <c r="K203" s="22"/>
      <c r="L203" s="22"/>
    </row>
    <row r="204" spans="2:12" ht="15" x14ac:dyDescent="0.25">
      <c r="B204" s="31"/>
      <c r="C204" s="31"/>
      <c r="D204" s="46"/>
      <c r="E204" s="44" t="s">
        <v>42</v>
      </c>
      <c r="F204" s="54">
        <v>15000</v>
      </c>
      <c r="G204" s="45"/>
      <c r="H204" s="22"/>
      <c r="I204" s="23"/>
      <c r="J204" s="22"/>
      <c r="K204" s="22"/>
      <c r="L204" s="22"/>
    </row>
    <row r="205" spans="2:12" ht="15" x14ac:dyDescent="0.25">
      <c r="B205" s="31"/>
      <c r="C205" s="33"/>
      <c r="D205" s="40">
        <v>6060</v>
      </c>
      <c r="E205" s="41" t="s">
        <v>120</v>
      </c>
      <c r="F205" s="53">
        <f>SUM(F206)</f>
        <v>11000</v>
      </c>
      <c r="G205" s="43"/>
      <c r="H205" s="22"/>
      <c r="I205" s="23"/>
      <c r="J205" s="22"/>
      <c r="K205" s="22"/>
      <c r="L205" s="22"/>
    </row>
    <row r="206" spans="2:12" ht="15" x14ac:dyDescent="0.25">
      <c r="B206" s="31"/>
      <c r="C206" s="31"/>
      <c r="D206" s="40"/>
      <c r="E206" s="44" t="s">
        <v>15</v>
      </c>
      <c r="F206" s="54">
        <v>11000</v>
      </c>
      <c r="G206" s="45"/>
      <c r="H206" s="22"/>
      <c r="I206" s="23"/>
      <c r="J206" s="22"/>
      <c r="K206" s="22"/>
      <c r="L206" s="22"/>
    </row>
    <row r="207" spans="2:12" ht="15" x14ac:dyDescent="0.25">
      <c r="B207" s="31"/>
      <c r="C207" s="33">
        <v>90015</v>
      </c>
      <c r="D207" s="40"/>
      <c r="E207" s="41" t="s">
        <v>121</v>
      </c>
      <c r="F207" s="53">
        <f>SUM(F210+F208)</f>
        <v>9300</v>
      </c>
      <c r="G207" s="43"/>
      <c r="H207" s="22"/>
      <c r="I207" s="23"/>
      <c r="J207" s="22"/>
      <c r="K207" s="22"/>
      <c r="L207" s="22"/>
    </row>
    <row r="208" spans="2:12" ht="15" x14ac:dyDescent="0.25">
      <c r="B208" s="31"/>
      <c r="C208" s="33"/>
      <c r="D208" s="40">
        <v>4210</v>
      </c>
      <c r="E208" s="41" t="s">
        <v>122</v>
      </c>
      <c r="F208" s="53">
        <f>F209</f>
        <v>3300</v>
      </c>
      <c r="G208" s="43"/>
      <c r="H208" s="22"/>
      <c r="I208" s="23"/>
      <c r="J208" s="22"/>
      <c r="K208" s="22"/>
      <c r="L208" s="22"/>
    </row>
    <row r="209" spans="2:12" ht="15" x14ac:dyDescent="0.25">
      <c r="B209" s="31"/>
      <c r="C209" s="33"/>
      <c r="D209" s="40"/>
      <c r="E209" s="44" t="s">
        <v>71</v>
      </c>
      <c r="F209" s="53">
        <v>3300</v>
      </c>
      <c r="G209" s="43"/>
      <c r="H209" s="22"/>
      <c r="I209" s="23"/>
      <c r="J209" s="22"/>
      <c r="K209" s="22"/>
      <c r="L209" s="22"/>
    </row>
    <row r="210" spans="2:12" ht="15" x14ac:dyDescent="0.25">
      <c r="B210" s="31"/>
      <c r="C210" s="31"/>
      <c r="D210" s="40">
        <v>4300</v>
      </c>
      <c r="E210" s="41" t="s">
        <v>91</v>
      </c>
      <c r="F210" s="54">
        <f>SUM(F211)</f>
        <v>6000</v>
      </c>
      <c r="G210" s="45"/>
      <c r="H210" s="22"/>
      <c r="I210" s="23"/>
      <c r="J210" s="22"/>
      <c r="K210" s="22"/>
      <c r="L210" s="22"/>
    </row>
    <row r="211" spans="2:12" ht="15" x14ac:dyDescent="0.25">
      <c r="B211" s="31"/>
      <c r="C211" s="31"/>
      <c r="D211" s="40"/>
      <c r="E211" s="44" t="s">
        <v>53</v>
      </c>
      <c r="F211" s="54">
        <v>6000</v>
      </c>
      <c r="G211" s="45"/>
      <c r="H211" s="22"/>
      <c r="I211" s="23"/>
      <c r="J211" s="22"/>
      <c r="K211" s="22"/>
      <c r="L211" s="22"/>
    </row>
    <row r="212" spans="2:12" ht="15" x14ac:dyDescent="0.25">
      <c r="B212" s="33">
        <v>921</v>
      </c>
      <c r="C212" s="31"/>
      <c r="D212" s="46"/>
      <c r="E212" s="41" t="s">
        <v>123</v>
      </c>
      <c r="F212" s="53">
        <f>SUM(F213)</f>
        <v>68300.350000000006</v>
      </c>
      <c r="G212" s="43"/>
      <c r="H212" s="22"/>
      <c r="I212" s="23"/>
      <c r="J212" s="22"/>
      <c r="K212" s="22"/>
      <c r="L212" s="22"/>
    </row>
    <row r="213" spans="2:12" ht="15" x14ac:dyDescent="0.25">
      <c r="B213" s="31"/>
      <c r="C213" s="33">
        <v>92195</v>
      </c>
      <c r="D213" s="46"/>
      <c r="E213" s="41" t="s">
        <v>82</v>
      </c>
      <c r="F213" s="53">
        <f>F214+F231+F234+F239</f>
        <v>68300.350000000006</v>
      </c>
      <c r="G213" s="43"/>
      <c r="H213" s="22"/>
      <c r="I213" s="23"/>
      <c r="J213" s="22"/>
      <c r="K213" s="22"/>
      <c r="L213" s="22"/>
    </row>
    <row r="214" spans="2:12" ht="15" x14ac:dyDescent="0.25">
      <c r="B214" s="31"/>
      <c r="C214" s="31"/>
      <c r="D214" s="40">
        <v>4210</v>
      </c>
      <c r="E214" s="41" t="s">
        <v>103</v>
      </c>
      <c r="F214" s="53">
        <f>SUM(F215:F230)</f>
        <v>42686.54</v>
      </c>
      <c r="G214" s="43"/>
      <c r="H214" s="22"/>
      <c r="I214" s="23"/>
      <c r="J214" s="22"/>
      <c r="K214" s="22"/>
      <c r="L214" s="22"/>
    </row>
    <row r="215" spans="2:12" ht="15" x14ac:dyDescent="0.25">
      <c r="B215" s="31"/>
      <c r="C215" s="31"/>
      <c r="D215" s="40"/>
      <c r="E215" s="44" t="s">
        <v>52</v>
      </c>
      <c r="F215" s="54">
        <v>2000</v>
      </c>
      <c r="G215" s="45"/>
      <c r="H215" s="22"/>
      <c r="I215" s="23"/>
      <c r="J215" s="22"/>
      <c r="K215" s="22"/>
      <c r="L215" s="22"/>
    </row>
    <row r="216" spans="2:12" ht="15" x14ac:dyDescent="0.25">
      <c r="B216" s="31"/>
      <c r="C216" s="31"/>
      <c r="D216" s="46"/>
      <c r="E216" s="44" t="s">
        <v>4</v>
      </c>
      <c r="F216" s="54">
        <v>5000</v>
      </c>
      <c r="G216" s="45"/>
      <c r="H216" s="22"/>
      <c r="I216" s="23"/>
      <c r="J216" s="22"/>
      <c r="K216" s="22"/>
      <c r="L216" s="22"/>
    </row>
    <row r="217" spans="2:12" ht="15" x14ac:dyDescent="0.25">
      <c r="B217" s="31"/>
      <c r="C217" s="31"/>
      <c r="D217" s="46"/>
      <c r="E217" s="44" t="s">
        <v>56</v>
      </c>
      <c r="F217" s="54">
        <v>4492.1499999999996</v>
      </c>
      <c r="G217" s="45"/>
      <c r="H217" s="22"/>
      <c r="I217" s="23"/>
      <c r="J217" s="22"/>
      <c r="K217" s="22"/>
      <c r="L217" s="22"/>
    </row>
    <row r="218" spans="2:12" ht="15" x14ac:dyDescent="0.25">
      <c r="B218" s="31"/>
      <c r="C218" s="31"/>
      <c r="D218" s="46"/>
      <c r="E218" s="44" t="s">
        <v>124</v>
      </c>
      <c r="F218" s="54">
        <v>7580.13</v>
      </c>
      <c r="G218" s="45"/>
      <c r="H218" s="22"/>
      <c r="I218" s="23"/>
      <c r="J218" s="22"/>
      <c r="K218" s="22"/>
      <c r="L218" s="22"/>
    </row>
    <row r="219" spans="2:12" ht="15" x14ac:dyDescent="0.25">
      <c r="B219" s="31"/>
      <c r="C219" s="31"/>
      <c r="D219" s="46"/>
      <c r="E219" s="44" t="s">
        <v>22</v>
      </c>
      <c r="F219" s="54">
        <v>500</v>
      </c>
      <c r="G219" s="45"/>
      <c r="H219" s="22"/>
      <c r="I219" s="23"/>
      <c r="J219" s="22"/>
      <c r="K219" s="22"/>
      <c r="L219" s="22"/>
    </row>
    <row r="220" spans="2:12" ht="15" x14ac:dyDescent="0.25">
      <c r="B220" s="31"/>
      <c r="C220" s="31"/>
      <c r="D220" s="46"/>
      <c r="E220" s="44" t="s">
        <v>25</v>
      </c>
      <c r="F220" s="54">
        <v>5000</v>
      </c>
      <c r="G220" s="45"/>
      <c r="H220" s="22"/>
      <c r="I220" s="23"/>
      <c r="J220" s="22"/>
      <c r="K220" s="22"/>
      <c r="L220" s="22"/>
    </row>
    <row r="221" spans="2:12" ht="15" x14ac:dyDescent="0.25">
      <c r="B221" s="31"/>
      <c r="C221" s="31"/>
      <c r="D221" s="46"/>
      <c r="E221" s="44" t="s">
        <v>61</v>
      </c>
      <c r="F221" s="54">
        <v>500</v>
      </c>
      <c r="G221" s="45"/>
      <c r="H221" s="22"/>
      <c r="I221" s="23"/>
      <c r="J221" s="22"/>
      <c r="K221" s="22"/>
      <c r="L221" s="22"/>
    </row>
    <row r="222" spans="2:12" ht="15" x14ac:dyDescent="0.25">
      <c r="B222" s="31"/>
      <c r="C222" s="31"/>
      <c r="D222" s="46"/>
      <c r="E222" s="44" t="s">
        <v>29</v>
      </c>
      <c r="F222" s="54">
        <v>100</v>
      </c>
      <c r="G222" s="45"/>
      <c r="H222" s="22"/>
      <c r="I222" s="23"/>
      <c r="J222" s="22"/>
      <c r="K222" s="22"/>
      <c r="L222" s="22"/>
    </row>
    <row r="223" spans="2:12" ht="15" x14ac:dyDescent="0.25">
      <c r="B223" s="31"/>
      <c r="C223" s="31"/>
      <c r="D223" s="46"/>
      <c r="E223" s="44" t="s">
        <v>31</v>
      </c>
      <c r="F223" s="54">
        <v>300</v>
      </c>
      <c r="G223" s="45"/>
      <c r="H223" s="22"/>
      <c r="I223" s="23"/>
      <c r="J223" s="22"/>
      <c r="K223" s="22"/>
      <c r="L223" s="22"/>
    </row>
    <row r="224" spans="2:12" ht="15" x14ac:dyDescent="0.25">
      <c r="B224" s="31"/>
      <c r="C224" s="31"/>
      <c r="D224" s="46"/>
      <c r="E224" s="44" t="s">
        <v>75</v>
      </c>
      <c r="F224" s="54">
        <v>250</v>
      </c>
      <c r="G224" s="45"/>
      <c r="H224" s="22"/>
      <c r="I224" s="23"/>
      <c r="J224" s="22"/>
      <c r="K224" s="22"/>
      <c r="L224" s="22"/>
    </row>
    <row r="225" spans="2:12" ht="15" x14ac:dyDescent="0.25">
      <c r="B225" s="31"/>
      <c r="C225" s="31"/>
      <c r="D225" s="46"/>
      <c r="E225" s="44" t="s">
        <v>79</v>
      </c>
      <c r="F225" s="54">
        <v>500</v>
      </c>
      <c r="G225" s="45"/>
      <c r="H225" s="22"/>
      <c r="I225" s="23"/>
      <c r="J225" s="22"/>
      <c r="K225" s="22"/>
      <c r="L225" s="22"/>
    </row>
    <row r="226" spans="2:12" ht="15" x14ac:dyDescent="0.25">
      <c r="B226" s="31"/>
      <c r="C226" s="31"/>
      <c r="D226" s="46"/>
      <c r="E226" s="44" t="s">
        <v>125</v>
      </c>
      <c r="F226" s="54">
        <v>5500</v>
      </c>
      <c r="G226" s="45"/>
      <c r="H226" s="22"/>
      <c r="I226" s="23"/>
      <c r="J226" s="22"/>
      <c r="K226" s="22"/>
      <c r="L226" s="22"/>
    </row>
    <row r="227" spans="2:12" ht="15" x14ac:dyDescent="0.25">
      <c r="B227" s="31"/>
      <c r="C227" s="31"/>
      <c r="D227" s="46"/>
      <c r="E227" s="44" t="s">
        <v>126</v>
      </c>
      <c r="F227" s="54">
        <v>3000</v>
      </c>
      <c r="G227" s="45"/>
      <c r="H227" s="22"/>
      <c r="I227" s="23"/>
      <c r="J227" s="22"/>
      <c r="K227" s="22"/>
      <c r="L227" s="22"/>
    </row>
    <row r="228" spans="2:12" ht="25.5" x14ac:dyDescent="0.25">
      <c r="B228" s="31"/>
      <c r="C228" s="31"/>
      <c r="D228" s="46"/>
      <c r="E228" s="44" t="s">
        <v>68</v>
      </c>
      <c r="F228" s="54">
        <v>300</v>
      </c>
      <c r="G228" s="45"/>
      <c r="H228" s="22"/>
      <c r="I228" s="23"/>
      <c r="J228" s="22"/>
      <c r="K228" s="22"/>
      <c r="L228" s="22"/>
    </row>
    <row r="229" spans="2:12" ht="15" x14ac:dyDescent="0.25">
      <c r="B229" s="31"/>
      <c r="C229" s="31"/>
      <c r="D229" s="46"/>
      <c r="E229" s="44" t="s">
        <v>127</v>
      </c>
      <c r="F229" s="54">
        <v>300</v>
      </c>
      <c r="G229" s="45"/>
      <c r="H229" s="22"/>
      <c r="I229" s="23"/>
      <c r="J229" s="22"/>
      <c r="K229" s="22"/>
      <c r="L229" s="22"/>
    </row>
    <row r="230" spans="2:12" ht="15" x14ac:dyDescent="0.25">
      <c r="B230" s="31"/>
      <c r="C230" s="31"/>
      <c r="D230" s="46"/>
      <c r="E230" s="44" t="s">
        <v>50</v>
      </c>
      <c r="F230" s="54">
        <v>7364.26</v>
      </c>
      <c r="G230" s="45"/>
      <c r="H230" s="22"/>
      <c r="I230" s="23"/>
      <c r="J230" s="22"/>
      <c r="K230" s="22"/>
      <c r="L230" s="22"/>
    </row>
    <row r="231" spans="2:12" ht="15" x14ac:dyDescent="0.25">
      <c r="B231" s="31"/>
      <c r="C231" s="31"/>
      <c r="D231" s="40">
        <v>4270</v>
      </c>
      <c r="E231" s="41" t="s">
        <v>128</v>
      </c>
      <c r="F231" s="53">
        <f>SUM(F232:F233)</f>
        <v>2523.85</v>
      </c>
      <c r="G231" s="43"/>
      <c r="H231" s="22"/>
      <c r="I231" s="23"/>
      <c r="J231" s="22"/>
      <c r="K231" s="22"/>
      <c r="L231" s="22"/>
    </row>
    <row r="232" spans="2:12" ht="15" x14ac:dyDescent="0.25">
      <c r="B232" s="31"/>
      <c r="C232" s="31"/>
      <c r="D232" s="46"/>
      <c r="E232" s="44" t="s">
        <v>52</v>
      </c>
      <c r="F232" s="54">
        <v>1000</v>
      </c>
      <c r="G232" s="45"/>
      <c r="H232" s="22"/>
      <c r="I232" s="23"/>
      <c r="J232" s="22"/>
      <c r="K232" s="22"/>
      <c r="L232" s="22"/>
    </row>
    <row r="233" spans="2:12" ht="15" x14ac:dyDescent="0.25">
      <c r="B233" s="31"/>
      <c r="C233" s="31"/>
      <c r="D233" s="46"/>
      <c r="E233" s="44" t="s">
        <v>5</v>
      </c>
      <c r="F233" s="54">
        <v>1523.85</v>
      </c>
      <c r="G233" s="45"/>
      <c r="H233" s="22"/>
      <c r="I233" s="23"/>
      <c r="J233" s="22"/>
      <c r="K233" s="22"/>
      <c r="L233" s="22"/>
    </row>
    <row r="234" spans="2:12" ht="15" x14ac:dyDescent="0.25">
      <c r="B234" s="31"/>
      <c r="C234" s="31"/>
      <c r="D234" s="40">
        <v>4300</v>
      </c>
      <c r="E234" s="41" t="s">
        <v>91</v>
      </c>
      <c r="F234" s="53">
        <f>SUM(F235:F238)</f>
        <v>12589.96</v>
      </c>
      <c r="G234" s="43"/>
      <c r="H234" s="22"/>
      <c r="I234" s="23"/>
      <c r="J234" s="22"/>
      <c r="K234" s="22"/>
      <c r="L234" s="22"/>
    </row>
    <row r="235" spans="2:12" ht="15" x14ac:dyDescent="0.25">
      <c r="B235" s="31"/>
      <c r="C235" s="31"/>
      <c r="D235" s="46"/>
      <c r="E235" s="44" t="s">
        <v>19</v>
      </c>
      <c r="F235" s="54">
        <v>7000</v>
      </c>
      <c r="G235" s="45"/>
      <c r="H235" s="22"/>
      <c r="I235" s="23"/>
      <c r="J235" s="22"/>
      <c r="K235" s="22"/>
      <c r="L235" s="22"/>
    </row>
    <row r="236" spans="2:12" ht="15" x14ac:dyDescent="0.25">
      <c r="B236" s="31"/>
      <c r="C236" s="31"/>
      <c r="D236" s="46"/>
      <c r="E236" s="44" t="s">
        <v>75</v>
      </c>
      <c r="F236" s="54">
        <v>5000</v>
      </c>
      <c r="G236" s="45"/>
      <c r="H236" s="22"/>
      <c r="I236" s="23"/>
      <c r="J236" s="22"/>
      <c r="K236" s="22"/>
      <c r="L236" s="22"/>
    </row>
    <row r="237" spans="2:12" ht="25.5" x14ac:dyDescent="0.25">
      <c r="B237" s="31"/>
      <c r="C237" s="31"/>
      <c r="D237" s="46"/>
      <c r="E237" s="44" t="s">
        <v>68</v>
      </c>
      <c r="F237" s="54">
        <v>400</v>
      </c>
      <c r="G237" s="45"/>
      <c r="H237" s="22"/>
      <c r="I237" s="23"/>
      <c r="J237" s="22"/>
      <c r="K237" s="22"/>
      <c r="L237" s="22"/>
    </row>
    <row r="238" spans="2:12" ht="15" x14ac:dyDescent="0.25">
      <c r="B238" s="31"/>
      <c r="C238" s="31"/>
      <c r="D238" s="46"/>
      <c r="E238" s="44" t="s">
        <v>127</v>
      </c>
      <c r="F238" s="54">
        <v>189.96</v>
      </c>
      <c r="G238" s="45"/>
      <c r="H238" s="22"/>
      <c r="I238" s="23"/>
      <c r="J238" s="22"/>
      <c r="K238" s="22"/>
      <c r="L238" s="22"/>
    </row>
    <row r="239" spans="2:12" ht="15" x14ac:dyDescent="0.25">
      <c r="B239" s="31"/>
      <c r="C239" s="33"/>
      <c r="D239" s="40">
        <v>6050</v>
      </c>
      <c r="E239" s="41" t="s">
        <v>119</v>
      </c>
      <c r="F239" s="53">
        <f>SUM(F240)</f>
        <v>10500</v>
      </c>
      <c r="G239" s="43"/>
      <c r="H239" s="22"/>
      <c r="I239" s="23"/>
      <c r="J239" s="22"/>
      <c r="K239" s="22"/>
      <c r="L239" s="22"/>
    </row>
    <row r="240" spans="2:12" ht="15" x14ac:dyDescent="0.25">
      <c r="B240" s="31"/>
      <c r="C240" s="31"/>
      <c r="D240" s="40"/>
      <c r="E240" s="44" t="s">
        <v>59</v>
      </c>
      <c r="F240" s="54">
        <v>10500</v>
      </c>
      <c r="G240" s="45"/>
      <c r="H240" s="22"/>
      <c r="I240" s="23"/>
      <c r="J240" s="22"/>
      <c r="K240" s="22"/>
      <c r="L240" s="22"/>
    </row>
    <row r="241" spans="2:12" ht="15" x14ac:dyDescent="0.25">
      <c r="B241" s="33">
        <v>926</v>
      </c>
      <c r="C241" s="31"/>
      <c r="D241" s="46"/>
      <c r="E241" s="41" t="s">
        <v>129</v>
      </c>
      <c r="F241" s="53">
        <f>SUM(F242)</f>
        <v>4200</v>
      </c>
      <c r="G241" s="43"/>
      <c r="H241" s="22"/>
      <c r="I241" s="23"/>
      <c r="J241" s="22"/>
      <c r="K241" s="22"/>
      <c r="L241" s="22"/>
    </row>
    <row r="242" spans="2:12" ht="15" x14ac:dyDescent="0.25">
      <c r="B242" s="31"/>
      <c r="C242" s="33">
        <v>92601</v>
      </c>
      <c r="D242" s="46"/>
      <c r="E242" s="41" t="s">
        <v>130</v>
      </c>
      <c r="F242" s="53">
        <f>SUM(F243+F247)</f>
        <v>4200</v>
      </c>
      <c r="G242" s="43"/>
      <c r="H242" s="22"/>
      <c r="I242" s="23"/>
      <c r="J242" s="22"/>
      <c r="K242" s="22"/>
      <c r="L242" s="22"/>
    </row>
    <row r="243" spans="2:12" ht="15" x14ac:dyDescent="0.25">
      <c r="B243" s="31"/>
      <c r="C243" s="31"/>
      <c r="D243" s="40">
        <v>4210</v>
      </c>
      <c r="E243" s="41" t="s">
        <v>103</v>
      </c>
      <c r="F243" s="53">
        <f>SUM(F244:F246)</f>
        <v>2700</v>
      </c>
      <c r="G243" s="43"/>
      <c r="H243" s="22"/>
      <c r="I243" s="23"/>
      <c r="J243" s="22"/>
      <c r="K243" s="22"/>
      <c r="L243" s="22"/>
    </row>
    <row r="244" spans="2:12" ht="25.5" x14ac:dyDescent="0.25">
      <c r="B244" s="31"/>
      <c r="C244" s="31"/>
      <c r="D244" s="40"/>
      <c r="E244" s="44" t="s">
        <v>131</v>
      </c>
      <c r="F244" s="54">
        <v>1500</v>
      </c>
      <c r="G244" s="45"/>
      <c r="H244" s="22"/>
      <c r="I244" s="23"/>
      <c r="J244" s="22"/>
      <c r="K244" s="22"/>
      <c r="L244" s="22"/>
    </row>
    <row r="245" spans="2:12" ht="15" x14ac:dyDescent="0.25">
      <c r="B245" s="31"/>
      <c r="C245" s="31"/>
      <c r="D245" s="46"/>
      <c r="E245" s="44" t="s">
        <v>6</v>
      </c>
      <c r="F245" s="54">
        <v>200</v>
      </c>
      <c r="G245" s="45"/>
      <c r="H245" s="22"/>
      <c r="I245" s="23"/>
      <c r="J245" s="22"/>
      <c r="K245" s="22"/>
      <c r="L245" s="22"/>
    </row>
    <row r="246" spans="2:12" ht="15" x14ac:dyDescent="0.25">
      <c r="B246" s="31"/>
      <c r="C246" s="31"/>
      <c r="D246" s="46"/>
      <c r="E246" s="44" t="s">
        <v>7</v>
      </c>
      <c r="F246" s="54">
        <v>1000</v>
      </c>
      <c r="G246" s="45"/>
      <c r="H246" s="22"/>
      <c r="I246" s="23"/>
      <c r="J246" s="22"/>
      <c r="K246" s="22"/>
      <c r="L246" s="22"/>
    </row>
    <row r="247" spans="2:12" ht="15" x14ac:dyDescent="0.25">
      <c r="B247" s="31"/>
      <c r="C247" s="31"/>
      <c r="D247" s="46">
        <v>4300</v>
      </c>
      <c r="E247" s="44" t="s">
        <v>91</v>
      </c>
      <c r="F247" s="54">
        <f>SUM(F248:F249)</f>
        <v>1500</v>
      </c>
      <c r="G247" s="45"/>
      <c r="H247" s="22"/>
      <c r="I247" s="23"/>
      <c r="J247" s="22"/>
      <c r="K247" s="22"/>
      <c r="L247" s="22"/>
    </row>
    <row r="248" spans="2:12" ht="25.5" x14ac:dyDescent="0.25">
      <c r="B248" s="31"/>
      <c r="C248" s="34"/>
      <c r="D248" s="40"/>
      <c r="E248" s="47" t="s">
        <v>131</v>
      </c>
      <c r="F248" s="54">
        <v>1000</v>
      </c>
      <c r="G248" s="45"/>
      <c r="H248" s="22"/>
      <c r="I248" s="23"/>
      <c r="J248" s="22"/>
      <c r="K248" s="22"/>
      <c r="L248" s="22"/>
    </row>
    <row r="249" spans="2:12" ht="15.75" thickBot="1" x14ac:dyDescent="0.3">
      <c r="B249" s="31"/>
      <c r="C249" s="31"/>
      <c r="D249" s="46"/>
      <c r="E249" s="44" t="s">
        <v>8</v>
      </c>
      <c r="F249" s="54">
        <v>500</v>
      </c>
      <c r="G249" s="45"/>
      <c r="H249" s="22"/>
      <c r="I249" s="23"/>
      <c r="J249" s="22"/>
      <c r="K249" s="22"/>
      <c r="L249" s="22"/>
    </row>
    <row r="250" spans="2:12" ht="15.75" thickTop="1" x14ac:dyDescent="0.25">
      <c r="B250" s="31"/>
      <c r="C250" s="31"/>
      <c r="D250" s="46"/>
      <c r="E250" s="22"/>
      <c r="F250" s="56">
        <f>F94+F97+F142+F146+F151+F212+F241</f>
        <v>283923.13</v>
      </c>
      <c r="G250" s="51"/>
      <c r="H250" s="49"/>
      <c r="I250" s="50"/>
      <c r="J250" s="22"/>
      <c r="K250" s="22"/>
      <c r="L250" s="22"/>
    </row>
    <row r="251" spans="2:12" ht="15" x14ac:dyDescent="0.25">
      <c r="B251" s="31"/>
      <c r="C251" s="31"/>
      <c r="D251" s="46"/>
      <c r="E251" s="22"/>
      <c r="F251" s="54"/>
      <c r="G251" s="22"/>
      <c r="H251" s="22"/>
      <c r="I251" s="23"/>
      <c r="J251" s="22"/>
      <c r="K251" s="22"/>
      <c r="L251" s="22"/>
    </row>
    <row r="252" spans="2:12" ht="15" x14ac:dyDescent="0.25">
      <c r="B252" s="31"/>
      <c r="C252" s="31"/>
      <c r="D252" s="46"/>
      <c r="E252" s="22"/>
      <c r="F252" s="54"/>
      <c r="G252" s="22"/>
      <c r="H252" s="22"/>
      <c r="I252" s="23"/>
      <c r="J252" s="22"/>
      <c r="K252" s="22"/>
      <c r="L252" s="22"/>
    </row>
    <row r="253" spans="2:12" ht="15" x14ac:dyDescent="0.25">
      <c r="B253" s="31"/>
      <c r="C253" s="31"/>
      <c r="D253" s="46"/>
      <c r="E253" s="22"/>
      <c r="F253" s="54"/>
      <c r="G253" s="22"/>
      <c r="H253" s="22"/>
      <c r="I253" s="23"/>
      <c r="J253" s="22"/>
      <c r="K253" s="22"/>
      <c r="L253" s="22"/>
    </row>
    <row r="254" spans="2:12" ht="15" x14ac:dyDescent="0.25">
      <c r="B254" s="31"/>
      <c r="C254" s="31"/>
      <c r="D254" s="46"/>
      <c r="E254" s="22"/>
      <c r="F254" s="54"/>
      <c r="G254" s="22"/>
      <c r="H254" s="22"/>
      <c r="I254" s="23"/>
      <c r="J254" s="22"/>
      <c r="K254" s="22"/>
      <c r="L254" s="22"/>
    </row>
    <row r="255" spans="2:12" ht="15" x14ac:dyDescent="0.25">
      <c r="B255" s="31"/>
      <c r="C255" s="31"/>
      <c r="D255" s="46"/>
      <c r="E255" s="22"/>
      <c r="F255" s="54"/>
      <c r="G255" s="22"/>
      <c r="H255" s="22"/>
      <c r="I255" s="23"/>
      <c r="J255" s="22"/>
      <c r="K255" s="22"/>
      <c r="L255" s="22"/>
    </row>
    <row r="256" spans="2:12" ht="15" x14ac:dyDescent="0.25">
      <c r="B256" s="31"/>
      <c r="C256" s="31"/>
      <c r="D256" s="46"/>
      <c r="E256" s="22"/>
      <c r="F256" s="54"/>
      <c r="G256" s="22"/>
      <c r="H256" s="22"/>
      <c r="I256" s="23"/>
      <c r="J256" s="22"/>
      <c r="K256" s="22"/>
      <c r="L256" s="22"/>
    </row>
    <row r="257" spans="1:12" ht="15" x14ac:dyDescent="0.25">
      <c r="B257" s="31"/>
      <c r="C257" s="31"/>
      <c r="D257" s="46"/>
      <c r="E257" s="22"/>
      <c r="F257" s="54"/>
      <c r="G257" s="22"/>
      <c r="H257" s="22"/>
      <c r="I257" s="23"/>
      <c r="J257" s="22"/>
      <c r="K257" s="22"/>
      <c r="L257" s="22"/>
    </row>
    <row r="258" spans="1:12" ht="15" x14ac:dyDescent="0.25">
      <c r="B258" s="31"/>
      <c r="C258" s="31"/>
      <c r="D258" s="46"/>
      <c r="E258" s="22"/>
      <c r="F258" s="54"/>
      <c r="G258" s="22"/>
      <c r="H258" s="22"/>
      <c r="I258" s="23"/>
      <c r="J258" s="22"/>
      <c r="K258" s="22"/>
      <c r="L258" s="22"/>
    </row>
    <row r="259" spans="1:12" ht="15" x14ac:dyDescent="0.25">
      <c r="B259" s="31"/>
      <c r="C259" s="31"/>
      <c r="D259" s="46"/>
      <c r="E259" s="22"/>
      <c r="F259" s="54"/>
      <c r="G259" s="22"/>
      <c r="H259" s="22"/>
      <c r="I259" s="23"/>
      <c r="J259" s="22"/>
      <c r="K259" s="22"/>
      <c r="L259" s="22"/>
    </row>
    <row r="260" spans="1:12" ht="15" x14ac:dyDescent="0.25">
      <c r="B260" s="31"/>
      <c r="C260" s="31"/>
      <c r="D260" s="46"/>
      <c r="E260" s="22"/>
      <c r="F260" s="54"/>
      <c r="G260" s="22"/>
      <c r="H260" s="22"/>
      <c r="I260" s="23"/>
      <c r="J260" s="22"/>
      <c r="K260" s="22"/>
      <c r="L260" s="22"/>
    </row>
    <row r="261" spans="1:12" ht="15" x14ac:dyDescent="0.25">
      <c r="B261" s="31"/>
      <c r="C261" s="31"/>
      <c r="D261" s="46"/>
      <c r="E261" s="22"/>
      <c r="F261" s="54"/>
      <c r="G261" s="22"/>
      <c r="H261" s="22"/>
      <c r="I261" s="23"/>
      <c r="J261" s="22"/>
      <c r="K261" s="22"/>
      <c r="L261" s="22"/>
    </row>
    <row r="262" spans="1:12" ht="15" x14ac:dyDescent="0.25">
      <c r="B262" s="31"/>
      <c r="C262" s="31"/>
      <c r="D262" s="46"/>
      <c r="E262" s="22"/>
      <c r="F262" s="54"/>
      <c r="G262" s="22"/>
      <c r="H262" s="22"/>
      <c r="I262" s="23"/>
      <c r="J262" s="22"/>
      <c r="K262" s="22"/>
      <c r="L262" s="22"/>
    </row>
    <row r="263" spans="1:12" ht="15" x14ac:dyDescent="0.25">
      <c r="B263" s="31"/>
      <c r="C263" s="31"/>
      <c r="D263" s="46"/>
      <c r="E263" s="22"/>
      <c r="F263" s="54"/>
      <c r="G263" s="22"/>
      <c r="H263" s="22"/>
      <c r="I263" s="23"/>
      <c r="J263" s="22"/>
      <c r="K263" s="22"/>
      <c r="L263" s="22"/>
    </row>
    <row r="264" spans="1:12" ht="15" x14ac:dyDescent="0.25">
      <c r="B264" s="31"/>
      <c r="C264" s="31"/>
      <c r="D264" s="46"/>
      <c r="E264" s="22"/>
      <c r="F264" s="54"/>
      <c r="G264" s="22"/>
      <c r="H264" s="22"/>
      <c r="I264" s="23"/>
      <c r="J264" s="22"/>
      <c r="K264" s="22"/>
      <c r="L264" s="22"/>
    </row>
    <row r="265" spans="1:12" ht="15" x14ac:dyDescent="0.25">
      <c r="B265" s="31"/>
      <c r="C265" s="31"/>
      <c r="D265" s="46"/>
      <c r="E265" s="22"/>
      <c r="F265" s="54"/>
      <c r="G265" s="22"/>
      <c r="H265" s="22"/>
      <c r="I265" s="23"/>
      <c r="J265" s="22"/>
      <c r="K265" s="22"/>
      <c r="L265" s="22"/>
    </row>
    <row r="266" spans="1:12" ht="15" x14ac:dyDescent="0.25">
      <c r="B266" s="31"/>
      <c r="C266" s="31"/>
      <c r="D266" s="46"/>
      <c r="E266" s="22"/>
      <c r="F266" s="54"/>
      <c r="G266" s="22"/>
      <c r="H266" s="22"/>
      <c r="I266" s="23"/>
      <c r="J266" s="22"/>
      <c r="K266" s="22"/>
      <c r="L266" s="22"/>
    </row>
    <row r="267" spans="1:12" ht="15" x14ac:dyDescent="0.25">
      <c r="B267" s="31"/>
      <c r="C267" s="31"/>
      <c r="D267" s="31"/>
      <c r="E267" s="35"/>
      <c r="F267" s="54"/>
      <c r="G267" s="35"/>
      <c r="I267" s="23"/>
    </row>
    <row r="268" spans="1:12" ht="15" x14ac:dyDescent="0.25">
      <c r="B268" s="31"/>
      <c r="C268" s="31"/>
      <c r="D268" s="31"/>
      <c r="E268" s="35"/>
      <c r="F268" s="54"/>
      <c r="G268" s="35"/>
      <c r="I268" s="23"/>
    </row>
    <row r="269" spans="1:12" ht="15" x14ac:dyDescent="0.25">
      <c r="B269" s="31"/>
      <c r="C269" s="31"/>
      <c r="D269" s="31"/>
      <c r="E269" s="35"/>
      <c r="F269" s="54"/>
      <c r="G269" s="35"/>
      <c r="I269" s="23"/>
    </row>
    <row r="270" spans="1:12" ht="15" x14ac:dyDescent="0.25">
      <c r="B270" s="16"/>
      <c r="C270" s="16"/>
      <c r="D270" s="16"/>
      <c r="F270" s="1"/>
      <c r="G270" s="1"/>
      <c r="I270" s="23"/>
    </row>
    <row r="271" spans="1:12" ht="15" x14ac:dyDescent="0.25">
      <c r="B271" s="16"/>
      <c r="C271" s="16"/>
      <c r="D271" s="16"/>
      <c r="F271" s="1"/>
      <c r="G271" s="1"/>
      <c r="I271" s="23"/>
    </row>
    <row r="272" spans="1:12" ht="15" x14ac:dyDescent="0.25">
      <c r="A272"/>
      <c r="B272" s="29"/>
      <c r="C272" s="29"/>
      <c r="D272" s="29"/>
      <c r="E272"/>
      <c r="F272"/>
      <c r="G272"/>
      <c r="H272"/>
      <c r="I272"/>
    </row>
    <row r="273" spans="1:9" ht="15" x14ac:dyDescent="0.25">
      <c r="A273"/>
      <c r="B273"/>
      <c r="C273"/>
      <c r="D273"/>
      <c r="E273"/>
      <c r="F273"/>
      <c r="G273"/>
      <c r="H273"/>
      <c r="I273"/>
    </row>
  </sheetData>
  <pageMargins left="0.98425196850393704" right="0.98425196850393704" top="0.98425196850393704" bottom="0.98425196850393704" header="0.31496062992125984" footer="0.31496062992125984"/>
  <pageSetup paperSize="9" scale="80" orientation="portrait" r:id="rId1"/>
  <headerFooter>
    <oddFooter>&amp;C&amp;P</oddFooter>
  </headerFooter>
  <ignoredErrors>
    <ignoredError sqref="G38 G50 G54 G56 G58 G60 G65 G70 G73 G77 G81 G12 G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6 FS na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Kolińska</dc:creator>
  <cp:lastModifiedBy>Edyta Konieczna</cp:lastModifiedBy>
  <cp:lastPrinted>2019-11-04T14:50:37Z</cp:lastPrinted>
  <dcterms:created xsi:type="dcterms:W3CDTF">2017-11-08T09:07:24Z</dcterms:created>
  <dcterms:modified xsi:type="dcterms:W3CDTF">2019-11-06T16:45:22Z</dcterms:modified>
</cp:coreProperties>
</file>