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yta Konieczna\Desktop\A STARY\PROJEKTY BUDŻETU\projekt 2019\Projekt 2019\1 Projekt org 2019\PROJ. budzet org.2019\"/>
    </mc:Choice>
  </mc:AlternateContent>
  <bookViews>
    <workbookView xWindow="0" yWindow="0" windowWidth="28800" windowHeight="1204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F18" i="1" l="1"/>
  <c r="F16" i="1"/>
  <c r="E248" i="1" l="1"/>
  <c r="E238" i="1"/>
  <c r="E237" i="1" s="1"/>
  <c r="E236" i="1" s="1"/>
  <c r="E230" i="1"/>
  <c r="E213" i="1"/>
  <c r="E209" i="1"/>
  <c r="E208" i="1" s="1"/>
  <c r="E206" i="1"/>
  <c r="E205" i="1" s="1"/>
  <c r="E203" i="1"/>
  <c r="E194" i="1"/>
  <c r="E170" i="1"/>
  <c r="E164" i="1"/>
  <c r="E162" i="1"/>
  <c r="E159" i="1"/>
  <c r="E155" i="1"/>
  <c r="E150" i="1"/>
  <c r="E149" i="1" s="1"/>
  <c r="E148" i="1" s="1"/>
  <c r="E146" i="1"/>
  <c r="E145" i="1" s="1"/>
  <c r="E144" i="1" s="1"/>
  <c r="E141" i="1"/>
  <c r="E135" i="1"/>
  <c r="E117" i="1"/>
  <c r="E103" i="1"/>
  <c r="E134" i="1" l="1"/>
  <c r="E158" i="1"/>
  <c r="E102" i="1"/>
  <c r="E101" i="1" s="1"/>
  <c r="E212" i="1"/>
  <c r="E211" i="1" s="1"/>
  <c r="E157" i="1"/>
  <c r="E253" i="1" l="1"/>
  <c r="F93" i="1" l="1"/>
  <c r="F11" i="1"/>
  <c r="F90" i="1" l="1"/>
  <c r="F86" i="1"/>
  <c r="F83" i="1"/>
  <c r="F81" i="1"/>
  <c r="F78" i="1"/>
  <c r="F74" i="1"/>
  <c r="F70" i="1"/>
  <c r="F64" i="1"/>
  <c r="F60" i="1"/>
  <c r="F56" i="1"/>
  <c r="F54" i="1"/>
  <c r="F51" i="1"/>
  <c r="F47" i="1"/>
  <c r="F43" i="1"/>
  <c r="F39" i="1"/>
  <c r="F36" i="1"/>
  <c r="F35" i="1"/>
  <c r="F32" i="1"/>
  <c r="F28" i="1"/>
  <c r="F24" i="1"/>
  <c r="F21" i="1"/>
  <c r="F94" i="1" l="1"/>
</calcChain>
</file>

<file path=xl/sharedStrings.xml><?xml version="1.0" encoding="utf-8"?>
<sst xmlns="http://schemas.openxmlformats.org/spreadsheetml/2006/main" count="253" uniqueCount="138">
  <si>
    <t>Rady Miasta i Gminy Gołańcz</t>
  </si>
  <si>
    <t>Nazwa sołectwa/ nazwa przedsięwzięcia</t>
  </si>
  <si>
    <t>Kwoty na poszczególne przedsiewziecia</t>
  </si>
  <si>
    <t>Kwota ogółem na sołectwa</t>
  </si>
  <si>
    <t>FS Brdowo - naprawa nawierzchni drogi Brdowo-Czeszewo</t>
  </si>
  <si>
    <t>FS Brdowo - doposażenie placu zabaw</t>
  </si>
  <si>
    <t>FS Brdowo - naprawa i konserwacja urządzeń na placu zabaw</t>
  </si>
  <si>
    <t>FS Jeziorki - boiska sportowe</t>
  </si>
  <si>
    <t>FS Konary - boiska sportowe</t>
  </si>
  <si>
    <t>FS Morakowo - boisko sportowe</t>
  </si>
  <si>
    <t>FS Morakowo - doposażenie OSP</t>
  </si>
  <si>
    <t>FS Potulin - utrzymanie dróg gminnych</t>
  </si>
  <si>
    <t>FS Rybowo - plac zabaw</t>
  </si>
  <si>
    <t xml:space="preserve">Powyższe wydatki zakwalifikowano do poszczególnych działów, rozdziałów i paragrafów na podstawie złożonych </t>
  </si>
  <si>
    <t>wniosków przez sołtysów i uchwał rad sołeckich.</t>
  </si>
  <si>
    <t>Przed nazwami przedsięwzięć dodano nazwy sołectw.</t>
  </si>
  <si>
    <t>FS Morakowo - zakup tablicy informacyjnej</t>
  </si>
  <si>
    <t>Fundusz sołecki  w 2019 r.</t>
  </si>
  <si>
    <t>FS Smogulec - zieleń w sołectwie</t>
  </si>
  <si>
    <t>FS Bogdanowo - boisko wiejskie</t>
  </si>
  <si>
    <t>FS Bogdanowo - zieleń w sołectwie</t>
  </si>
  <si>
    <t>FS Buszewo - boisko sportowe</t>
  </si>
  <si>
    <t>FS Buszewo - plac zabaw</t>
  </si>
  <si>
    <t>FS Chawłodno - drogi gminne</t>
  </si>
  <si>
    <t>FS Chawłodno - zieleń w sołectwie</t>
  </si>
  <si>
    <t>FS Chojna - drogi gminne</t>
  </si>
  <si>
    <t>FS Chojna - place zabaw</t>
  </si>
  <si>
    <t>FS Chojna - boisko sportowe</t>
  </si>
  <si>
    <t>FS Czerlin - drogi gminne</t>
  </si>
  <si>
    <t>FS Czerlin - zieleń w sołectwie</t>
  </si>
  <si>
    <t>FS Czerlin - place zabaw</t>
  </si>
  <si>
    <t>FS Czerlin - doposażenie OSP</t>
  </si>
  <si>
    <t>FS Czesławice - drogi gminne, usługa koszenia trawy, usługa równiarki i kopark-ładowarki</t>
  </si>
  <si>
    <t>FS Czesławice - zieleń w sołectwie</t>
  </si>
  <si>
    <t xml:space="preserve">FS Czesławice - boisko sportowe </t>
  </si>
  <si>
    <t>FS Czesławice - plac zabaw</t>
  </si>
  <si>
    <t>FS Czeszewo - zieleń w sołectwie</t>
  </si>
  <si>
    <t>FS Czeszewo - drogi gminne</t>
  </si>
  <si>
    <t>FS Czeszewo - place zabaw</t>
  </si>
  <si>
    <t>FS Grabowo - drogi gminne</t>
  </si>
  <si>
    <t>FS Gręziny - zieleń w sołectwie</t>
  </si>
  <si>
    <t>FS Gręziny - place zabaw</t>
  </si>
  <si>
    <t>FS Gręziny - boiska sportowe</t>
  </si>
  <si>
    <t>FS Jeziorki - drogi gminne</t>
  </si>
  <si>
    <t>FS Jeziorki - zieleń w sołectwie</t>
  </si>
  <si>
    <t>FS Jeziorki - place zabaw</t>
  </si>
  <si>
    <t>FS Konary - drogi gminne</t>
  </si>
  <si>
    <t>FS Konary - place zabaw</t>
  </si>
  <si>
    <t xml:space="preserve">FS Konary - zieleń w sołectwie </t>
  </si>
  <si>
    <t xml:space="preserve">FS Krzyżanki - drogi gminne </t>
  </si>
  <si>
    <t>FS Krzyżanki - zieleń w sołectwie</t>
  </si>
  <si>
    <t>FS Krzyżanki - place zabaw</t>
  </si>
  <si>
    <t>FS Kujawki - drogi gminne</t>
  </si>
  <si>
    <t>FS Kujawki - zieleń w sołectwie</t>
  </si>
  <si>
    <t>FS Lęgniszewo - zieleń w sołectwie</t>
  </si>
  <si>
    <t>FS Lęgniszewo - drogi gminne</t>
  </si>
  <si>
    <t>FS Lęgniszewo - doposażenie OSP</t>
  </si>
  <si>
    <t>FS Morakowo - utrzymanie dróg</t>
  </si>
  <si>
    <t>FS Morakowo - utrzymanie zieleni</t>
  </si>
  <si>
    <t>FS Morakowo - budowa siłowni napowietrznej</t>
  </si>
  <si>
    <t>FS Morakówko - dofinansowanie do lampy solarnej</t>
  </si>
  <si>
    <t>FS Morakówko - zieleń w sołectwie</t>
  </si>
  <si>
    <t>FS Morakówko - drogi gminne</t>
  </si>
  <si>
    <t>FS Morakówko - place zabaw</t>
  </si>
  <si>
    <t>FS Oleszno - drogi gminne</t>
  </si>
  <si>
    <t>FS Oleszno - zieleń w sołectwie</t>
  </si>
  <si>
    <t>FS Oleszno - dofinansowanie jednoski OSP</t>
  </si>
  <si>
    <t>FS Panigródz - zieleń w sołectwie</t>
  </si>
  <si>
    <t>FS Panigródz - drogi gminne</t>
  </si>
  <si>
    <t>FS Panigródz - doposażenie OSP w Panigrodzu</t>
  </si>
  <si>
    <t>FS Potulin - zieleń w sołectwie</t>
  </si>
  <si>
    <t xml:space="preserve">FS Rybowo - drogi gminne </t>
  </si>
  <si>
    <t>FS Rybowo - zieleń w sołectwie</t>
  </si>
  <si>
    <t>FS Smogulec - place zabaw</t>
  </si>
  <si>
    <t xml:space="preserve">FS Smogulec - siłownia napowietrzna </t>
  </si>
  <si>
    <t xml:space="preserve">FS Tomczyce - drogi gminne </t>
  </si>
  <si>
    <t>FS Tomczyce - place zabaw</t>
  </si>
  <si>
    <t>FS Tomczyce - zieleń w sołectwie</t>
  </si>
  <si>
    <t>w sprawie uchwały budżetowej na 2019 r.</t>
  </si>
  <si>
    <t>Transport i łączność</t>
  </si>
  <si>
    <t>Drogi publiczne gminne</t>
  </si>
  <si>
    <t>Zakup materiałów i wyposazenia</t>
  </si>
  <si>
    <t>Zakup usług pozostałych</t>
  </si>
  <si>
    <t>FS Jeziorki - Drogi gminne</t>
  </si>
  <si>
    <t>Drogi wewnętrzne</t>
  </si>
  <si>
    <t>Administracja publiczna</t>
  </si>
  <si>
    <t>Promocja jednostek samorządu terytorialnego</t>
  </si>
  <si>
    <t>Bezpieczeństwo publiczne i ochrona przeciwpożarowa</t>
  </si>
  <si>
    <t>Ochotnicze straże pożarne</t>
  </si>
  <si>
    <t>Zakup materiałów i wyposażenia</t>
  </si>
  <si>
    <t>Gospodarka komunalna i ochrona środowiska</t>
  </si>
  <si>
    <t>Utrzymanie zieleni w miastach i gminach</t>
  </si>
  <si>
    <t>Składki na ubezpieczenie społeczne</t>
  </si>
  <si>
    <t>Składki na Fundusz Pracy</t>
  </si>
  <si>
    <t>Wynagrodzenia bezosobowe</t>
  </si>
  <si>
    <t>Wydatki na zakupy inwestycyjne jednostek budżetowych</t>
  </si>
  <si>
    <t>Oświetlenie ulic, placów i dróg</t>
  </si>
  <si>
    <t>Pozostała działalność</t>
  </si>
  <si>
    <t>Kultura i ochrona dziedzictwa narodowego</t>
  </si>
  <si>
    <t>Kultura fizyczna</t>
  </si>
  <si>
    <t>Obiekty sportowe</t>
  </si>
  <si>
    <t>Dz.</t>
  </si>
  <si>
    <t xml:space="preserve">rozdz. </t>
  </si>
  <si>
    <t>§</t>
  </si>
  <si>
    <t>Nazwa sołectwa/nazwa przedsięwzięcia</t>
  </si>
  <si>
    <t>Wydatki</t>
  </si>
  <si>
    <t>Załącznik Nr 9</t>
  </si>
  <si>
    <t>do uchwały Nr</t>
  </si>
  <si>
    <t xml:space="preserve">z dnia </t>
  </si>
  <si>
    <t xml:space="preserve">FS Brdowo - zakup paliwa i mat. eksploat. do kosiarek </t>
  </si>
  <si>
    <t>FS Brdowo - koszenie poboczy drogi do Czeszewa</t>
  </si>
  <si>
    <t>FS Czesławice - drogi gminne, usługa koszenia trawy, usługa równiarki i koparko-ładowarki</t>
  </si>
  <si>
    <t>FS Krzyżanki - drogi gminne</t>
  </si>
  <si>
    <t>FS Laskownica Wielka - drogi gminne</t>
  </si>
  <si>
    <t>FS Panigródz- drogi gminne</t>
  </si>
  <si>
    <t>FS Rybowo - drogi gminne</t>
  </si>
  <si>
    <t>FS Brdowo - naprawa nawierzchni drogi Brdowo - Czeszewo</t>
  </si>
  <si>
    <t>FS Tomczyce - drogi gminne</t>
  </si>
  <si>
    <t>FS-Grabowo - drogi gminne</t>
  </si>
  <si>
    <t>FS - Morakówko - drogi gminne</t>
  </si>
  <si>
    <t>FS Laskownica Mała - zieleń w sołectwie</t>
  </si>
  <si>
    <t>FS Brdowo - zakup paliwa i mat. eskplat. do kosiarek</t>
  </si>
  <si>
    <t>FS Konary - zieleń w sołectwie</t>
  </si>
  <si>
    <t>FS Laskownica Wielka - zieleń w sołectwie</t>
  </si>
  <si>
    <t>FS Smogulec - siłownia napowietrzna</t>
  </si>
  <si>
    <t>FS Laskownica Wielka - przystanki autobusowe</t>
  </si>
  <si>
    <t>FS Kujawki - plac zabaw</t>
  </si>
  <si>
    <t>FS Laskownica Mała - place zabaw</t>
  </si>
  <si>
    <t>FS Oleszno - plac zabaw</t>
  </si>
  <si>
    <t>FS Chawłodno - place zabaw</t>
  </si>
  <si>
    <t>FS Laskownica Wielka - place zabaw</t>
  </si>
  <si>
    <t>FS Czesławice - boisko sportowe</t>
  </si>
  <si>
    <t>FS Krzyżanki - boisko sportowe</t>
  </si>
  <si>
    <t>FS Smogulec - boisko sportowe</t>
  </si>
  <si>
    <t>FS Laskownica Wielka- drogi gminne</t>
  </si>
  <si>
    <t>FS Lęgniszewo - boiska sportowe</t>
  </si>
  <si>
    <t xml:space="preserve">FS Morakowo - utrzymanie dróg </t>
  </si>
  <si>
    <t xml:space="preserve">FS Morakowo - utrzymanie zieleni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</si>
</sst>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>
      <alignment horizontal="center" vertical="center"/>
    </xf>
    <xf numFmtId="0" fontId="25" fillId="0" borderId="0">
      <alignment horizontal="center" vertical="center"/>
    </xf>
    <xf numFmtId="0" fontId="25" fillId="0" borderId="0">
      <alignment horizontal="left" vertical="center"/>
    </xf>
    <xf numFmtId="0" fontId="24" fillId="0" borderId="0">
      <alignment horizontal="left" vertical="center"/>
    </xf>
    <xf numFmtId="0" fontId="24" fillId="0" borderId="0">
      <alignment horizontal="right" vertical="center"/>
    </xf>
    <xf numFmtId="0" fontId="25" fillId="0" borderId="0">
      <alignment horizontal="right" vertical="center"/>
    </xf>
    <xf numFmtId="0" fontId="25" fillId="0" borderId="0">
      <alignment horizontal="center" vertical="center"/>
    </xf>
    <xf numFmtId="0" fontId="25" fillId="0" borderId="0">
      <alignment horizontal="center" vertical="center"/>
    </xf>
  </cellStyleXfs>
  <cellXfs count="38">
    <xf numFmtId="0" fontId="0" fillId="0" borderId="0" xfId="0"/>
    <xf numFmtId="0" fontId="22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0" applyNumberFormat="1" applyFont="1" applyFill="1" applyBorder="1" applyAlignment="1" applyProtection="1">
      <alignment horizontal="left" vertical="top"/>
      <protection locked="0"/>
    </xf>
    <xf numFmtId="4" fontId="22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vertical="top" wrapText="1"/>
    </xf>
    <xf numFmtId="4" fontId="18" fillId="0" borderId="0" xfId="0" applyNumberFormat="1" applyFont="1" applyFill="1"/>
    <xf numFmtId="4" fontId="18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4" fontId="19" fillId="0" borderId="10" xfId="0" applyNumberFormat="1" applyFont="1" applyFill="1" applyBorder="1" applyAlignment="1">
      <alignment vertical="top" wrapText="1"/>
    </xf>
    <xf numFmtId="4" fontId="19" fillId="0" borderId="1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4" fontId="21" fillId="0" borderId="0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vertical="top"/>
    </xf>
    <xf numFmtId="49" fontId="23" fillId="0" borderId="10" xfId="0" applyNumberFormat="1" applyFont="1" applyFill="1" applyBorder="1" applyAlignment="1">
      <alignment vertical="top" wrapText="1"/>
    </xf>
    <xf numFmtId="0" fontId="23" fillId="0" borderId="10" xfId="0" applyFont="1" applyFill="1" applyBorder="1" applyAlignment="1">
      <alignment vertical="top" wrapText="1"/>
    </xf>
    <xf numFmtId="4" fontId="23" fillId="0" borderId="10" xfId="0" applyNumberFormat="1" applyFont="1" applyFill="1" applyBorder="1" applyAlignment="1">
      <alignment vertical="top" wrapText="1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top" wrapText="1"/>
    </xf>
    <xf numFmtId="164" fontId="16" fillId="0" borderId="0" xfId="0" applyNumberFormat="1" applyFont="1" applyFill="1" applyAlignment="1">
      <alignment vertical="top"/>
    </xf>
    <xf numFmtId="164" fontId="0" fillId="0" borderId="0" xfId="0" applyNumberForma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164" fontId="0" fillId="0" borderId="0" xfId="0" applyNumberFormat="1" applyFont="1" applyFill="1" applyAlignment="1">
      <alignment vertical="top"/>
    </xf>
    <xf numFmtId="4" fontId="0" fillId="0" borderId="0" xfId="0" applyNumberFormat="1" applyFill="1" applyAlignment="1">
      <alignment vertical="top" wrapText="1"/>
    </xf>
    <xf numFmtId="0" fontId="16" fillId="0" borderId="0" xfId="0" applyFont="1" applyFill="1"/>
    <xf numFmtId="4" fontId="16" fillId="0" borderId="0" xfId="0" applyNumberFormat="1" applyFont="1" applyFill="1" applyAlignment="1">
      <alignment vertical="top" wrapText="1"/>
    </xf>
  </cellXfs>
  <cellStyles count="50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Obliczenia" xfId="11" builtinId="22" customBuiltin="1"/>
    <cellStyle name="S16" xfId="48"/>
    <cellStyle name="S17" xfId="49"/>
    <cellStyle name="S2" xfId="42"/>
    <cellStyle name="S3" xfId="44"/>
    <cellStyle name="S4" xfId="47"/>
    <cellStyle name="S6" xfId="43"/>
    <cellStyle name="S8" xfId="45"/>
    <cellStyle name="S9" xfId="46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1"/>
  <sheetViews>
    <sheetView tabSelected="1" topLeftCell="A25" zoomScaleNormal="100" workbookViewId="0">
      <selection activeCell="F19" sqref="F19"/>
    </sheetView>
  </sheetViews>
  <sheetFormatPr defaultRowHeight="12.75" x14ac:dyDescent="0.2"/>
  <cols>
    <col min="1" max="1" width="7" style="8" customWidth="1"/>
    <col min="2" max="2" width="10" style="9" customWidth="1"/>
    <col min="3" max="3" width="8.42578125" style="9" customWidth="1"/>
    <col min="4" max="4" width="42.85546875" style="10" customWidth="1"/>
    <col min="5" max="5" width="13.5703125" style="11" customWidth="1"/>
    <col min="6" max="6" width="12.28515625" style="12" customWidth="1"/>
    <col min="7" max="11" width="9.140625" style="9" customWidth="1"/>
    <col min="12" max="16384" width="9.140625" style="9"/>
  </cols>
  <sheetData>
    <row r="2" spans="1:6" x14ac:dyDescent="0.2">
      <c r="D2" s="10" t="s">
        <v>106</v>
      </c>
    </row>
    <row r="3" spans="1:6" x14ac:dyDescent="0.2">
      <c r="D3" s="10" t="s">
        <v>107</v>
      </c>
    </row>
    <row r="4" spans="1:6" x14ac:dyDescent="0.2">
      <c r="D4" s="10" t="s">
        <v>0</v>
      </c>
    </row>
    <row r="5" spans="1:6" x14ac:dyDescent="0.2">
      <c r="D5" s="10" t="s">
        <v>108</v>
      </c>
    </row>
    <row r="6" spans="1:6" x14ac:dyDescent="0.2">
      <c r="D6" s="10" t="s">
        <v>78</v>
      </c>
    </row>
    <row r="7" spans="1:6" ht="7.5" customHeight="1" x14ac:dyDescent="0.2"/>
    <row r="8" spans="1:6" ht="11.25" customHeight="1" x14ac:dyDescent="0.2">
      <c r="D8" s="10" t="s">
        <v>17</v>
      </c>
    </row>
    <row r="9" spans="1:6" ht="38.25" customHeight="1" x14ac:dyDescent="0.2">
      <c r="A9" s="13"/>
      <c r="B9" s="14"/>
      <c r="C9" s="14"/>
      <c r="D9" s="15" t="s">
        <v>1</v>
      </c>
      <c r="E9" s="16" t="s">
        <v>2</v>
      </c>
      <c r="F9" s="17" t="s">
        <v>3</v>
      </c>
    </row>
    <row r="10" spans="1:6" ht="12.2" customHeight="1" x14ac:dyDescent="0.2">
      <c r="A10" s="18"/>
      <c r="B10" s="19"/>
      <c r="D10" s="7" t="s">
        <v>19</v>
      </c>
      <c r="E10" s="20">
        <v>2000</v>
      </c>
    </row>
    <row r="11" spans="1:6" ht="12.2" customHeight="1" x14ac:dyDescent="0.2">
      <c r="A11" s="18"/>
      <c r="B11" s="19"/>
      <c r="D11" s="7" t="s">
        <v>20</v>
      </c>
      <c r="E11" s="20">
        <v>8000</v>
      </c>
      <c r="F11" s="21">
        <f>SUM(E10:E11)</f>
        <v>10000</v>
      </c>
    </row>
    <row r="12" spans="1:6" ht="12.2" customHeight="1" x14ac:dyDescent="0.2">
      <c r="A12" s="18"/>
      <c r="B12" s="19"/>
      <c r="D12" s="7" t="s">
        <v>109</v>
      </c>
      <c r="E12" s="20">
        <v>500</v>
      </c>
      <c r="F12" s="21"/>
    </row>
    <row r="13" spans="1:6" ht="16.5" customHeight="1" x14ac:dyDescent="0.2">
      <c r="A13" s="18"/>
      <c r="B13" s="19"/>
      <c r="D13" s="7" t="s">
        <v>110</v>
      </c>
      <c r="E13" s="20">
        <v>1000</v>
      </c>
      <c r="F13" s="21"/>
    </row>
    <row r="14" spans="1:6" ht="25.5" customHeight="1" x14ac:dyDescent="0.2">
      <c r="A14" s="18"/>
      <c r="B14" s="19"/>
      <c r="D14" s="7" t="s">
        <v>4</v>
      </c>
      <c r="E14" s="20">
        <v>3000</v>
      </c>
      <c r="F14" s="21"/>
    </row>
    <row r="15" spans="1:6" ht="12.2" customHeight="1" x14ac:dyDescent="0.2">
      <c r="A15" s="18"/>
      <c r="B15" s="19"/>
      <c r="D15" s="7" t="s">
        <v>5</v>
      </c>
      <c r="E15" s="20">
        <v>8500</v>
      </c>
      <c r="F15" s="21"/>
    </row>
    <row r="16" spans="1:6" ht="24" customHeight="1" x14ac:dyDescent="0.2">
      <c r="A16" s="18"/>
      <c r="B16" s="19"/>
      <c r="D16" s="7" t="s">
        <v>6</v>
      </c>
      <c r="E16" s="20">
        <v>965.49</v>
      </c>
      <c r="F16" s="21">
        <f>SUM(E12,E13,E14,E15,E16)</f>
        <v>13965.49</v>
      </c>
    </row>
    <row r="17" spans="1:6" ht="12.2" customHeight="1" x14ac:dyDescent="0.2">
      <c r="A17" s="18"/>
      <c r="B17" s="19"/>
      <c r="D17" s="7" t="s">
        <v>21</v>
      </c>
      <c r="E17" s="20">
        <v>1511.02</v>
      </c>
      <c r="F17" s="21"/>
    </row>
    <row r="18" spans="1:6" ht="12.2" customHeight="1" x14ac:dyDescent="0.2">
      <c r="A18" s="18"/>
      <c r="B18" s="19"/>
      <c r="D18" s="7" t="s">
        <v>22</v>
      </c>
      <c r="E18" s="20">
        <v>500</v>
      </c>
      <c r="F18" s="21">
        <f>SUM(E17,E18)</f>
        <v>2011.02</v>
      </c>
    </row>
    <row r="19" spans="1:6" ht="12.2" customHeight="1" x14ac:dyDescent="0.2">
      <c r="A19" s="18"/>
      <c r="B19" s="19"/>
      <c r="D19" s="7" t="s">
        <v>23</v>
      </c>
      <c r="E19" s="20">
        <v>17048.96</v>
      </c>
      <c r="F19" s="21"/>
    </row>
    <row r="20" spans="1:6" ht="12.2" customHeight="1" x14ac:dyDescent="0.2">
      <c r="A20" s="18"/>
      <c r="B20" s="19"/>
      <c r="D20" s="7" t="s">
        <v>24</v>
      </c>
      <c r="E20" s="20">
        <v>1500</v>
      </c>
      <c r="F20" s="21"/>
    </row>
    <row r="21" spans="1:6" ht="12.2" customHeight="1" x14ac:dyDescent="0.2">
      <c r="A21" s="18"/>
      <c r="B21" s="19"/>
      <c r="D21" s="7" t="s">
        <v>129</v>
      </c>
      <c r="E21" s="20">
        <v>4000</v>
      </c>
      <c r="F21" s="21">
        <f>SUM(E19,E20,E21)</f>
        <v>22548.959999999999</v>
      </c>
    </row>
    <row r="22" spans="1:6" ht="12.2" customHeight="1" x14ac:dyDescent="0.2">
      <c r="A22" s="18"/>
      <c r="B22" s="19"/>
      <c r="D22" s="7" t="s">
        <v>25</v>
      </c>
      <c r="E22" s="20">
        <v>6000</v>
      </c>
      <c r="F22" s="21"/>
    </row>
    <row r="23" spans="1:6" ht="12.2" customHeight="1" x14ac:dyDescent="0.2">
      <c r="A23" s="18"/>
      <c r="B23" s="19"/>
      <c r="D23" s="7" t="s">
        <v>26</v>
      </c>
      <c r="E23" s="20">
        <v>1000</v>
      </c>
      <c r="F23" s="21"/>
    </row>
    <row r="24" spans="1:6" ht="12.2" customHeight="1" x14ac:dyDescent="0.2">
      <c r="A24" s="18"/>
      <c r="B24" s="19"/>
      <c r="D24" s="7" t="s">
        <v>27</v>
      </c>
      <c r="E24" s="20">
        <v>1000</v>
      </c>
      <c r="F24" s="21">
        <f>SUM(E22,E23,E24)</f>
        <v>8000</v>
      </c>
    </row>
    <row r="25" spans="1:6" ht="12.2" customHeight="1" x14ac:dyDescent="0.2">
      <c r="A25" s="18"/>
      <c r="B25" s="19"/>
      <c r="D25" s="7" t="s">
        <v>28</v>
      </c>
      <c r="E25" s="20">
        <v>4358.5600000000004</v>
      </c>
      <c r="F25" s="21"/>
    </row>
    <row r="26" spans="1:6" ht="12.2" customHeight="1" x14ac:dyDescent="0.2">
      <c r="A26" s="18"/>
      <c r="B26" s="19"/>
      <c r="D26" s="7" t="s">
        <v>29</v>
      </c>
      <c r="E26" s="20">
        <v>2650</v>
      </c>
      <c r="F26" s="21"/>
    </row>
    <row r="27" spans="1:6" ht="12.2" customHeight="1" x14ac:dyDescent="0.2">
      <c r="A27" s="18"/>
      <c r="B27" s="19"/>
      <c r="D27" s="7" t="s">
        <v>30</v>
      </c>
      <c r="E27" s="20">
        <v>500</v>
      </c>
      <c r="F27" s="21"/>
    </row>
    <row r="28" spans="1:6" ht="12.2" customHeight="1" x14ac:dyDescent="0.2">
      <c r="A28" s="18"/>
      <c r="B28" s="19"/>
      <c r="D28" s="7" t="s">
        <v>31</v>
      </c>
      <c r="E28" s="20">
        <v>2500</v>
      </c>
      <c r="F28" s="21">
        <f>SUM(E25,E26,E27,E28)</f>
        <v>10008.560000000001</v>
      </c>
    </row>
    <row r="29" spans="1:6" ht="12.2" customHeight="1" x14ac:dyDescent="0.2">
      <c r="A29" s="18"/>
      <c r="B29" s="19"/>
      <c r="D29" s="7" t="s">
        <v>32</v>
      </c>
      <c r="E29" s="20">
        <v>12000</v>
      </c>
      <c r="F29" s="21"/>
    </row>
    <row r="30" spans="1:6" ht="12.2" customHeight="1" x14ac:dyDescent="0.2">
      <c r="A30" s="18"/>
      <c r="B30" s="19"/>
      <c r="D30" s="7" t="s">
        <v>33</v>
      </c>
      <c r="E30" s="20">
        <v>4500</v>
      </c>
      <c r="F30" s="21"/>
    </row>
    <row r="31" spans="1:6" ht="24" customHeight="1" x14ac:dyDescent="0.2">
      <c r="A31" s="18"/>
      <c r="B31" s="19"/>
      <c r="D31" s="7" t="s">
        <v>34</v>
      </c>
      <c r="E31" s="20">
        <v>3000</v>
      </c>
      <c r="F31" s="21"/>
    </row>
    <row r="32" spans="1:6" ht="12.2" customHeight="1" x14ac:dyDescent="0.2">
      <c r="A32" s="18"/>
      <c r="B32" s="19"/>
      <c r="D32" s="7" t="s">
        <v>35</v>
      </c>
      <c r="E32" s="20">
        <v>10000</v>
      </c>
      <c r="F32" s="21">
        <f>SUM(E29,E30,E31,E32)</f>
        <v>29500</v>
      </c>
    </row>
    <row r="33" spans="1:6" ht="24" customHeight="1" x14ac:dyDescent="0.2">
      <c r="A33" s="18"/>
      <c r="B33" s="19"/>
      <c r="D33" s="7" t="s">
        <v>36</v>
      </c>
      <c r="E33" s="20">
        <v>4200</v>
      </c>
      <c r="F33" s="21"/>
    </row>
    <row r="34" spans="1:6" ht="12.2" customHeight="1" x14ac:dyDescent="0.2">
      <c r="A34" s="18"/>
      <c r="B34" s="19"/>
      <c r="D34" s="7" t="s">
        <v>37</v>
      </c>
      <c r="E34" s="20">
        <v>3000</v>
      </c>
      <c r="F34" s="21"/>
    </row>
    <row r="35" spans="1:6" ht="12.2" customHeight="1" x14ac:dyDescent="0.2">
      <c r="A35" s="18"/>
      <c r="B35" s="19"/>
      <c r="D35" s="7" t="s">
        <v>38</v>
      </c>
      <c r="E35" s="20">
        <v>14075.96</v>
      </c>
      <c r="F35" s="21">
        <f>SUM(E33,E34,E35)</f>
        <v>21275.96</v>
      </c>
    </row>
    <row r="36" spans="1:6" ht="12.2" customHeight="1" x14ac:dyDescent="0.2">
      <c r="A36" s="18"/>
      <c r="B36" s="19"/>
      <c r="D36" s="7" t="s">
        <v>39</v>
      </c>
      <c r="E36" s="20">
        <v>7000</v>
      </c>
      <c r="F36" s="21">
        <f>SUM(E36)</f>
        <v>7000</v>
      </c>
    </row>
    <row r="37" spans="1:6" ht="12.2" customHeight="1" x14ac:dyDescent="0.2">
      <c r="A37" s="18"/>
      <c r="B37" s="19"/>
      <c r="D37" s="7" t="s">
        <v>40</v>
      </c>
      <c r="E37" s="20">
        <v>2565.73</v>
      </c>
      <c r="F37" s="21"/>
    </row>
    <row r="38" spans="1:6" ht="12.2" customHeight="1" x14ac:dyDescent="0.2">
      <c r="A38" s="18"/>
      <c r="B38" s="19"/>
      <c r="D38" s="7" t="s">
        <v>41</v>
      </c>
      <c r="E38" s="20">
        <v>11700</v>
      </c>
      <c r="F38" s="21"/>
    </row>
    <row r="39" spans="1:6" ht="12.2" customHeight="1" x14ac:dyDescent="0.2">
      <c r="A39" s="18"/>
      <c r="B39" s="19"/>
      <c r="D39" s="7" t="s">
        <v>42</v>
      </c>
      <c r="E39" s="20">
        <v>500</v>
      </c>
      <c r="F39" s="21">
        <f>SUM(E37,E38,E39)</f>
        <v>14765.73</v>
      </c>
    </row>
    <row r="40" spans="1:6" ht="12.2" customHeight="1" x14ac:dyDescent="0.2">
      <c r="A40" s="18"/>
      <c r="B40" s="19"/>
      <c r="D40" s="7" t="s">
        <v>43</v>
      </c>
      <c r="E40" s="20">
        <v>4000</v>
      </c>
      <c r="F40" s="21"/>
    </row>
    <row r="41" spans="1:6" ht="12.2" customHeight="1" x14ac:dyDescent="0.2">
      <c r="A41" s="18"/>
      <c r="B41" s="19"/>
      <c r="D41" s="7" t="s">
        <v>44</v>
      </c>
      <c r="E41" s="20">
        <v>200</v>
      </c>
      <c r="F41" s="21"/>
    </row>
    <row r="42" spans="1:6" ht="12.2" customHeight="1" x14ac:dyDescent="0.2">
      <c r="A42" s="18"/>
      <c r="B42" s="19"/>
      <c r="D42" s="7" t="s">
        <v>45</v>
      </c>
      <c r="E42" s="20">
        <v>200</v>
      </c>
      <c r="F42" s="21"/>
    </row>
    <row r="43" spans="1:6" ht="12.2" customHeight="1" x14ac:dyDescent="0.2">
      <c r="A43" s="18"/>
      <c r="B43" s="19"/>
      <c r="D43" s="7" t="s">
        <v>7</v>
      </c>
      <c r="E43" s="20">
        <v>200</v>
      </c>
      <c r="F43" s="21">
        <f>SUM(E40,E41,E42,E43)</f>
        <v>4600</v>
      </c>
    </row>
    <row r="44" spans="1:6" ht="12.2" customHeight="1" x14ac:dyDescent="0.2">
      <c r="A44" s="18"/>
      <c r="B44" s="19"/>
      <c r="D44" s="7" t="s">
        <v>46</v>
      </c>
      <c r="E44" s="20">
        <v>7800</v>
      </c>
      <c r="F44" s="21"/>
    </row>
    <row r="45" spans="1:6" ht="12.2" customHeight="1" x14ac:dyDescent="0.2">
      <c r="A45" s="18"/>
      <c r="B45" s="19"/>
      <c r="D45" s="7" t="s">
        <v>47</v>
      </c>
      <c r="E45" s="20">
        <v>400</v>
      </c>
      <c r="F45" s="21"/>
    </row>
    <row r="46" spans="1:6" ht="12.2" customHeight="1" x14ac:dyDescent="0.2">
      <c r="A46" s="18"/>
      <c r="B46" s="19"/>
      <c r="D46" s="7" t="s">
        <v>48</v>
      </c>
      <c r="E46" s="20">
        <v>700</v>
      </c>
      <c r="F46" s="21"/>
    </row>
    <row r="47" spans="1:6" ht="12.2" customHeight="1" x14ac:dyDescent="0.2">
      <c r="A47" s="18"/>
      <c r="B47" s="19"/>
      <c r="D47" s="7" t="s">
        <v>8</v>
      </c>
      <c r="E47" s="20">
        <v>1500</v>
      </c>
      <c r="F47" s="21">
        <f>SUM(E44,E45,E46,E47)</f>
        <v>10400</v>
      </c>
    </row>
    <row r="48" spans="1:6" ht="12.2" customHeight="1" x14ac:dyDescent="0.2">
      <c r="A48" s="18"/>
      <c r="B48" s="19"/>
      <c r="D48" s="7" t="s">
        <v>49</v>
      </c>
      <c r="E48" s="20">
        <v>2500</v>
      </c>
      <c r="F48" s="21"/>
    </row>
    <row r="49" spans="1:6" ht="24" customHeight="1" x14ac:dyDescent="0.2">
      <c r="A49" s="18"/>
      <c r="B49" s="19"/>
      <c r="D49" s="7" t="s">
        <v>50</v>
      </c>
      <c r="E49" s="20">
        <v>950</v>
      </c>
      <c r="F49" s="21"/>
    </row>
    <row r="50" spans="1:6" ht="24" customHeight="1" x14ac:dyDescent="0.2">
      <c r="A50" s="18"/>
      <c r="B50" s="19"/>
      <c r="D50" s="7" t="s">
        <v>51</v>
      </c>
      <c r="E50" s="20">
        <v>500</v>
      </c>
      <c r="F50" s="21"/>
    </row>
    <row r="51" spans="1:6" ht="12.2" customHeight="1" x14ac:dyDescent="0.2">
      <c r="A51" s="18"/>
      <c r="B51" s="19"/>
      <c r="D51" s="7" t="s">
        <v>132</v>
      </c>
      <c r="E51" s="20">
        <v>4000</v>
      </c>
      <c r="F51" s="21">
        <f>SUM(E48,E49,E50,E51)</f>
        <v>7950</v>
      </c>
    </row>
    <row r="52" spans="1:6" ht="12.2" customHeight="1" x14ac:dyDescent="0.2">
      <c r="A52" s="18"/>
      <c r="B52" s="19"/>
      <c r="D52" s="7" t="s">
        <v>52</v>
      </c>
      <c r="E52" s="20">
        <v>3000</v>
      </c>
      <c r="F52" s="21"/>
    </row>
    <row r="53" spans="1:6" ht="12.2" customHeight="1" x14ac:dyDescent="0.2">
      <c r="A53" s="18"/>
      <c r="B53" s="19"/>
      <c r="D53" s="7" t="s">
        <v>53</v>
      </c>
      <c r="E53" s="20">
        <v>4000</v>
      </c>
      <c r="F53" s="21"/>
    </row>
    <row r="54" spans="1:6" ht="12.2" customHeight="1" x14ac:dyDescent="0.2">
      <c r="A54" s="18"/>
      <c r="B54" s="19"/>
      <c r="D54" s="7" t="s">
        <v>126</v>
      </c>
      <c r="E54" s="20">
        <v>500</v>
      </c>
      <c r="F54" s="21">
        <f>SUM(E52,E53,E54)</f>
        <v>7500</v>
      </c>
    </row>
    <row r="55" spans="1:6" ht="12.2" customHeight="1" x14ac:dyDescent="0.2">
      <c r="A55" s="18"/>
      <c r="B55" s="19"/>
      <c r="D55" s="7" t="s">
        <v>120</v>
      </c>
      <c r="E55" s="20">
        <v>4800</v>
      </c>
      <c r="F55" s="21"/>
    </row>
    <row r="56" spans="1:6" ht="12.2" customHeight="1" x14ac:dyDescent="0.2">
      <c r="A56" s="18"/>
      <c r="B56" s="19"/>
      <c r="D56" s="7" t="s">
        <v>127</v>
      </c>
      <c r="E56" s="20">
        <v>8500</v>
      </c>
      <c r="F56" s="21">
        <f>SUM(E55,E56)</f>
        <v>13300</v>
      </c>
    </row>
    <row r="57" spans="1:6" ht="12.2" customHeight="1" x14ac:dyDescent="0.2">
      <c r="A57" s="18"/>
      <c r="B57" s="19"/>
      <c r="D57" s="7" t="s">
        <v>123</v>
      </c>
      <c r="E57" s="20">
        <v>2250</v>
      </c>
      <c r="F57" s="21"/>
    </row>
    <row r="58" spans="1:6" ht="17.25" customHeight="1" x14ac:dyDescent="0.2">
      <c r="A58" s="18"/>
      <c r="B58" s="19"/>
      <c r="D58" s="7" t="s">
        <v>134</v>
      </c>
      <c r="E58" s="20">
        <v>6700</v>
      </c>
      <c r="F58" s="21"/>
    </row>
    <row r="59" spans="1:6" ht="15" customHeight="1" x14ac:dyDescent="0.2">
      <c r="A59" s="18"/>
      <c r="B59" s="19"/>
      <c r="D59" s="7" t="s">
        <v>125</v>
      </c>
      <c r="E59" s="20">
        <v>300</v>
      </c>
      <c r="F59" s="21"/>
    </row>
    <row r="60" spans="1:6" ht="12.2" customHeight="1" x14ac:dyDescent="0.2">
      <c r="A60" s="18"/>
      <c r="B60" s="19"/>
      <c r="D60" s="7" t="s">
        <v>130</v>
      </c>
      <c r="E60" s="20">
        <v>500</v>
      </c>
      <c r="F60" s="21">
        <f>SUM(E57,E58,E59,E60)</f>
        <v>9750</v>
      </c>
    </row>
    <row r="61" spans="1:6" ht="12" customHeight="1" x14ac:dyDescent="0.2">
      <c r="A61" s="18"/>
      <c r="B61" s="19"/>
      <c r="D61" s="7" t="s">
        <v>54</v>
      </c>
      <c r="E61" s="20">
        <v>1000</v>
      </c>
      <c r="F61" s="21"/>
    </row>
    <row r="62" spans="1:6" ht="12.2" customHeight="1" x14ac:dyDescent="0.2">
      <c r="A62" s="18"/>
      <c r="B62" s="19"/>
      <c r="D62" s="7" t="s">
        <v>55</v>
      </c>
      <c r="E62" s="20">
        <v>10600</v>
      </c>
      <c r="F62" s="21"/>
    </row>
    <row r="63" spans="1:6" ht="12.2" customHeight="1" x14ac:dyDescent="0.2">
      <c r="A63" s="18"/>
      <c r="B63" s="19"/>
      <c r="D63" s="7" t="s">
        <v>56</v>
      </c>
      <c r="E63" s="20">
        <v>300</v>
      </c>
      <c r="F63" s="21"/>
    </row>
    <row r="64" spans="1:6" ht="12.2" customHeight="1" x14ac:dyDescent="0.2">
      <c r="A64" s="18"/>
      <c r="B64" s="19"/>
      <c r="D64" s="7" t="s">
        <v>135</v>
      </c>
      <c r="E64" s="20">
        <v>200</v>
      </c>
      <c r="F64" s="21">
        <f>SUM(E61,E62,E63,E64)</f>
        <v>12100</v>
      </c>
    </row>
    <row r="65" spans="1:6" ht="12.2" customHeight="1" x14ac:dyDescent="0.2">
      <c r="A65" s="18"/>
      <c r="B65" s="19"/>
      <c r="D65" s="7" t="s">
        <v>57</v>
      </c>
      <c r="E65" s="20">
        <v>12421.96</v>
      </c>
      <c r="F65" s="21"/>
    </row>
    <row r="66" spans="1:6" ht="12.2" customHeight="1" x14ac:dyDescent="0.2">
      <c r="A66" s="18"/>
      <c r="B66" s="19"/>
      <c r="D66" s="7" t="s">
        <v>58</v>
      </c>
      <c r="E66" s="20">
        <v>1000</v>
      </c>
      <c r="F66" s="21"/>
    </row>
    <row r="67" spans="1:6" ht="12.2" customHeight="1" x14ac:dyDescent="0.2">
      <c r="A67" s="18"/>
      <c r="B67" s="19"/>
      <c r="D67" s="7" t="s">
        <v>9</v>
      </c>
      <c r="E67" s="20">
        <v>500</v>
      </c>
      <c r="F67" s="21"/>
    </row>
    <row r="68" spans="1:6" ht="12.2" customHeight="1" x14ac:dyDescent="0.2">
      <c r="A68" s="18"/>
      <c r="B68" s="19"/>
      <c r="D68" s="7" t="s">
        <v>10</v>
      </c>
      <c r="E68" s="20">
        <v>1000</v>
      </c>
      <c r="F68" s="21"/>
    </row>
    <row r="69" spans="1:6" ht="12.2" customHeight="1" x14ac:dyDescent="0.2">
      <c r="A69" s="18"/>
      <c r="B69" s="19"/>
      <c r="D69" s="7" t="s">
        <v>16</v>
      </c>
      <c r="E69" s="20">
        <v>1000</v>
      </c>
      <c r="F69" s="21"/>
    </row>
    <row r="70" spans="1:6" ht="12.2" customHeight="1" x14ac:dyDescent="0.2">
      <c r="A70" s="18"/>
      <c r="B70" s="19"/>
      <c r="D70" s="7" t="s">
        <v>59</v>
      </c>
      <c r="E70" s="20">
        <v>10000</v>
      </c>
      <c r="F70" s="21">
        <f>SUM(E65,E66,E67,E68,E69,E70)</f>
        <v>25921.96</v>
      </c>
    </row>
    <row r="71" spans="1:6" ht="12.2" customHeight="1" x14ac:dyDescent="0.2">
      <c r="A71" s="18"/>
      <c r="B71" s="19"/>
      <c r="D71" s="7" t="s">
        <v>60</v>
      </c>
      <c r="E71" s="20">
        <v>3000</v>
      </c>
      <c r="F71" s="21"/>
    </row>
    <row r="72" spans="1:6" ht="12.2" customHeight="1" x14ac:dyDescent="0.2">
      <c r="A72" s="18"/>
      <c r="B72" s="19"/>
      <c r="D72" s="7" t="s">
        <v>61</v>
      </c>
      <c r="E72" s="20">
        <v>1200</v>
      </c>
      <c r="F72" s="21"/>
    </row>
    <row r="73" spans="1:6" ht="12.2" customHeight="1" x14ac:dyDescent="0.2">
      <c r="A73" s="18"/>
      <c r="B73" s="19"/>
      <c r="D73" s="7" t="s">
        <v>62</v>
      </c>
      <c r="E73" s="20">
        <v>9638.34</v>
      </c>
      <c r="F73" s="21"/>
    </row>
    <row r="74" spans="1:6" ht="12.2" customHeight="1" x14ac:dyDescent="0.2">
      <c r="A74" s="18"/>
      <c r="B74" s="19"/>
      <c r="D74" s="7" t="s">
        <v>63</v>
      </c>
      <c r="E74" s="20">
        <v>1000</v>
      </c>
      <c r="F74" s="21">
        <f>SUM(E71,E72,E73,E74)</f>
        <v>14838.34</v>
      </c>
    </row>
    <row r="75" spans="1:6" ht="12.2" customHeight="1" x14ac:dyDescent="0.2">
      <c r="A75" s="18"/>
      <c r="B75" s="19"/>
      <c r="D75" s="7" t="s">
        <v>64</v>
      </c>
      <c r="E75" s="20">
        <v>4000</v>
      </c>
      <c r="F75" s="21"/>
    </row>
    <row r="76" spans="1:6" ht="12.2" customHeight="1" x14ac:dyDescent="0.2">
      <c r="A76" s="18"/>
      <c r="B76" s="19"/>
      <c r="D76" s="7" t="s">
        <v>65</v>
      </c>
      <c r="E76" s="20">
        <v>17020</v>
      </c>
      <c r="F76" s="21"/>
    </row>
    <row r="77" spans="1:6" ht="12.2" customHeight="1" x14ac:dyDescent="0.2">
      <c r="A77" s="18"/>
      <c r="B77" s="19"/>
      <c r="D77" s="7" t="s">
        <v>128</v>
      </c>
      <c r="E77" s="20">
        <v>256.36</v>
      </c>
      <c r="F77" s="21"/>
    </row>
    <row r="78" spans="1:6" ht="12.2" customHeight="1" x14ac:dyDescent="0.2">
      <c r="A78" s="18"/>
      <c r="B78" s="19"/>
      <c r="D78" s="7" t="s">
        <v>66</v>
      </c>
      <c r="E78" s="20">
        <v>3000</v>
      </c>
      <c r="F78" s="21">
        <f>SUM(E75,E76,E77,E78)</f>
        <v>24276.36</v>
      </c>
    </row>
    <row r="79" spans="1:6" ht="12.2" customHeight="1" x14ac:dyDescent="0.2">
      <c r="A79" s="18"/>
      <c r="B79" s="19"/>
      <c r="D79" s="7" t="s">
        <v>67</v>
      </c>
      <c r="E79" s="20">
        <v>3100</v>
      </c>
      <c r="F79" s="21"/>
    </row>
    <row r="80" spans="1:6" ht="12.2" customHeight="1" x14ac:dyDescent="0.2">
      <c r="A80" s="18"/>
      <c r="B80" s="19"/>
      <c r="D80" s="7" t="s">
        <v>68</v>
      </c>
      <c r="E80" s="20">
        <v>6568.77</v>
      </c>
      <c r="F80" s="21"/>
    </row>
    <row r="81" spans="1:6" ht="12.2" customHeight="1" x14ac:dyDescent="0.2">
      <c r="A81" s="18"/>
      <c r="B81" s="19"/>
      <c r="D81" s="7" t="s">
        <v>69</v>
      </c>
      <c r="E81" s="20">
        <v>2000</v>
      </c>
      <c r="F81" s="21">
        <f>SUM(E79,E80,E81)</f>
        <v>11668.77</v>
      </c>
    </row>
    <row r="82" spans="1:6" ht="12.2" customHeight="1" x14ac:dyDescent="0.2">
      <c r="A82" s="18"/>
      <c r="B82" s="19"/>
      <c r="D82" s="7" t="s">
        <v>70</v>
      </c>
      <c r="E82" s="20">
        <v>4200</v>
      </c>
      <c r="F82" s="21"/>
    </row>
    <row r="83" spans="1:6" ht="12.2" customHeight="1" x14ac:dyDescent="0.2">
      <c r="A83" s="18"/>
      <c r="B83" s="19"/>
      <c r="D83" s="7" t="s">
        <v>11</v>
      </c>
      <c r="E83" s="20">
        <v>1000</v>
      </c>
      <c r="F83" s="21">
        <f>SUM(E82,E83)</f>
        <v>5200</v>
      </c>
    </row>
    <row r="84" spans="1:6" ht="12.2" customHeight="1" x14ac:dyDescent="0.2">
      <c r="A84" s="18"/>
      <c r="B84" s="19"/>
      <c r="D84" s="7" t="s">
        <v>71</v>
      </c>
      <c r="E84" s="20">
        <v>6000</v>
      </c>
      <c r="F84" s="21"/>
    </row>
    <row r="85" spans="1:6" ht="12.2" customHeight="1" x14ac:dyDescent="0.2">
      <c r="A85" s="18"/>
      <c r="B85" s="19"/>
      <c r="D85" s="7" t="s">
        <v>72</v>
      </c>
      <c r="E85" s="20">
        <v>1500</v>
      </c>
      <c r="F85" s="21"/>
    </row>
    <row r="86" spans="1:6" ht="12.2" customHeight="1" x14ac:dyDescent="0.2">
      <c r="A86" s="18"/>
      <c r="B86" s="19"/>
      <c r="D86" s="7" t="s">
        <v>12</v>
      </c>
      <c r="E86" s="20">
        <v>500</v>
      </c>
      <c r="F86" s="21">
        <f>SUM(E84,E85,E86)</f>
        <v>8000</v>
      </c>
    </row>
    <row r="87" spans="1:6" ht="12.2" customHeight="1" x14ac:dyDescent="0.2">
      <c r="A87" s="18"/>
      <c r="B87" s="19"/>
      <c r="D87" s="7" t="s">
        <v>18</v>
      </c>
      <c r="E87" s="20">
        <v>7500</v>
      </c>
      <c r="F87" s="21"/>
    </row>
    <row r="88" spans="1:6" ht="12.2" customHeight="1" x14ac:dyDescent="0.2">
      <c r="A88" s="18"/>
      <c r="B88" s="19"/>
      <c r="D88" s="7" t="s">
        <v>73</v>
      </c>
      <c r="E88" s="20">
        <v>2000</v>
      </c>
      <c r="F88" s="21"/>
    </row>
    <row r="89" spans="1:6" ht="12.2" customHeight="1" x14ac:dyDescent="0.2">
      <c r="A89" s="18"/>
      <c r="B89" s="19"/>
      <c r="D89" s="7" t="s">
        <v>133</v>
      </c>
      <c r="E89" s="20">
        <v>1000</v>
      </c>
      <c r="F89" s="21"/>
    </row>
    <row r="90" spans="1:6" x14ac:dyDescent="0.2">
      <c r="A90" s="22"/>
      <c r="D90" s="7" t="s">
        <v>74</v>
      </c>
      <c r="E90" s="11">
        <v>5867.81</v>
      </c>
      <c r="F90" s="21">
        <f>SUM(E87,E88,E89,E90)</f>
        <v>16367.810000000001</v>
      </c>
    </row>
    <row r="91" spans="1:6" x14ac:dyDescent="0.2">
      <c r="A91" s="22"/>
      <c r="D91" s="7" t="s">
        <v>75</v>
      </c>
      <c r="E91" s="11">
        <v>2000</v>
      </c>
      <c r="F91" s="21"/>
    </row>
    <row r="92" spans="1:6" x14ac:dyDescent="0.2">
      <c r="A92" s="22"/>
      <c r="D92" s="7" t="s">
        <v>76</v>
      </c>
      <c r="E92" s="11">
        <v>18000</v>
      </c>
      <c r="F92" s="21"/>
    </row>
    <row r="93" spans="1:6" x14ac:dyDescent="0.2">
      <c r="A93" s="22"/>
      <c r="D93" s="7" t="s">
        <v>77</v>
      </c>
      <c r="E93" s="11">
        <v>244.58</v>
      </c>
      <c r="F93" s="21">
        <f>SUM(E91,E92,E93)</f>
        <v>20244.580000000002</v>
      </c>
    </row>
    <row r="94" spans="1:6" x14ac:dyDescent="0.2">
      <c r="A94" s="22"/>
      <c r="D94" s="7"/>
      <c r="F94" s="21">
        <f>SUM(F93,F90,F86,F83,F81,F78,F74,F70,F64,F60,F56,F54,F51,F47,F43,F39,F36,F35,F32,F28,F24,F21,F18,F16,F11)</f>
        <v>331193.54000000004</v>
      </c>
    </row>
    <row r="96" spans="1:6" x14ac:dyDescent="0.2">
      <c r="A96" s="1" t="s">
        <v>13</v>
      </c>
      <c r="B96" s="2"/>
      <c r="C96" s="2"/>
      <c r="E96" s="3"/>
    </row>
    <row r="97" spans="1:5" x14ac:dyDescent="0.2">
      <c r="A97" s="1" t="s">
        <v>14</v>
      </c>
      <c r="B97" s="2"/>
      <c r="C97" s="2"/>
      <c r="E97" s="3"/>
    </row>
    <row r="98" spans="1:5" x14ac:dyDescent="0.2">
      <c r="A98" s="1" t="s">
        <v>15</v>
      </c>
      <c r="B98" s="2"/>
      <c r="C98" s="2"/>
      <c r="E98" s="3"/>
    </row>
    <row r="99" spans="1:5" ht="13.5" customHeight="1" x14ac:dyDescent="0.2">
      <c r="A99" s="9"/>
      <c r="B99" s="23"/>
      <c r="C99" s="23"/>
    </row>
    <row r="100" spans="1:5" ht="26.25" customHeight="1" x14ac:dyDescent="0.2">
      <c r="A100" s="24" t="s">
        <v>101</v>
      </c>
      <c r="B100" s="24" t="s">
        <v>102</v>
      </c>
      <c r="C100" s="25" t="s">
        <v>103</v>
      </c>
      <c r="D100" s="25" t="s">
        <v>104</v>
      </c>
      <c r="E100" s="26" t="s">
        <v>105</v>
      </c>
    </row>
    <row r="101" spans="1:5" ht="15" x14ac:dyDescent="0.2">
      <c r="A101" s="27">
        <v>600</v>
      </c>
      <c r="B101" s="27"/>
      <c r="C101" s="27"/>
      <c r="D101" s="28" t="s">
        <v>79</v>
      </c>
      <c r="E101" s="29">
        <f>SUM(E102,E134)</f>
        <v>129636.59000000001</v>
      </c>
    </row>
    <row r="102" spans="1:5" ht="15" x14ac:dyDescent="0.2">
      <c r="A102" s="27"/>
      <c r="B102" s="27">
        <v>60016</v>
      </c>
      <c r="C102" s="27"/>
      <c r="D102" s="28" t="s">
        <v>80</v>
      </c>
      <c r="E102" s="29">
        <f>SUM(E103,E117)</f>
        <v>104376.29000000001</v>
      </c>
    </row>
    <row r="103" spans="1:5" ht="15" customHeight="1" x14ac:dyDescent="0.2">
      <c r="A103" s="27"/>
      <c r="B103" s="27"/>
      <c r="C103" s="27">
        <v>4210</v>
      </c>
      <c r="D103" s="28" t="s">
        <v>81</v>
      </c>
      <c r="E103" s="29">
        <f>SUM(E104:E116)</f>
        <v>65707.520000000004</v>
      </c>
    </row>
    <row r="104" spans="1:5" ht="15" customHeight="1" x14ac:dyDescent="0.2">
      <c r="A104" s="27"/>
      <c r="B104" s="27"/>
      <c r="C104" s="27"/>
      <c r="D104" s="4" t="s">
        <v>23</v>
      </c>
      <c r="E104" s="30">
        <v>15048.96</v>
      </c>
    </row>
    <row r="105" spans="1:5" ht="15" customHeight="1" x14ac:dyDescent="0.2">
      <c r="A105" s="27"/>
      <c r="B105" s="27"/>
      <c r="C105" s="27"/>
      <c r="D105" s="4" t="s">
        <v>28</v>
      </c>
      <c r="E105" s="30">
        <v>3658.56</v>
      </c>
    </row>
    <row r="106" spans="1:5" ht="15" customHeight="1" x14ac:dyDescent="0.2">
      <c r="A106" s="27"/>
      <c r="B106" s="27"/>
      <c r="C106" s="27"/>
      <c r="D106" s="4" t="s">
        <v>111</v>
      </c>
      <c r="E106" s="30">
        <v>7000</v>
      </c>
    </row>
    <row r="107" spans="1:5" ht="15" customHeight="1" x14ac:dyDescent="0.2">
      <c r="A107" s="27"/>
      <c r="B107" s="27"/>
      <c r="C107" s="27"/>
      <c r="D107" s="4" t="s">
        <v>37</v>
      </c>
      <c r="E107" s="30">
        <v>3000</v>
      </c>
    </row>
    <row r="108" spans="1:5" ht="15" customHeight="1" x14ac:dyDescent="0.2">
      <c r="A108" s="27"/>
      <c r="B108" s="27"/>
      <c r="C108" s="27"/>
      <c r="D108" s="4" t="s">
        <v>46</v>
      </c>
      <c r="E108" s="30">
        <v>5000</v>
      </c>
    </row>
    <row r="109" spans="1:5" ht="15" customHeight="1" x14ac:dyDescent="0.2">
      <c r="A109" s="27"/>
      <c r="B109" s="27"/>
      <c r="C109" s="27"/>
      <c r="D109" s="4" t="s">
        <v>112</v>
      </c>
      <c r="E109" s="30">
        <v>1500</v>
      </c>
    </row>
    <row r="110" spans="1:5" ht="15" customHeight="1" x14ac:dyDescent="0.2">
      <c r="A110" s="27"/>
      <c r="B110" s="27"/>
      <c r="C110" s="27"/>
      <c r="D110" s="4" t="s">
        <v>52</v>
      </c>
      <c r="E110" s="30">
        <v>3000</v>
      </c>
    </row>
    <row r="111" spans="1:5" ht="15" customHeight="1" x14ac:dyDescent="0.2">
      <c r="A111" s="27"/>
      <c r="B111" s="27"/>
      <c r="C111" s="27"/>
      <c r="D111" s="4" t="s">
        <v>113</v>
      </c>
      <c r="E111" s="30">
        <v>4000</v>
      </c>
    </row>
    <row r="112" spans="1:5" ht="15" customHeight="1" x14ac:dyDescent="0.2">
      <c r="A112" s="27"/>
      <c r="B112" s="27"/>
      <c r="C112" s="27"/>
      <c r="D112" s="4" t="s">
        <v>55</v>
      </c>
      <c r="E112" s="30">
        <v>6000</v>
      </c>
    </row>
    <row r="113" spans="1:5" ht="15" customHeight="1" x14ac:dyDescent="0.2">
      <c r="A113" s="27"/>
      <c r="B113" s="27"/>
      <c r="C113" s="27"/>
      <c r="D113" s="4" t="s">
        <v>136</v>
      </c>
      <c r="E113" s="30">
        <v>6000</v>
      </c>
    </row>
    <row r="114" spans="1:5" ht="15" customHeight="1" x14ac:dyDescent="0.2">
      <c r="A114" s="27"/>
      <c r="B114" s="27"/>
      <c r="C114" s="27"/>
      <c r="D114" s="31" t="s">
        <v>64</v>
      </c>
      <c r="E114" s="30">
        <v>3000</v>
      </c>
    </row>
    <row r="115" spans="1:5" ht="15" customHeight="1" x14ac:dyDescent="0.2">
      <c r="A115" s="27"/>
      <c r="B115" s="27"/>
      <c r="C115" s="27"/>
      <c r="D115" s="4" t="s">
        <v>114</v>
      </c>
      <c r="E115" s="30">
        <v>4500</v>
      </c>
    </row>
    <row r="116" spans="1:5" ht="15" x14ac:dyDescent="0.2">
      <c r="A116" s="27"/>
      <c r="B116" s="27"/>
      <c r="C116" s="27"/>
      <c r="D116" s="4" t="s">
        <v>115</v>
      </c>
      <c r="E116" s="30">
        <v>4000</v>
      </c>
    </row>
    <row r="117" spans="1:5" ht="15" x14ac:dyDescent="0.2">
      <c r="A117" s="27"/>
      <c r="B117" s="27"/>
      <c r="C117" s="27">
        <v>4300</v>
      </c>
      <c r="D117" s="28" t="s">
        <v>82</v>
      </c>
      <c r="E117" s="29">
        <f>SUM(E118:E133)</f>
        <v>38668.769999999997</v>
      </c>
    </row>
    <row r="118" spans="1:5" ht="18" customHeight="1" x14ac:dyDescent="0.2">
      <c r="A118" s="32"/>
      <c r="B118" s="32"/>
      <c r="C118" s="32"/>
      <c r="D118" s="5" t="s">
        <v>110</v>
      </c>
      <c r="E118" s="30">
        <v>1000</v>
      </c>
    </row>
    <row r="119" spans="1:5" ht="30" x14ac:dyDescent="0.2">
      <c r="A119" s="32"/>
      <c r="B119" s="32"/>
      <c r="C119" s="32"/>
      <c r="D119" s="5" t="s">
        <v>116</v>
      </c>
      <c r="E119" s="30">
        <v>3000</v>
      </c>
    </row>
    <row r="120" spans="1:5" ht="15" x14ac:dyDescent="0.2">
      <c r="A120" s="32"/>
      <c r="B120" s="32"/>
      <c r="C120" s="32"/>
      <c r="D120" s="5" t="s">
        <v>23</v>
      </c>
      <c r="E120" s="30">
        <v>2000</v>
      </c>
    </row>
    <row r="121" spans="1:5" ht="15" x14ac:dyDescent="0.2">
      <c r="A121" s="32"/>
      <c r="B121" s="32"/>
      <c r="C121" s="32"/>
      <c r="D121" s="5" t="s">
        <v>25</v>
      </c>
      <c r="E121" s="30">
        <v>6000</v>
      </c>
    </row>
    <row r="122" spans="1:5" ht="15" customHeight="1" x14ac:dyDescent="0.2">
      <c r="A122" s="32"/>
      <c r="B122" s="32"/>
      <c r="C122" s="32"/>
      <c r="D122" s="5" t="s">
        <v>28</v>
      </c>
      <c r="E122" s="30">
        <v>700</v>
      </c>
    </row>
    <row r="123" spans="1:5" ht="15" customHeight="1" x14ac:dyDescent="0.2">
      <c r="A123" s="32"/>
      <c r="B123" s="32"/>
      <c r="C123" s="32"/>
      <c r="D123" s="5" t="s">
        <v>111</v>
      </c>
      <c r="E123" s="30">
        <v>5000</v>
      </c>
    </row>
    <row r="124" spans="1:5" ht="15" x14ac:dyDescent="0.2">
      <c r="A124" s="32"/>
      <c r="B124" s="32"/>
      <c r="C124" s="32"/>
      <c r="D124" s="5" t="s">
        <v>83</v>
      </c>
      <c r="E124" s="30">
        <v>4000</v>
      </c>
    </row>
    <row r="125" spans="1:5" ht="15" x14ac:dyDescent="0.2">
      <c r="A125" s="32"/>
      <c r="B125" s="32"/>
      <c r="C125" s="32"/>
      <c r="D125" s="5" t="s">
        <v>46</v>
      </c>
      <c r="E125" s="30">
        <v>2800</v>
      </c>
    </row>
    <row r="126" spans="1:5" ht="15" x14ac:dyDescent="0.2">
      <c r="A126" s="32"/>
      <c r="B126" s="32"/>
      <c r="C126" s="32"/>
      <c r="D126" s="5" t="s">
        <v>112</v>
      </c>
      <c r="E126" s="30">
        <v>1000</v>
      </c>
    </row>
    <row r="127" spans="1:5" ht="15" x14ac:dyDescent="0.2">
      <c r="A127" s="32"/>
      <c r="B127" s="32"/>
      <c r="C127" s="32"/>
      <c r="D127" s="5" t="s">
        <v>113</v>
      </c>
      <c r="E127" s="30">
        <v>500</v>
      </c>
    </row>
    <row r="128" spans="1:5" ht="15" x14ac:dyDescent="0.2">
      <c r="A128" s="32"/>
      <c r="B128" s="32"/>
      <c r="C128" s="32"/>
      <c r="D128" s="5" t="s">
        <v>55</v>
      </c>
      <c r="E128" s="30">
        <v>4600</v>
      </c>
    </row>
    <row r="129" spans="1:5" ht="15" x14ac:dyDescent="0.2">
      <c r="A129" s="32"/>
      <c r="B129" s="32"/>
      <c r="C129" s="32"/>
      <c r="D129" s="5" t="s">
        <v>57</v>
      </c>
      <c r="E129" s="30">
        <v>2000</v>
      </c>
    </row>
    <row r="130" spans="1:5" ht="15" x14ac:dyDescent="0.2">
      <c r="A130" s="32"/>
      <c r="B130" s="32"/>
      <c r="C130" s="32"/>
      <c r="D130" s="33" t="s">
        <v>64</v>
      </c>
      <c r="E130" s="30">
        <v>1000</v>
      </c>
    </row>
    <row r="131" spans="1:5" ht="15" x14ac:dyDescent="0.2">
      <c r="A131" s="32"/>
      <c r="B131" s="32"/>
      <c r="C131" s="32"/>
      <c r="D131" s="5" t="s">
        <v>68</v>
      </c>
      <c r="E131" s="30">
        <v>2068.77</v>
      </c>
    </row>
    <row r="132" spans="1:5" ht="15" x14ac:dyDescent="0.2">
      <c r="A132" s="32"/>
      <c r="B132" s="32"/>
      <c r="C132" s="32"/>
      <c r="D132" s="5" t="s">
        <v>11</v>
      </c>
      <c r="E132" s="30">
        <v>1000</v>
      </c>
    </row>
    <row r="133" spans="1:5" ht="15" x14ac:dyDescent="0.2">
      <c r="A133" s="32"/>
      <c r="B133" s="32"/>
      <c r="C133" s="32"/>
      <c r="D133" s="5" t="s">
        <v>117</v>
      </c>
      <c r="E133" s="30">
        <v>2000</v>
      </c>
    </row>
    <row r="134" spans="1:5" ht="15" x14ac:dyDescent="0.2">
      <c r="A134" s="32"/>
      <c r="B134" s="27">
        <v>60017</v>
      </c>
      <c r="C134" s="27"/>
      <c r="D134" s="6" t="s">
        <v>84</v>
      </c>
      <c r="E134" s="29">
        <f>SUM(E135,E141)</f>
        <v>25260.3</v>
      </c>
    </row>
    <row r="135" spans="1:5" ht="15" x14ac:dyDescent="0.2">
      <c r="A135" s="32"/>
      <c r="B135" s="27"/>
      <c r="C135" s="27">
        <v>4210</v>
      </c>
      <c r="D135" s="28" t="s">
        <v>81</v>
      </c>
      <c r="E135" s="29">
        <f>SUM(E136:E140)</f>
        <v>24060.3</v>
      </c>
    </row>
    <row r="136" spans="1:5" ht="15" x14ac:dyDescent="0.2">
      <c r="A136" s="32"/>
      <c r="B136" s="27"/>
      <c r="C136" s="27"/>
      <c r="D136" s="31" t="s">
        <v>118</v>
      </c>
      <c r="E136" s="30">
        <v>7000</v>
      </c>
    </row>
    <row r="137" spans="1:5" ht="15" x14ac:dyDescent="0.2">
      <c r="A137" s="32"/>
      <c r="B137" s="27"/>
      <c r="C137" s="27"/>
      <c r="D137" s="4" t="s">
        <v>113</v>
      </c>
      <c r="E137" s="30">
        <v>2000</v>
      </c>
    </row>
    <row r="138" spans="1:5" ht="15" x14ac:dyDescent="0.2">
      <c r="A138" s="32"/>
      <c r="B138" s="27"/>
      <c r="C138" s="27"/>
      <c r="D138" s="31" t="s">
        <v>136</v>
      </c>
      <c r="E138" s="30">
        <v>3421.96</v>
      </c>
    </row>
    <row r="139" spans="1:5" ht="15" x14ac:dyDescent="0.2">
      <c r="A139" s="32"/>
      <c r="B139" s="27"/>
      <c r="C139" s="27"/>
      <c r="D139" s="31" t="s">
        <v>119</v>
      </c>
      <c r="E139" s="30">
        <v>9638.34</v>
      </c>
    </row>
    <row r="140" spans="1:5" ht="15" x14ac:dyDescent="0.2">
      <c r="A140" s="32"/>
      <c r="B140" s="27"/>
      <c r="C140" s="27"/>
      <c r="D140" s="31" t="s">
        <v>115</v>
      </c>
      <c r="E140" s="30">
        <v>2000</v>
      </c>
    </row>
    <row r="141" spans="1:5" ht="15" x14ac:dyDescent="0.2">
      <c r="A141" s="32"/>
      <c r="B141" s="27"/>
      <c r="C141" s="27">
        <v>4300</v>
      </c>
      <c r="D141" s="28" t="s">
        <v>82</v>
      </c>
      <c r="E141" s="29">
        <f>SUM(E142:E143)</f>
        <v>1200</v>
      </c>
    </row>
    <row r="142" spans="1:5" ht="15" x14ac:dyDescent="0.2">
      <c r="A142" s="32"/>
      <c r="B142" s="27"/>
      <c r="C142" s="27"/>
      <c r="D142" s="4" t="s">
        <v>113</v>
      </c>
      <c r="E142" s="30">
        <v>200</v>
      </c>
    </row>
    <row r="143" spans="1:5" ht="15" x14ac:dyDescent="0.2">
      <c r="A143" s="32"/>
      <c r="B143" s="27"/>
      <c r="C143" s="27"/>
      <c r="D143" s="31" t="s">
        <v>136</v>
      </c>
      <c r="E143" s="30">
        <v>1000</v>
      </c>
    </row>
    <row r="144" spans="1:5" ht="15" x14ac:dyDescent="0.2">
      <c r="A144" s="27">
        <v>750</v>
      </c>
      <c r="B144" s="27"/>
      <c r="C144" s="27"/>
      <c r="D144" s="28" t="s">
        <v>85</v>
      </c>
      <c r="E144" s="29">
        <f>SUM(E145)</f>
        <v>1000</v>
      </c>
    </row>
    <row r="145" spans="1:5" ht="15" x14ac:dyDescent="0.2">
      <c r="A145" s="27"/>
      <c r="B145" s="27">
        <v>75075</v>
      </c>
      <c r="C145" s="27"/>
      <c r="D145" s="28" t="s">
        <v>86</v>
      </c>
      <c r="E145" s="29">
        <f>SUM(E146)</f>
        <v>1000</v>
      </c>
    </row>
    <row r="146" spans="1:5" ht="15" x14ac:dyDescent="0.2">
      <c r="A146" s="27"/>
      <c r="B146" s="27"/>
      <c r="C146" s="27">
        <v>4210</v>
      </c>
      <c r="D146" s="28" t="s">
        <v>81</v>
      </c>
      <c r="E146" s="29">
        <f>SUM(E147)</f>
        <v>1000</v>
      </c>
    </row>
    <row r="147" spans="1:5" ht="15" x14ac:dyDescent="0.2">
      <c r="A147" s="32"/>
      <c r="B147" s="32"/>
      <c r="C147" s="32"/>
      <c r="D147" s="4" t="s">
        <v>16</v>
      </c>
      <c r="E147" s="30">
        <v>1000</v>
      </c>
    </row>
    <row r="148" spans="1:5" ht="30" x14ac:dyDescent="0.2">
      <c r="A148" s="27">
        <v>754</v>
      </c>
      <c r="B148" s="27"/>
      <c r="C148" s="27"/>
      <c r="D148" s="28" t="s">
        <v>87</v>
      </c>
      <c r="E148" s="29">
        <f>SUM(E149)</f>
        <v>8800</v>
      </c>
    </row>
    <row r="149" spans="1:5" ht="15" x14ac:dyDescent="0.2">
      <c r="A149" s="27"/>
      <c r="B149" s="27">
        <v>75412</v>
      </c>
      <c r="C149" s="27"/>
      <c r="D149" s="28" t="s">
        <v>88</v>
      </c>
      <c r="E149" s="29">
        <f>SUM(E150,E155)</f>
        <v>8800</v>
      </c>
    </row>
    <row r="150" spans="1:5" ht="15" x14ac:dyDescent="0.2">
      <c r="A150" s="27"/>
      <c r="B150" s="27"/>
      <c r="C150" s="27">
        <v>4210</v>
      </c>
      <c r="D150" s="28" t="s">
        <v>89</v>
      </c>
      <c r="E150" s="29">
        <f>SUM(E151:E154)</f>
        <v>8500</v>
      </c>
    </row>
    <row r="151" spans="1:5" ht="15" x14ac:dyDescent="0.2">
      <c r="A151" s="32"/>
      <c r="B151" s="32"/>
      <c r="C151" s="32"/>
      <c r="D151" s="4" t="s">
        <v>31</v>
      </c>
      <c r="E151" s="30">
        <v>2500</v>
      </c>
    </row>
    <row r="152" spans="1:5" ht="15" x14ac:dyDescent="0.2">
      <c r="A152" s="32"/>
      <c r="B152" s="32"/>
      <c r="C152" s="32"/>
      <c r="D152" s="4" t="s">
        <v>10</v>
      </c>
      <c r="E152" s="30">
        <v>1000</v>
      </c>
    </row>
    <row r="153" spans="1:5" ht="15" x14ac:dyDescent="0.2">
      <c r="A153" s="32"/>
      <c r="B153" s="32"/>
      <c r="C153" s="32"/>
      <c r="D153" s="4" t="s">
        <v>66</v>
      </c>
      <c r="E153" s="30">
        <v>3000</v>
      </c>
    </row>
    <row r="154" spans="1:5" ht="15" x14ac:dyDescent="0.2">
      <c r="A154" s="32"/>
      <c r="B154" s="32"/>
      <c r="C154" s="32"/>
      <c r="D154" s="4" t="s">
        <v>69</v>
      </c>
      <c r="E154" s="30">
        <v>2000</v>
      </c>
    </row>
    <row r="155" spans="1:5" ht="15" x14ac:dyDescent="0.2">
      <c r="A155" s="27"/>
      <c r="B155" s="27"/>
      <c r="C155" s="27">
        <v>4300</v>
      </c>
      <c r="D155" s="28" t="s">
        <v>82</v>
      </c>
      <c r="E155" s="29">
        <f>SUM(E156)</f>
        <v>300</v>
      </c>
    </row>
    <row r="156" spans="1:5" ht="15" x14ac:dyDescent="0.2">
      <c r="A156" s="32"/>
      <c r="B156" s="32"/>
      <c r="C156" s="32"/>
      <c r="D156" s="4" t="s">
        <v>56</v>
      </c>
      <c r="E156" s="30">
        <v>300</v>
      </c>
    </row>
    <row r="157" spans="1:5" ht="15" x14ac:dyDescent="0.2">
      <c r="A157" s="27">
        <v>900</v>
      </c>
      <c r="B157" s="27"/>
      <c r="C157" s="27"/>
      <c r="D157" s="28" t="s">
        <v>90</v>
      </c>
      <c r="E157" s="29">
        <f>E159+E162+E164+E170+E194+E203+E205+E208</f>
        <v>92748.12</v>
      </c>
    </row>
    <row r="158" spans="1:5" ht="15" x14ac:dyDescent="0.2">
      <c r="A158" s="27"/>
      <c r="B158" s="27">
        <v>90004</v>
      </c>
      <c r="C158" s="27"/>
      <c r="D158" s="28" t="s">
        <v>91</v>
      </c>
      <c r="E158" s="29">
        <f>E159+E162+E164+E170+E194+E203</f>
        <v>89448.12</v>
      </c>
    </row>
    <row r="159" spans="1:5" ht="15" x14ac:dyDescent="0.2">
      <c r="A159" s="27"/>
      <c r="B159" s="27"/>
      <c r="C159" s="27">
        <v>4110</v>
      </c>
      <c r="D159" s="28" t="s">
        <v>92</v>
      </c>
      <c r="E159" s="29">
        <f>SUM(E160:E161)</f>
        <v>397</v>
      </c>
    </row>
    <row r="160" spans="1:5" ht="15" x14ac:dyDescent="0.2">
      <c r="A160" s="27"/>
      <c r="B160" s="27"/>
      <c r="C160" s="27"/>
      <c r="D160" s="4" t="s">
        <v>67</v>
      </c>
      <c r="E160" s="30">
        <v>217</v>
      </c>
    </row>
    <row r="161" spans="1:5" ht="15" x14ac:dyDescent="0.2">
      <c r="A161" s="27"/>
      <c r="B161" s="27"/>
      <c r="C161" s="27"/>
      <c r="D161" s="4" t="s">
        <v>70</v>
      </c>
      <c r="E161" s="30">
        <v>180</v>
      </c>
    </row>
    <row r="162" spans="1:5" ht="15" x14ac:dyDescent="0.2">
      <c r="A162" s="27"/>
      <c r="B162" s="27"/>
      <c r="C162" s="27">
        <v>4120</v>
      </c>
      <c r="D162" s="28" t="s">
        <v>93</v>
      </c>
      <c r="E162" s="29">
        <f>SUM(E163)</f>
        <v>33</v>
      </c>
    </row>
    <row r="163" spans="1:5" ht="15" x14ac:dyDescent="0.2">
      <c r="A163" s="27"/>
      <c r="B163" s="27"/>
      <c r="C163" s="27"/>
      <c r="D163" s="4" t="s">
        <v>67</v>
      </c>
      <c r="E163" s="30">
        <v>33</v>
      </c>
    </row>
    <row r="164" spans="1:5" ht="15" x14ac:dyDescent="0.2">
      <c r="A164" s="27"/>
      <c r="B164" s="27"/>
      <c r="C164" s="27">
        <v>4170</v>
      </c>
      <c r="D164" s="6" t="s">
        <v>94</v>
      </c>
      <c r="E164" s="29">
        <f>E165+E166+E167+E168+E169</f>
        <v>8770</v>
      </c>
    </row>
    <row r="165" spans="1:5" ht="15" x14ac:dyDescent="0.2">
      <c r="A165" s="27"/>
      <c r="B165" s="27"/>
      <c r="C165" s="27"/>
      <c r="D165" s="4" t="s">
        <v>36</v>
      </c>
      <c r="E165" s="30">
        <v>3000</v>
      </c>
    </row>
    <row r="166" spans="1:5" ht="15" x14ac:dyDescent="0.2">
      <c r="A166" s="27"/>
      <c r="B166" s="27"/>
      <c r="C166" s="27"/>
      <c r="D166" s="4" t="s">
        <v>53</v>
      </c>
      <c r="E166" s="30">
        <v>500</v>
      </c>
    </row>
    <row r="167" spans="1:5" ht="15" x14ac:dyDescent="0.2">
      <c r="A167" s="27"/>
      <c r="B167" s="27"/>
      <c r="C167" s="27"/>
      <c r="D167" s="4" t="s">
        <v>120</v>
      </c>
      <c r="E167" s="30">
        <v>3000</v>
      </c>
    </row>
    <row r="168" spans="1:5" ht="15" x14ac:dyDescent="0.2">
      <c r="A168" s="27"/>
      <c r="B168" s="27"/>
      <c r="C168" s="27"/>
      <c r="D168" s="4" t="s">
        <v>67</v>
      </c>
      <c r="E168" s="30">
        <v>1250</v>
      </c>
    </row>
    <row r="169" spans="1:5" ht="15" x14ac:dyDescent="0.2">
      <c r="A169" s="27"/>
      <c r="B169" s="27"/>
      <c r="C169" s="27"/>
      <c r="D169" s="4" t="s">
        <v>70</v>
      </c>
      <c r="E169" s="30">
        <v>1020</v>
      </c>
    </row>
    <row r="170" spans="1:5" ht="15" x14ac:dyDescent="0.2">
      <c r="A170" s="27"/>
      <c r="B170" s="27"/>
      <c r="C170" s="27">
        <v>4210</v>
      </c>
      <c r="D170" s="28" t="s">
        <v>81</v>
      </c>
      <c r="E170" s="29">
        <f>E171+E172+E173+E174+E175+E176+E177+E178+E179+E180+E181+E182+E183+E184+E185+E186+E187+E188+E189+E190+E191+E192+E193</f>
        <v>62282.39</v>
      </c>
    </row>
    <row r="171" spans="1:5" ht="15" x14ac:dyDescent="0.2">
      <c r="A171" s="32"/>
      <c r="B171" s="32"/>
      <c r="C171" s="32"/>
      <c r="D171" s="4" t="s">
        <v>20</v>
      </c>
      <c r="E171" s="30">
        <v>8000</v>
      </c>
    </row>
    <row r="172" spans="1:5" ht="30" x14ac:dyDescent="0.2">
      <c r="A172" s="32"/>
      <c r="B172" s="32"/>
      <c r="C172" s="32"/>
      <c r="D172" s="4" t="s">
        <v>121</v>
      </c>
      <c r="E172" s="30">
        <v>500</v>
      </c>
    </row>
    <row r="173" spans="1:5" ht="15" x14ac:dyDescent="0.2">
      <c r="A173" s="32"/>
      <c r="B173" s="32"/>
      <c r="C173" s="32"/>
      <c r="D173" s="4" t="s">
        <v>24</v>
      </c>
      <c r="E173" s="30">
        <v>500</v>
      </c>
    </row>
    <row r="174" spans="1:5" ht="15" x14ac:dyDescent="0.2">
      <c r="A174" s="32"/>
      <c r="B174" s="32"/>
      <c r="C174" s="32"/>
      <c r="D174" s="4" t="s">
        <v>33</v>
      </c>
      <c r="E174" s="30">
        <v>4500</v>
      </c>
    </row>
    <row r="175" spans="1:5" ht="15" x14ac:dyDescent="0.2">
      <c r="A175" s="32"/>
      <c r="B175" s="32"/>
      <c r="C175" s="32"/>
      <c r="D175" s="4" t="s">
        <v>36</v>
      </c>
      <c r="E175" s="30">
        <v>1200</v>
      </c>
    </row>
    <row r="176" spans="1:5" ht="15" x14ac:dyDescent="0.2">
      <c r="A176" s="32"/>
      <c r="B176" s="32"/>
      <c r="C176" s="32"/>
      <c r="D176" s="4" t="s">
        <v>29</v>
      </c>
      <c r="E176" s="30">
        <v>1700</v>
      </c>
    </row>
    <row r="177" spans="1:5" ht="15" x14ac:dyDescent="0.2">
      <c r="A177" s="32"/>
      <c r="B177" s="32"/>
      <c r="C177" s="32"/>
      <c r="D177" s="4" t="s">
        <v>40</v>
      </c>
      <c r="E177" s="30">
        <v>1800</v>
      </c>
    </row>
    <row r="178" spans="1:5" ht="15" x14ac:dyDescent="0.2">
      <c r="A178" s="32"/>
      <c r="B178" s="32"/>
      <c r="C178" s="32"/>
      <c r="D178" s="4" t="s">
        <v>44</v>
      </c>
      <c r="E178" s="30">
        <v>200</v>
      </c>
    </row>
    <row r="179" spans="1:5" ht="15" x14ac:dyDescent="0.2">
      <c r="A179" s="32"/>
      <c r="B179" s="32"/>
      <c r="C179" s="32"/>
      <c r="D179" s="4" t="s">
        <v>122</v>
      </c>
      <c r="E179" s="30">
        <v>200</v>
      </c>
    </row>
    <row r="180" spans="1:5" ht="15" x14ac:dyDescent="0.2">
      <c r="A180" s="32"/>
      <c r="B180" s="32"/>
      <c r="C180" s="32"/>
      <c r="D180" s="4" t="s">
        <v>50</v>
      </c>
      <c r="E180" s="30">
        <v>950</v>
      </c>
    </row>
    <row r="181" spans="1:5" ht="15" x14ac:dyDescent="0.2">
      <c r="A181" s="32"/>
      <c r="B181" s="32"/>
      <c r="C181" s="32"/>
      <c r="D181" s="4" t="s">
        <v>53</v>
      </c>
      <c r="E181" s="30">
        <v>3500</v>
      </c>
    </row>
    <row r="182" spans="1:5" ht="15" x14ac:dyDescent="0.2">
      <c r="A182" s="32"/>
      <c r="B182" s="32"/>
      <c r="C182" s="32"/>
      <c r="D182" s="4" t="s">
        <v>120</v>
      </c>
      <c r="E182" s="30">
        <v>1800</v>
      </c>
    </row>
    <row r="183" spans="1:5" ht="15" x14ac:dyDescent="0.2">
      <c r="A183" s="32"/>
      <c r="B183" s="32"/>
      <c r="C183" s="32"/>
      <c r="D183" s="4" t="s">
        <v>123</v>
      </c>
      <c r="E183" s="30">
        <v>500</v>
      </c>
    </row>
    <row r="184" spans="1:5" ht="15" x14ac:dyDescent="0.2">
      <c r="A184" s="32"/>
      <c r="B184" s="32"/>
      <c r="C184" s="32"/>
      <c r="D184" s="4" t="s">
        <v>54</v>
      </c>
      <c r="E184" s="30">
        <v>1000</v>
      </c>
    </row>
    <row r="185" spans="1:5" ht="18.75" customHeight="1" x14ac:dyDescent="0.2">
      <c r="A185" s="32"/>
      <c r="B185" s="32"/>
      <c r="C185" s="32"/>
      <c r="D185" s="4" t="s">
        <v>137</v>
      </c>
      <c r="E185" s="30">
        <v>500</v>
      </c>
    </row>
    <row r="186" spans="1:5" ht="15" x14ac:dyDescent="0.2">
      <c r="A186" s="32"/>
      <c r="B186" s="32"/>
      <c r="C186" s="32"/>
      <c r="D186" s="4" t="s">
        <v>61</v>
      </c>
      <c r="E186" s="30">
        <v>1200</v>
      </c>
    </row>
    <row r="187" spans="1:5" ht="15" x14ac:dyDescent="0.2">
      <c r="A187" s="32"/>
      <c r="B187" s="32"/>
      <c r="C187" s="32"/>
      <c r="D187" s="33" t="s">
        <v>65</v>
      </c>
      <c r="E187" s="30">
        <v>17020</v>
      </c>
    </row>
    <row r="188" spans="1:5" ht="15" x14ac:dyDescent="0.2">
      <c r="A188" s="32"/>
      <c r="B188" s="32"/>
      <c r="C188" s="32"/>
      <c r="D188" s="4" t="s">
        <v>67</v>
      </c>
      <c r="E188" s="30">
        <v>1600</v>
      </c>
    </row>
    <row r="189" spans="1:5" ht="15" x14ac:dyDescent="0.2">
      <c r="A189" s="32"/>
      <c r="B189" s="32"/>
      <c r="C189" s="32"/>
      <c r="D189" s="4" t="s">
        <v>70</v>
      </c>
      <c r="E189" s="30">
        <v>3000</v>
      </c>
    </row>
    <row r="190" spans="1:5" ht="15" x14ac:dyDescent="0.2">
      <c r="A190" s="32"/>
      <c r="B190" s="32"/>
      <c r="C190" s="32"/>
      <c r="D190" s="33" t="s">
        <v>72</v>
      </c>
      <c r="E190" s="30">
        <v>500</v>
      </c>
    </row>
    <row r="191" spans="1:5" ht="15" x14ac:dyDescent="0.2">
      <c r="A191" s="32"/>
      <c r="B191" s="32"/>
      <c r="C191" s="32"/>
      <c r="D191" s="4" t="s">
        <v>124</v>
      </c>
      <c r="E191" s="30">
        <v>5867.81</v>
      </c>
    </row>
    <row r="192" spans="1:5" ht="15" x14ac:dyDescent="0.2">
      <c r="A192" s="32"/>
      <c r="B192" s="32"/>
      <c r="C192" s="32"/>
      <c r="D192" s="4" t="s">
        <v>18</v>
      </c>
      <c r="E192" s="30">
        <v>6000</v>
      </c>
    </row>
    <row r="193" spans="1:5" ht="15" x14ac:dyDescent="0.2">
      <c r="A193" s="32"/>
      <c r="B193" s="32"/>
      <c r="C193" s="32"/>
      <c r="D193" s="4" t="s">
        <v>77</v>
      </c>
      <c r="E193" s="30">
        <v>244.58</v>
      </c>
    </row>
    <row r="194" spans="1:5" ht="15" x14ac:dyDescent="0.2">
      <c r="A194" s="32"/>
      <c r="B194" s="32"/>
      <c r="C194" s="27">
        <v>4300</v>
      </c>
      <c r="D194" s="6" t="s">
        <v>82</v>
      </c>
      <c r="E194" s="29">
        <f>E195+E196+E197+E198+E199+E200+E201+E202</f>
        <v>7965.73</v>
      </c>
    </row>
    <row r="195" spans="1:5" ht="15" x14ac:dyDescent="0.2">
      <c r="A195" s="32"/>
      <c r="B195" s="32"/>
      <c r="C195" s="32"/>
      <c r="D195" s="4" t="s">
        <v>24</v>
      </c>
      <c r="E195" s="30">
        <v>1000</v>
      </c>
    </row>
    <row r="196" spans="1:5" ht="15" x14ac:dyDescent="0.2">
      <c r="A196" s="32"/>
      <c r="B196" s="32"/>
      <c r="C196" s="32"/>
      <c r="D196" s="4" t="s">
        <v>29</v>
      </c>
      <c r="E196" s="30">
        <v>950</v>
      </c>
    </row>
    <row r="197" spans="1:5" ht="15" x14ac:dyDescent="0.2">
      <c r="A197" s="32"/>
      <c r="B197" s="32"/>
      <c r="C197" s="32"/>
      <c r="D197" s="4" t="s">
        <v>40</v>
      </c>
      <c r="E197" s="30">
        <v>765.73</v>
      </c>
    </row>
    <row r="198" spans="1:5" ht="15" x14ac:dyDescent="0.2">
      <c r="A198" s="32"/>
      <c r="B198" s="32"/>
      <c r="C198" s="32"/>
      <c r="D198" s="4" t="s">
        <v>122</v>
      </c>
      <c r="E198" s="30">
        <v>500</v>
      </c>
    </row>
    <row r="199" spans="1:5" ht="15" x14ac:dyDescent="0.2">
      <c r="A199" s="32"/>
      <c r="B199" s="32"/>
      <c r="C199" s="32"/>
      <c r="D199" s="4" t="s">
        <v>123</v>
      </c>
      <c r="E199" s="30">
        <v>1750</v>
      </c>
    </row>
    <row r="200" spans="1:5" ht="18" customHeight="1" x14ac:dyDescent="0.2">
      <c r="A200" s="32"/>
      <c r="B200" s="32"/>
      <c r="C200" s="32"/>
      <c r="D200" s="4" t="s">
        <v>137</v>
      </c>
      <c r="E200" s="30">
        <v>500</v>
      </c>
    </row>
    <row r="201" spans="1:5" ht="15" x14ac:dyDescent="0.2">
      <c r="A201" s="32"/>
      <c r="B201" s="32"/>
      <c r="C201" s="27"/>
      <c r="D201" s="4" t="s">
        <v>72</v>
      </c>
      <c r="E201" s="34">
        <v>1000</v>
      </c>
    </row>
    <row r="202" spans="1:5" ht="15" x14ac:dyDescent="0.2">
      <c r="A202" s="32"/>
      <c r="B202" s="32"/>
      <c r="C202" s="27"/>
      <c r="D202" s="4" t="s">
        <v>18</v>
      </c>
      <c r="E202" s="30">
        <v>1500</v>
      </c>
    </row>
    <row r="203" spans="1:5" ht="30" x14ac:dyDescent="0.2">
      <c r="A203" s="32"/>
      <c r="B203" s="32"/>
      <c r="C203" s="27">
        <v>6060</v>
      </c>
      <c r="D203" s="28" t="s">
        <v>95</v>
      </c>
      <c r="E203" s="29">
        <f>SUM(E204)</f>
        <v>10000</v>
      </c>
    </row>
    <row r="204" spans="1:5" ht="15" x14ac:dyDescent="0.2">
      <c r="A204" s="32"/>
      <c r="B204" s="32"/>
      <c r="C204" s="27"/>
      <c r="D204" s="31" t="s">
        <v>59</v>
      </c>
      <c r="E204" s="30">
        <v>10000</v>
      </c>
    </row>
    <row r="205" spans="1:5" ht="15" x14ac:dyDescent="0.2">
      <c r="A205" s="32"/>
      <c r="B205" s="27">
        <v>90015</v>
      </c>
      <c r="C205" s="27"/>
      <c r="D205" s="28" t="s">
        <v>96</v>
      </c>
      <c r="E205" s="29">
        <f>SUM(E206)</f>
        <v>3000</v>
      </c>
    </row>
    <row r="206" spans="1:5" ht="15" x14ac:dyDescent="0.2">
      <c r="A206" s="32"/>
      <c r="B206" s="32"/>
      <c r="C206" s="27">
        <v>4300</v>
      </c>
      <c r="D206" s="28" t="s">
        <v>82</v>
      </c>
      <c r="E206" s="30">
        <f>SUM(E207)</f>
        <v>3000</v>
      </c>
    </row>
    <row r="207" spans="1:5" ht="30" x14ac:dyDescent="0.2">
      <c r="A207" s="32"/>
      <c r="B207" s="32"/>
      <c r="C207" s="27"/>
      <c r="D207" s="31" t="s">
        <v>60</v>
      </c>
      <c r="E207" s="30">
        <v>3000</v>
      </c>
    </row>
    <row r="208" spans="1:5" ht="15" x14ac:dyDescent="0.2">
      <c r="A208" s="32"/>
      <c r="B208" s="27">
        <v>90095</v>
      </c>
      <c r="C208" s="27"/>
      <c r="D208" s="28" t="s">
        <v>97</v>
      </c>
      <c r="E208" s="29">
        <f>SUM(E209)</f>
        <v>300</v>
      </c>
    </row>
    <row r="209" spans="1:5" ht="15" x14ac:dyDescent="0.2">
      <c r="A209" s="32"/>
      <c r="B209" s="32"/>
      <c r="C209" s="27">
        <v>4210</v>
      </c>
      <c r="D209" s="28" t="s">
        <v>81</v>
      </c>
      <c r="E209" s="29">
        <f>SUM(E210)</f>
        <v>300</v>
      </c>
    </row>
    <row r="210" spans="1:5" ht="17.25" customHeight="1" x14ac:dyDescent="0.2">
      <c r="A210" s="32"/>
      <c r="B210" s="32"/>
      <c r="C210" s="27"/>
      <c r="D210" s="4" t="s">
        <v>125</v>
      </c>
      <c r="E210" s="30">
        <v>300</v>
      </c>
    </row>
    <row r="211" spans="1:5" ht="15" x14ac:dyDescent="0.2">
      <c r="A211" s="27">
        <v>921</v>
      </c>
      <c r="B211" s="32"/>
      <c r="C211" s="32"/>
      <c r="D211" s="28" t="s">
        <v>98</v>
      </c>
      <c r="E211" s="29">
        <f>SUM(E212)</f>
        <v>83597.81</v>
      </c>
    </row>
    <row r="212" spans="1:5" ht="15" x14ac:dyDescent="0.2">
      <c r="A212" s="32"/>
      <c r="B212" s="27">
        <v>92195</v>
      </c>
      <c r="C212" s="32"/>
      <c r="D212" s="28" t="s">
        <v>97</v>
      </c>
      <c r="E212" s="29">
        <f>SUM(E213,E230)</f>
        <v>83597.81</v>
      </c>
    </row>
    <row r="213" spans="1:5" ht="15" x14ac:dyDescent="0.2">
      <c r="A213" s="32"/>
      <c r="B213" s="32"/>
      <c r="C213" s="27">
        <v>4210</v>
      </c>
      <c r="D213" s="28" t="s">
        <v>89</v>
      </c>
      <c r="E213" s="29">
        <f>SUM(E214:E229)</f>
        <v>59995.96</v>
      </c>
    </row>
    <row r="214" spans="1:5" ht="15" x14ac:dyDescent="0.2">
      <c r="A214" s="32"/>
      <c r="B214" s="32"/>
      <c r="C214" s="32"/>
      <c r="D214" s="5" t="s">
        <v>5</v>
      </c>
      <c r="E214" s="30">
        <v>8500</v>
      </c>
    </row>
    <row r="215" spans="1:5" ht="15" x14ac:dyDescent="0.2">
      <c r="A215" s="32"/>
      <c r="B215" s="32"/>
      <c r="C215" s="32"/>
      <c r="D215" s="5" t="s">
        <v>22</v>
      </c>
      <c r="E215" s="30">
        <v>500</v>
      </c>
    </row>
    <row r="216" spans="1:5" ht="15" x14ac:dyDescent="0.2">
      <c r="A216" s="32"/>
      <c r="B216" s="32"/>
      <c r="C216" s="32"/>
      <c r="D216" s="5" t="s">
        <v>26</v>
      </c>
      <c r="E216" s="30">
        <v>1000</v>
      </c>
    </row>
    <row r="217" spans="1:5" ht="15" x14ac:dyDescent="0.2">
      <c r="A217" s="32"/>
      <c r="B217" s="32"/>
      <c r="C217" s="32"/>
      <c r="D217" s="5" t="s">
        <v>30</v>
      </c>
      <c r="E217" s="30">
        <v>500</v>
      </c>
    </row>
    <row r="218" spans="1:5" ht="15" x14ac:dyDescent="0.2">
      <c r="A218" s="32"/>
      <c r="B218" s="32"/>
      <c r="C218" s="32"/>
      <c r="D218" s="5" t="s">
        <v>35</v>
      </c>
      <c r="E218" s="30">
        <v>10000</v>
      </c>
    </row>
    <row r="219" spans="1:5" ht="15" x14ac:dyDescent="0.2">
      <c r="A219" s="32"/>
      <c r="B219" s="32"/>
      <c r="C219" s="32"/>
      <c r="D219" s="5" t="s">
        <v>38</v>
      </c>
      <c r="E219" s="30">
        <v>14075.96</v>
      </c>
    </row>
    <row r="220" spans="1:5" ht="15" x14ac:dyDescent="0.2">
      <c r="A220" s="32"/>
      <c r="B220" s="32"/>
      <c r="C220" s="32"/>
      <c r="D220" s="5" t="s">
        <v>41</v>
      </c>
      <c r="E220" s="30">
        <v>11700</v>
      </c>
    </row>
    <row r="221" spans="1:5" ht="15" x14ac:dyDescent="0.2">
      <c r="A221" s="32"/>
      <c r="B221" s="32"/>
      <c r="C221" s="32"/>
      <c r="D221" s="5" t="s">
        <v>45</v>
      </c>
      <c r="E221" s="30">
        <v>200</v>
      </c>
    </row>
    <row r="222" spans="1:5" ht="15" x14ac:dyDescent="0.2">
      <c r="A222" s="32"/>
      <c r="B222" s="32"/>
      <c r="C222" s="32"/>
      <c r="D222" s="5" t="s">
        <v>47</v>
      </c>
      <c r="E222" s="30">
        <v>400</v>
      </c>
    </row>
    <row r="223" spans="1:5" ht="15" x14ac:dyDescent="0.2">
      <c r="A223" s="32"/>
      <c r="B223" s="32"/>
      <c r="C223" s="32"/>
      <c r="D223" s="5" t="s">
        <v>51</v>
      </c>
      <c r="E223" s="30">
        <v>500</v>
      </c>
    </row>
    <row r="224" spans="1:5" ht="15" x14ac:dyDescent="0.2">
      <c r="A224" s="32"/>
      <c r="B224" s="32"/>
      <c r="C224" s="32"/>
      <c r="D224" s="5" t="s">
        <v>126</v>
      </c>
      <c r="E224" s="30">
        <v>500</v>
      </c>
    </row>
    <row r="225" spans="1:5" ht="15" x14ac:dyDescent="0.2">
      <c r="A225" s="32"/>
      <c r="B225" s="32"/>
      <c r="C225" s="32"/>
      <c r="D225" s="5" t="s">
        <v>127</v>
      </c>
      <c r="E225" s="30">
        <v>8500</v>
      </c>
    </row>
    <row r="226" spans="1:5" ht="15" x14ac:dyDescent="0.2">
      <c r="A226" s="32"/>
      <c r="B226" s="32"/>
      <c r="C226" s="32"/>
      <c r="D226" s="5" t="s">
        <v>63</v>
      </c>
      <c r="E226" s="30">
        <v>1000</v>
      </c>
    </row>
    <row r="227" spans="1:5" ht="15" x14ac:dyDescent="0.2">
      <c r="A227" s="32"/>
      <c r="B227" s="32"/>
      <c r="C227" s="32"/>
      <c r="D227" s="5" t="s">
        <v>128</v>
      </c>
      <c r="E227" s="30">
        <v>120</v>
      </c>
    </row>
    <row r="228" spans="1:5" ht="15" x14ac:dyDescent="0.2">
      <c r="A228" s="32"/>
      <c r="B228" s="32"/>
      <c r="C228" s="32"/>
      <c r="D228" s="5" t="s">
        <v>12</v>
      </c>
      <c r="E228" s="30">
        <v>500</v>
      </c>
    </row>
    <row r="229" spans="1:5" ht="15" x14ac:dyDescent="0.2">
      <c r="A229" s="32"/>
      <c r="B229" s="32"/>
      <c r="C229" s="32"/>
      <c r="D229" s="5" t="s">
        <v>73</v>
      </c>
      <c r="E229" s="30">
        <v>2000</v>
      </c>
    </row>
    <row r="230" spans="1:5" ht="15" x14ac:dyDescent="0.2">
      <c r="A230" s="32"/>
      <c r="B230" s="32"/>
      <c r="C230" s="27">
        <v>4300</v>
      </c>
      <c r="D230" s="6" t="s">
        <v>82</v>
      </c>
      <c r="E230" s="29">
        <f>E231+E232+E233+E234+E235</f>
        <v>23601.85</v>
      </c>
    </row>
    <row r="231" spans="1:5" ht="30" x14ac:dyDescent="0.2">
      <c r="A231" s="32"/>
      <c r="B231" s="32"/>
      <c r="C231" s="32"/>
      <c r="D231" s="5" t="s">
        <v>6</v>
      </c>
      <c r="E231" s="30">
        <v>965.49</v>
      </c>
    </row>
    <row r="232" spans="1:5" ht="15" x14ac:dyDescent="0.2">
      <c r="A232" s="32"/>
      <c r="B232" s="32"/>
      <c r="C232" s="32"/>
      <c r="D232" s="5" t="s">
        <v>129</v>
      </c>
      <c r="E232" s="30">
        <v>4000</v>
      </c>
    </row>
    <row r="233" spans="1:5" ht="15" x14ac:dyDescent="0.2">
      <c r="A233" s="32"/>
      <c r="B233" s="32"/>
      <c r="C233" s="32"/>
      <c r="D233" s="5" t="s">
        <v>130</v>
      </c>
      <c r="E233" s="30">
        <v>500</v>
      </c>
    </row>
    <row r="234" spans="1:5" ht="15" x14ac:dyDescent="0.2">
      <c r="A234" s="32"/>
      <c r="B234" s="32"/>
      <c r="C234" s="32"/>
      <c r="D234" s="5" t="s">
        <v>128</v>
      </c>
      <c r="E234" s="30">
        <v>136.36000000000001</v>
      </c>
    </row>
    <row r="235" spans="1:5" ht="15" x14ac:dyDescent="0.2">
      <c r="A235" s="32"/>
      <c r="B235" s="32"/>
      <c r="C235" s="32"/>
      <c r="D235" s="5" t="s">
        <v>76</v>
      </c>
      <c r="E235" s="30">
        <v>18000</v>
      </c>
    </row>
    <row r="236" spans="1:5" ht="15" x14ac:dyDescent="0.2">
      <c r="A236" s="27">
        <v>926</v>
      </c>
      <c r="B236" s="32"/>
      <c r="C236" s="32"/>
      <c r="D236" s="28" t="s">
        <v>99</v>
      </c>
      <c r="E236" s="29">
        <f>SUM(E237)</f>
        <v>15411.02</v>
      </c>
    </row>
    <row r="237" spans="1:5" ht="15" x14ac:dyDescent="0.2">
      <c r="A237" s="32"/>
      <c r="B237" s="27">
        <v>92601</v>
      </c>
      <c r="C237" s="32"/>
      <c r="D237" s="28" t="s">
        <v>100</v>
      </c>
      <c r="E237" s="29">
        <f>SUM(E238,E248)</f>
        <v>15411.02</v>
      </c>
    </row>
    <row r="238" spans="1:5" ht="15" x14ac:dyDescent="0.2">
      <c r="A238" s="32"/>
      <c r="B238" s="32"/>
      <c r="C238" s="27">
        <v>4210</v>
      </c>
      <c r="D238" s="28" t="s">
        <v>89</v>
      </c>
      <c r="E238" s="29">
        <f>E239+E240+E241+E242+E243+E244+E245+E246+E247</f>
        <v>11311.02</v>
      </c>
    </row>
    <row r="239" spans="1:5" ht="15" x14ac:dyDescent="0.2">
      <c r="A239" s="32"/>
      <c r="B239" s="32"/>
      <c r="C239" s="27"/>
      <c r="D239" s="4" t="s">
        <v>21</v>
      </c>
      <c r="E239" s="34">
        <v>1211.02</v>
      </c>
    </row>
    <row r="240" spans="1:5" ht="15" x14ac:dyDescent="0.2">
      <c r="A240" s="32"/>
      <c r="B240" s="32"/>
      <c r="C240" s="32"/>
      <c r="D240" s="33" t="s">
        <v>27</v>
      </c>
      <c r="E240" s="30">
        <v>1000</v>
      </c>
    </row>
    <row r="241" spans="1:5" ht="15" x14ac:dyDescent="0.2">
      <c r="A241" s="32"/>
      <c r="B241" s="32"/>
      <c r="C241" s="32"/>
      <c r="D241" s="4" t="s">
        <v>131</v>
      </c>
      <c r="E241" s="30">
        <v>3000</v>
      </c>
    </row>
    <row r="242" spans="1:5" ht="15" x14ac:dyDescent="0.2">
      <c r="A242" s="32"/>
      <c r="B242" s="32"/>
      <c r="C242" s="32"/>
      <c r="D242" s="4" t="s">
        <v>7</v>
      </c>
      <c r="E242" s="30">
        <v>200</v>
      </c>
    </row>
    <row r="243" spans="1:5" ht="15" x14ac:dyDescent="0.2">
      <c r="A243" s="32"/>
      <c r="B243" s="32"/>
      <c r="C243" s="32"/>
      <c r="D243" s="4" t="s">
        <v>42</v>
      </c>
      <c r="E243" s="30">
        <v>500</v>
      </c>
    </row>
    <row r="244" spans="1:5" ht="15" x14ac:dyDescent="0.2">
      <c r="A244" s="32"/>
      <c r="B244" s="32"/>
      <c r="C244" s="32"/>
      <c r="D244" s="4" t="s">
        <v>8</v>
      </c>
      <c r="E244" s="30">
        <v>200</v>
      </c>
    </row>
    <row r="245" spans="1:5" ht="15" x14ac:dyDescent="0.2">
      <c r="A245" s="32"/>
      <c r="B245" s="32"/>
      <c r="C245" s="32"/>
      <c r="D245" s="4" t="s">
        <v>132</v>
      </c>
      <c r="E245" s="30">
        <v>4000</v>
      </c>
    </row>
    <row r="246" spans="1:5" ht="15" x14ac:dyDescent="0.2">
      <c r="A246" s="32"/>
      <c r="B246" s="32"/>
      <c r="C246" s="32"/>
      <c r="D246" s="4" t="s">
        <v>135</v>
      </c>
      <c r="E246" s="30">
        <v>200</v>
      </c>
    </row>
    <row r="247" spans="1:5" ht="15" x14ac:dyDescent="0.2">
      <c r="A247" s="32"/>
      <c r="B247" s="32"/>
      <c r="C247" s="32"/>
      <c r="D247" s="4" t="s">
        <v>133</v>
      </c>
      <c r="E247" s="30">
        <v>1000</v>
      </c>
    </row>
    <row r="248" spans="1:5" ht="15" x14ac:dyDescent="0.2">
      <c r="A248" s="32"/>
      <c r="B248" s="32"/>
      <c r="C248" s="27">
        <v>4300</v>
      </c>
      <c r="D248" s="6" t="s">
        <v>82</v>
      </c>
      <c r="E248" s="29">
        <f>E249+E250+E251+E252</f>
        <v>4100</v>
      </c>
    </row>
    <row r="249" spans="1:5" ht="15" x14ac:dyDescent="0.2">
      <c r="A249" s="32"/>
      <c r="B249" s="32"/>
      <c r="C249" s="27"/>
      <c r="D249" s="4" t="s">
        <v>19</v>
      </c>
      <c r="E249" s="34">
        <v>2000</v>
      </c>
    </row>
    <row r="250" spans="1:5" ht="15" x14ac:dyDescent="0.2">
      <c r="A250" s="32"/>
      <c r="B250" s="32"/>
      <c r="C250" s="32"/>
      <c r="D250" s="4" t="s">
        <v>21</v>
      </c>
      <c r="E250" s="30">
        <v>300</v>
      </c>
    </row>
    <row r="251" spans="1:5" ht="15" x14ac:dyDescent="0.2">
      <c r="A251" s="32"/>
      <c r="B251" s="32"/>
      <c r="C251" s="32"/>
      <c r="D251" s="4" t="s">
        <v>8</v>
      </c>
      <c r="E251" s="30">
        <v>1300</v>
      </c>
    </row>
    <row r="252" spans="1:5" ht="15" x14ac:dyDescent="0.2">
      <c r="A252" s="32"/>
      <c r="B252" s="32"/>
      <c r="C252" s="32"/>
      <c r="D252" s="33" t="s">
        <v>9</v>
      </c>
      <c r="E252" s="30">
        <v>500</v>
      </c>
    </row>
    <row r="253" spans="1:5" ht="15" x14ac:dyDescent="0.2">
      <c r="A253" s="32"/>
      <c r="B253" s="32"/>
      <c r="C253" s="32"/>
      <c r="D253" s="33"/>
      <c r="E253" s="29">
        <f>SUM(E236,E211,E157,E148,E144,E101)</f>
        <v>331193.54000000004</v>
      </c>
    </row>
    <row r="254" spans="1:5" ht="15" x14ac:dyDescent="0.2">
      <c r="A254" s="27"/>
      <c r="B254" s="27"/>
      <c r="C254" s="33"/>
      <c r="D254" s="33"/>
      <c r="E254" s="35"/>
    </row>
    <row r="255" spans="1:5" ht="15" x14ac:dyDescent="0.25">
      <c r="A255" s="36"/>
      <c r="B255" s="36"/>
      <c r="C255" s="33"/>
      <c r="D255" s="33"/>
      <c r="E255" s="35"/>
    </row>
    <row r="256" spans="1:5" ht="15" x14ac:dyDescent="0.25">
      <c r="A256" s="36"/>
      <c r="B256" s="36"/>
      <c r="C256" s="33"/>
      <c r="D256" s="33"/>
      <c r="E256" s="35"/>
    </row>
    <row r="257" spans="1:5" ht="15" x14ac:dyDescent="0.25">
      <c r="A257" s="36"/>
      <c r="B257" s="36"/>
      <c r="C257" s="33"/>
      <c r="D257" s="33"/>
      <c r="E257" s="35"/>
    </row>
    <row r="258" spans="1:5" ht="15" x14ac:dyDescent="0.25">
      <c r="A258" s="36"/>
      <c r="B258" s="36"/>
      <c r="C258" s="33"/>
      <c r="D258" s="33"/>
      <c r="E258" s="35"/>
    </row>
    <row r="259" spans="1:5" ht="15" x14ac:dyDescent="0.25">
      <c r="A259" s="36"/>
      <c r="B259" s="36"/>
      <c r="C259" s="33"/>
      <c r="D259" s="33"/>
      <c r="E259" s="35"/>
    </row>
    <row r="260" spans="1:5" ht="15" x14ac:dyDescent="0.25">
      <c r="A260" s="36"/>
      <c r="B260" s="36"/>
      <c r="C260" s="33"/>
      <c r="D260" s="33"/>
      <c r="E260" s="35"/>
    </row>
    <row r="261" spans="1:5" ht="15" x14ac:dyDescent="0.25">
      <c r="A261" s="36"/>
      <c r="B261" s="36"/>
      <c r="C261" s="33"/>
      <c r="D261" s="33"/>
      <c r="E261" s="37"/>
    </row>
  </sheetData>
  <pageMargins left="0.98425196850393704" right="0.98425196850393704" top="0.98425196850393704" bottom="0.98425196850393704" header="0.31496062992125984" footer="0.31496062992125984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Kolińska</dc:creator>
  <cp:lastModifiedBy>Edyta Konieczna</cp:lastModifiedBy>
  <cp:lastPrinted>2018-11-13T10:27:10Z</cp:lastPrinted>
  <dcterms:created xsi:type="dcterms:W3CDTF">2017-11-08T09:07:24Z</dcterms:created>
  <dcterms:modified xsi:type="dcterms:W3CDTF">2018-11-13T10:27:50Z</dcterms:modified>
</cp:coreProperties>
</file>