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gda.kowalska\Desktop\Miasto Gizycko\"/>
    </mc:Choice>
  </mc:AlternateContent>
  <bookViews>
    <workbookView xWindow="30" yWindow="0" windowWidth="15360" windowHeight="5925" firstSheet="3" activeTab="3"/>
  </bookViews>
  <sheets>
    <sheet name="informacje ogólne" sheetId="90" r:id="rId1"/>
    <sheet name="budynki" sheetId="89" r:id="rId2"/>
    <sheet name="elektronika " sheetId="83" r:id="rId3"/>
    <sheet name="auta" sheetId="6" r:id="rId4"/>
    <sheet name="szkody" sheetId="99" r:id="rId5"/>
    <sheet name="środki trwałe" sheetId="92" r:id="rId6"/>
    <sheet name="maszyny" sheetId="94" r:id="rId7"/>
    <sheet name="lokalizacje" sheetId="93" r:id="rId8"/>
    <sheet name="jednostki pływające" sheetId="96" r:id="rId9"/>
    <sheet name="wykaz dróg" sheetId="97" r:id="rId10"/>
  </sheets>
  <definedNames>
    <definedName name="_xlnm._FilterDatabase" localSheetId="2" hidden="1">'elektronika '!$A$4:$IT$4</definedName>
    <definedName name="_xlnm.Print_Area" localSheetId="3">auta!$A$1:$AA$23</definedName>
    <definedName name="_xlnm.Print_Area" localSheetId="1">budynki!$A$1:$Z$229</definedName>
    <definedName name="_xlnm.Print_Area" localSheetId="2">'elektronika '!$A$1:$D$404</definedName>
    <definedName name="_xlnm.Print_Area" localSheetId="0">'informacje ogólne'!$A$1:$I$19</definedName>
    <definedName name="_xlnm.Print_Area" localSheetId="4">szkody!$A$1:$I$43</definedName>
  </definedNames>
  <calcPr calcId="152511"/>
</workbook>
</file>

<file path=xl/calcChain.xml><?xml version="1.0" encoding="utf-8"?>
<calcChain xmlns="http://schemas.openxmlformats.org/spreadsheetml/2006/main">
  <c r="I228" i="89" l="1"/>
  <c r="I156" i="89"/>
  <c r="J156" i="89" l="1"/>
  <c r="J144" i="89" l="1"/>
  <c r="I144" i="89"/>
  <c r="H215" i="89" l="1"/>
  <c r="H216" i="89"/>
  <c r="J227" i="89" l="1"/>
  <c r="J211" i="89"/>
  <c r="J204" i="89"/>
  <c r="J198" i="89"/>
  <c r="J187" i="89"/>
  <c r="H131" i="89" l="1"/>
  <c r="D380" i="83"/>
  <c r="D20" i="92"/>
  <c r="C20" i="92"/>
  <c r="J180" i="89"/>
  <c r="J228" i="89" s="1"/>
  <c r="J175" i="89"/>
  <c r="J166" i="89"/>
  <c r="J160" i="89"/>
  <c r="J152" i="89"/>
  <c r="J147" i="89"/>
  <c r="G7" i="94"/>
  <c r="D399" i="83"/>
  <c r="D170" i="83"/>
  <c r="H227" i="89"/>
  <c r="D156" i="83"/>
  <c r="D356" i="83"/>
  <c r="H211" i="89"/>
  <c r="D330" i="83"/>
  <c r="D307" i="83"/>
  <c r="D122" i="83"/>
  <c r="H198" i="89"/>
  <c r="D289" i="83"/>
  <c r="D109" i="83"/>
  <c r="D367" i="83"/>
  <c r="D359" i="83"/>
  <c r="D140" i="83"/>
  <c r="D133" i="83"/>
  <c r="H187" i="89"/>
  <c r="D386" i="83"/>
  <c r="D250" i="83"/>
  <c r="H175" i="89"/>
  <c r="D28" i="83"/>
  <c r="H166" i="89"/>
  <c r="H160" i="89"/>
  <c r="D219" i="83"/>
  <c r="D64" i="83"/>
  <c r="D197" i="83"/>
  <c r="D40" i="83"/>
  <c r="D390" i="83"/>
  <c r="D262" i="83"/>
  <c r="D230" i="83"/>
  <c r="D227" i="83"/>
  <c r="D205" i="83"/>
  <c r="D182" i="83"/>
  <c r="D11" i="83"/>
  <c r="D47" i="83"/>
  <c r="D69" i="83"/>
  <c r="D73" i="83"/>
  <c r="D84" i="83"/>
  <c r="D91" i="83"/>
  <c r="H144" i="89" l="1"/>
  <c r="H228" i="89" s="1"/>
  <c r="D402" i="83"/>
  <c r="D403" i="83"/>
  <c r="D404" i="83"/>
</calcChain>
</file>

<file path=xl/sharedStrings.xml><?xml version="1.0" encoding="utf-8"?>
<sst xmlns="http://schemas.openxmlformats.org/spreadsheetml/2006/main" count="4251" uniqueCount="1264">
  <si>
    <t>RAZEM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</si>
  <si>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</si>
  <si>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</si>
  <si>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PKD</t>
  </si>
  <si>
    <t>L.p.</t>
  </si>
  <si>
    <t>Nazwa jednostki</t>
  </si>
  <si>
    <t>NIP</t>
  </si>
  <si>
    <t>REGON</t>
  </si>
  <si>
    <t>Liczba pracowników</t>
  </si>
  <si>
    <t>Data I rejestracji</t>
  </si>
  <si>
    <t>Data ważności badań technicznych</t>
  </si>
  <si>
    <t>Ilość miejsc</t>
  </si>
  <si>
    <t>Ładowność</t>
  </si>
  <si>
    <t>Zabezpieczenia przeciwkradzieżowe</t>
  </si>
  <si>
    <t>Przebieg</t>
  </si>
  <si>
    <t>W tym zbiory bibioteczne</t>
  </si>
  <si>
    <t>Jednostka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</si>
  <si>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</si>
  <si>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</si>
  <si>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</si>
  <si>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</si>
  <si>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</si>
  <si>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</si>
  <si>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</si>
  <si>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</si>
  <si>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</si>
  <si>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</si>
  <si>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</si>
  <si>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</si>
  <si>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</si>
  <si>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</si>
  <si>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</si>
  <si>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</si>
  <si>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</si>
  <si>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</si>
  <si>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</si>
  <si>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Nazwa maszyny (urządzenia)</t>
  </si>
  <si>
    <t>Numer seryjny</t>
  </si>
  <si>
    <t>Producent</t>
  </si>
  <si>
    <t>Suma ubezpieczenia</t>
  </si>
  <si>
    <t>Czy maszyna (urządzenie) jest eksploatowana pod ziemią? (TAK/NIE)</t>
  </si>
  <si>
    <t>Miejsce ubezpieczenia (adres)</t>
  </si>
  <si>
    <t>Tabela nr 6</t>
  </si>
  <si>
    <t>Tabela nr 8</t>
  </si>
  <si>
    <t>Liczba uczniów/ wychowanków/ pensjonariuszy</t>
  </si>
  <si>
    <t>Rodzaj prowadzonej działalności (opisowo)</t>
  </si>
  <si>
    <t>Rodzaj materiałów budowlanych, z jakich wykonano budynek</t>
  </si>
  <si>
    <t>mury</t>
  </si>
  <si>
    <t>stropy</t>
  </si>
  <si>
    <t>dach (konstrukcja i pokrycie)</t>
  </si>
  <si>
    <t>konstukcja i pokrycie dachu</t>
  </si>
  <si>
    <t>sieć wodno-kanalizacyjna oraz cenralnego ogrzewania</t>
  </si>
  <si>
    <t>stolarka okienna i drzwiowa</t>
  </si>
  <si>
    <t>instalacja gazowa</t>
  </si>
  <si>
    <t>instalacja wentylacyjna i kominowa</t>
  </si>
  <si>
    <t>SUMA OGÓŁEM:</t>
  </si>
  <si>
    <t>INFORMACJA O MAJĄTKU TRWAŁYM</t>
  </si>
  <si>
    <t>Poj.</t>
  </si>
  <si>
    <t>Dopuszczalna masa całkowita</t>
  </si>
  <si>
    <t>Czy pojazd służy do nauki jazdy? (TAK/NIE)</t>
  </si>
  <si>
    <t>Tabela nr 7 - Wykaz maszyn i urządzeń do ubezpieczenia od uszkodzeń (od wszystkich ryzyk)</t>
  </si>
  <si>
    <t>OC</t>
  </si>
  <si>
    <t>NW</t>
  </si>
  <si>
    <t>AC/KR</t>
  </si>
  <si>
    <t>ASS</t>
  </si>
  <si>
    <t>instalacja elekryczna</t>
  </si>
  <si>
    <t>Suma ubezpieczenia (wartość pojazdu z VAT)</t>
  </si>
  <si>
    <r>
      <t>Ryzyka podlegające ubezpieczeniu w danym pojeździe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(wybrane ryzyka zaznaczone X)</t>
    </r>
  </si>
  <si>
    <t>Moc, wydajność, ciśnienie</t>
  </si>
  <si>
    <t xml:space="preserve">Nazwa budynku/ budowli </t>
  </si>
  <si>
    <t xml:space="preserve">Przeznaczenie budynku/ budowli </t>
  </si>
  <si>
    <t>Czy budynek jest użytkowany? (TAK/NIE)</t>
  </si>
  <si>
    <t>Czy jest to budynek zabytkowy, podlegający nadzorowi konserwatora zabytków?</t>
  </si>
  <si>
    <t>Rok budowy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</si>
  <si>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</si>
  <si>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Powierzchnia użytkowa      (w m²)**</t>
  </si>
  <si>
    <t>Ilość kondygnacji</t>
  </si>
  <si>
    <t>Czy budynek jest podpiwniczony?</t>
  </si>
  <si>
    <t>Czy znajdują się w nim instalacje sanitarne? (TAK/NIE)</t>
  </si>
  <si>
    <t>Czy jest wyposażony w windę? (TAK/NIE)</t>
  </si>
  <si>
    <t>Tabela nr 1 - Informacje ogólne do oceny ryzyka w Mieście Giżycko</t>
  </si>
  <si>
    <t>Tabela nr 2 - Wykaz budynków i budowli w Mieście Giżycko</t>
  </si>
  <si>
    <t>Tabela nr 3 - Wykaz sprzętu elektronicznego w Mieście Giżycko</t>
  </si>
  <si>
    <t>Tabela nr 4 - Wykaz pojazdów w Mieście Giżycko</t>
  </si>
  <si>
    <t>Adres</t>
  </si>
  <si>
    <t>Urząd Miejski</t>
  </si>
  <si>
    <t>Miejska Biblioteka Publiczna</t>
  </si>
  <si>
    <t>Giżyckie Centrum Kultury</t>
  </si>
  <si>
    <t>Miejski Ośrodek Pomocy Społecznej</t>
  </si>
  <si>
    <t>Przedszkole Miejskie nr 4</t>
  </si>
  <si>
    <t>Przedszkole Miejskie nr 1 z Oddziałem Integracyjnym</t>
  </si>
  <si>
    <t>Szkoła Podstawowa nr 6</t>
  </si>
  <si>
    <t>Zespół Szkół nr 1</t>
  </si>
  <si>
    <t>Gimnazjum nr 2</t>
  </si>
  <si>
    <t>Gimnazjum nr 1</t>
  </si>
  <si>
    <t>Miejski Zespół Obsługi Szkół i Przedszkoli</t>
  </si>
  <si>
    <t>Miejski Ośrodek Sportu i Rekreacji</t>
  </si>
  <si>
    <t>2. Miejska Biblioteka Publiczna</t>
  </si>
  <si>
    <t>1. Urząd Miejski</t>
  </si>
  <si>
    <t>1. Miejska Biblioteka Publiczna</t>
  </si>
  <si>
    <t>Centrum Profilaktyki Uzależnień i Integracji Społecznej w Giżycku</t>
  </si>
  <si>
    <t>845-18-09-512</t>
  </si>
  <si>
    <t>8690E</t>
  </si>
  <si>
    <t>ul. Sikorskiego 3B, 11-500 Giżycko,                               adres do koresp. Al. 1 Maja 14</t>
  </si>
  <si>
    <t>profilaktyka i rozwiązywanie problemów alkoholowych, narkomanii, przemocy w rodzinie</t>
  </si>
  <si>
    <t>NIE</t>
  </si>
  <si>
    <t>3. Centrum Profilaktyki Uzależnień i Integracji Społecznej w Giżycku</t>
  </si>
  <si>
    <t>Budynek Klubu Seniora</t>
  </si>
  <si>
    <t>klub</t>
  </si>
  <si>
    <t>nie</t>
  </si>
  <si>
    <t xml:space="preserve">gaśnica proszkowa ABC 2 szt. </t>
  </si>
  <si>
    <t>ul. Królowej Jadwigi 9B 11-500 Giżycko</t>
  </si>
  <si>
    <t>gazobeton</t>
  </si>
  <si>
    <t>żelbetowy</t>
  </si>
  <si>
    <t>dach płaski, kryty papą</t>
  </si>
  <si>
    <t>Budynek Świetlicy Socjoterapeutycznej, położony na terenie strefy ochrony konserwatorskiej</t>
  </si>
  <si>
    <t>świetlica</t>
  </si>
  <si>
    <t>alarm, monitoring, gaśnica proszkowa 4 szt., gaśnica UGS</t>
  </si>
  <si>
    <t>ul. Sikorskiego 3B, 11-500 Giżycko</t>
  </si>
  <si>
    <t>cegła ceramiczna</t>
  </si>
  <si>
    <t>dach kopertowy, pokryty dachówką</t>
  </si>
  <si>
    <t>Budynek gospodarczy przy Klubie Seniora</t>
  </si>
  <si>
    <t>gospodarczy</t>
  </si>
  <si>
    <t xml:space="preserve">gaśnica proszkowa ABC 1 szt. </t>
  </si>
  <si>
    <t>bloczki z betonu komórkowego</t>
  </si>
  <si>
    <t>nie dotyczy</t>
  </si>
  <si>
    <t>płyty dachowe, blacha</t>
  </si>
  <si>
    <t>TAK</t>
  </si>
  <si>
    <t>Informacja o przeprowadzonych remontach i modernizacji budynków starszych niż 50 lat (data remontu, czego dotyczył remont, wielkość poniesionych nakładów na remont)</t>
  </si>
  <si>
    <t>przebudowa poddasza 2007-2009, 120 000,00 zł</t>
  </si>
  <si>
    <t>dobry</t>
  </si>
  <si>
    <t>2+ poddasze</t>
  </si>
  <si>
    <t>25,00</t>
  </si>
  <si>
    <t>bardzo dobry</t>
  </si>
  <si>
    <t>2. Centrum Profilaktyki Uzależnień i Integracji Społecznej w Giżycku</t>
  </si>
  <si>
    <t>Drukarka HP 1515</t>
  </si>
  <si>
    <t>17.12.2010</t>
  </si>
  <si>
    <t>Drukarka Brother 1415</t>
  </si>
  <si>
    <t>29.12.2010</t>
  </si>
  <si>
    <t>Drukarka</t>
  </si>
  <si>
    <t>24.11.2011</t>
  </si>
  <si>
    <t>Drukarka Brother</t>
  </si>
  <si>
    <t>13.05.2013</t>
  </si>
  <si>
    <t>Zestaw komputerowy</t>
  </si>
  <si>
    <t>05.12.2013</t>
  </si>
  <si>
    <t>16.12.2013</t>
  </si>
  <si>
    <t>21.03.2014</t>
  </si>
  <si>
    <t>Sieć komputerowa</t>
  </si>
  <si>
    <t>31.03.2014</t>
  </si>
  <si>
    <t>Laptop Lenovo</t>
  </si>
  <si>
    <t>24.12.2014</t>
  </si>
  <si>
    <t>09.02.2015</t>
  </si>
  <si>
    <t>Notebook Acer</t>
  </si>
  <si>
    <t>24.11.2010</t>
  </si>
  <si>
    <t>Wzmacniacz Marshall</t>
  </si>
  <si>
    <t>25.07.2011</t>
  </si>
  <si>
    <t>Wzmacniacz Blacstar</t>
  </si>
  <si>
    <t>Perkusja</t>
  </si>
  <si>
    <t>27.07.2011</t>
  </si>
  <si>
    <t>Wzmacniacz basowy</t>
  </si>
  <si>
    <t>Projektor Benq</t>
  </si>
  <si>
    <t>24.12.2012</t>
  </si>
  <si>
    <t>Kolumny głośnikowe Alto, statyw kolumnowy</t>
  </si>
  <si>
    <t>25.02.2013</t>
  </si>
  <si>
    <t>Mikser Behringer</t>
  </si>
  <si>
    <t>Alkomat Alkohit</t>
  </si>
  <si>
    <t>10.07.2013</t>
  </si>
  <si>
    <t>Aparat Canon</t>
  </si>
  <si>
    <t>19.12.2013</t>
  </si>
  <si>
    <t>13.10.2014</t>
  </si>
  <si>
    <t>Zestaw nagłośnieniowy</t>
  </si>
  <si>
    <t>24.11.2014</t>
  </si>
  <si>
    <t>gaśnica proszkowa ABC 2 szt., kraty w oknach, gaśnica UGS</t>
  </si>
  <si>
    <t>Lokal Klub "Pełna Chata" ul. Gdańska 11, 11-500 Giżycko</t>
  </si>
  <si>
    <t>845-10-33-603</t>
  </si>
  <si>
    <t>000687416</t>
  </si>
  <si>
    <t>0004Z</t>
  </si>
  <si>
    <t>ul. Konarskiego 8, 11-500 Giżycko</t>
  </si>
  <si>
    <t>działalność instytucji kultury</t>
  </si>
  <si>
    <t>17 + 7 sezonowych</t>
  </si>
  <si>
    <t>4. Giżyckie Centrum Kultury</t>
  </si>
  <si>
    <t>siedziba instytucji kultury</t>
  </si>
  <si>
    <t>instalacja alarmowa:15 czujników ruchu, 1 czujnik stłuczenia szyby, system alarmowy podzielony na 2 strefy, 2 manipulatory, powiadomienie do firmy ochroniarskiej, sygnalizacja dźwiękowa, okratowane wszystkie okna na parterze, 4 pary drzwi na parterze z 1 zamkiem i podwójnymi zasuwnicami,1 drzwi plastikowe z szybą z 1 zamkiem do klatki schodowej, 1 drzwi z budynku do klatki schodowej z 2 zamkami ( w tym Gerda), 9 gaśnic</t>
  </si>
  <si>
    <t>ul. Konarskiego 8 Giżycko</t>
  </si>
  <si>
    <t>cegła</t>
  </si>
  <si>
    <t>drewniane</t>
  </si>
  <si>
    <t>konstrukcja drewniana, pokrycie - dachówka</t>
  </si>
  <si>
    <t>dostateczny</t>
  </si>
  <si>
    <t>3. Giżyckie Centrum Kultury</t>
  </si>
  <si>
    <t>Drukarka laserowa - Samsung ML-1660</t>
  </si>
  <si>
    <t>Komputer</t>
  </si>
  <si>
    <t>Urządzenie wielofunkcyjne Brother DCP-J125</t>
  </si>
  <si>
    <t>Komputer + monitor</t>
  </si>
  <si>
    <t>Laptop Samsung R 519</t>
  </si>
  <si>
    <t>Notebook Dell INS 5721</t>
  </si>
  <si>
    <t>Notebook Samsung</t>
  </si>
  <si>
    <t>Tablet</t>
  </si>
  <si>
    <t>Konsoleta</t>
  </si>
  <si>
    <t>Sprzęt nagłaśniający</t>
  </si>
  <si>
    <t>2. Giżyckie Centrum Kultury</t>
  </si>
  <si>
    <t>OPEL</t>
  </si>
  <si>
    <t>VIVARO  L2H2</t>
  </si>
  <si>
    <t>WOLF&amp;BHD67Y723577</t>
  </si>
  <si>
    <t>ciężarowy</t>
  </si>
  <si>
    <t>1996  diesel</t>
  </si>
  <si>
    <t>11.09.2007</t>
  </si>
  <si>
    <t>09.08.2015</t>
  </si>
  <si>
    <t xml:space="preserve">POLARIS </t>
  </si>
  <si>
    <t>MAGNUM</t>
  </si>
  <si>
    <t>4XACD32A34B406008</t>
  </si>
  <si>
    <t>samochodowy inny</t>
  </si>
  <si>
    <t>330  benzyna</t>
  </si>
  <si>
    <t>27.09.2005</t>
  </si>
  <si>
    <t>09.05.2015</t>
  </si>
  <si>
    <t>NGI 10051</t>
  </si>
  <si>
    <t>NGI 1M22</t>
  </si>
  <si>
    <t>immobiliser centralny zamek</t>
  </si>
  <si>
    <t>21.06.2015</t>
  </si>
  <si>
    <t>20.06.2016</t>
  </si>
  <si>
    <t>13.06.2016</t>
  </si>
  <si>
    <t>X</t>
  </si>
  <si>
    <t>14.01.2016</t>
  </si>
  <si>
    <t>845-15-58-518</t>
  </si>
  <si>
    <t>790299843</t>
  </si>
  <si>
    <t>8899Z</t>
  </si>
  <si>
    <t>ul. Wodociągowa 15, 11-500 Giżycko</t>
  </si>
  <si>
    <t>pomoc społeczna bez zakwaterowania</t>
  </si>
  <si>
    <t>NIE DOTYCZY</t>
  </si>
  <si>
    <t>5. Miejski Ośrodek Pomocy Społecznej</t>
  </si>
  <si>
    <t>4. Miejski Ośrodek Pomocy Społecznej</t>
  </si>
  <si>
    <t>Zestaw komputerowy z drukarką</t>
  </si>
  <si>
    <t xml:space="preserve">Zestaw komputerowy </t>
  </si>
  <si>
    <t>Kserokopiarka Toshiba</t>
  </si>
  <si>
    <t>Drukarka HP 1018</t>
  </si>
  <si>
    <t>Drukarka HP 1010</t>
  </si>
  <si>
    <t>Drukarka HP 1102</t>
  </si>
  <si>
    <t>Drukarka HP 1108</t>
  </si>
  <si>
    <t>Kserokopiarka Nashuate</t>
  </si>
  <si>
    <t>Urządzenie wielofunkcyjne</t>
  </si>
  <si>
    <t>Notebook ASUS</t>
  </si>
  <si>
    <t>Kamera cyfrowa</t>
  </si>
  <si>
    <t>Terminal mobilny ZCER TRAVEL MATE</t>
  </si>
  <si>
    <t>zamki gerda, alarm,kraty w oknie  kasy, gaśnice</t>
  </si>
  <si>
    <t>3. Miejski Ośrodek Pomocy Społecznej</t>
  </si>
  <si>
    <t>Miejski Ośrodek Pomocy Społecznej, Wodociągowa 15, 11-500 Giżycko</t>
  </si>
  <si>
    <t xml:space="preserve">lokal przeznaczony na krótkotrwały pobyt osób bezdomnych ul.Dąbrowskiego 6/12                        </t>
  </si>
  <si>
    <t xml:space="preserve">845-19-71-431 </t>
  </si>
  <si>
    <t>510975942</t>
  </si>
  <si>
    <t>8010A</t>
  </si>
  <si>
    <t xml:space="preserve"> ul Jagiełły 3, 11-500 Giżycko</t>
  </si>
  <si>
    <t>wychowanie przedszkolne</t>
  </si>
  <si>
    <t>zajęcia dyd.-opiek.-wychow.</t>
  </si>
  <si>
    <t>9 szt gaśnice proszkowe 4 kg. ABC, hydranty 8 szt., 6 szt. Drzwi w tym 5 szt. Drewniane i 1 szt. Frontowe aluminiowe: 7 szt. Zamków z wkładką, budynek posiada urządzenia alarmowe, monitoring wizyjny na parterze (2 kamery zewn. 3 kamery wewn.</t>
  </si>
  <si>
    <t>ul. Jagiełły 3, 11-500 Giżycko</t>
  </si>
  <si>
    <t>Podjazd dla osób niepełnosprawnych</t>
  </si>
  <si>
    <t>5. Przedszkole Miejskie nr 4</t>
  </si>
  <si>
    <t>bloki kanałowe ocieplone gazobetonem- odmiana "05" grubość ścian 42 cm, Ściany podłużne nośne- filarki modularne i nadproża, Ściany zewnętrzne- podokienniki z gazobetonu "05" grubości 30 cm</t>
  </si>
  <si>
    <t>płyty kanałowe</t>
  </si>
  <si>
    <t>stropodach wentylowany ocieplony płytami z wełny mineralnej grubości 7 cm. Konstrukcja nośna dachu- płyty korytkowe, oparte na ściankach ażurowych grubości 12 cm z cegły dziurawki, pokrycie dachu: 3 razy papa na lepiku</t>
  </si>
  <si>
    <t>Stolarka okienna i drzwiowa PCV -dobry, drewniana-dostateczny</t>
  </si>
  <si>
    <t>2 nadz., 1 podz</t>
  </si>
  <si>
    <t>Suma ubezpieczenia (wartość księgowa brutto)</t>
  </si>
  <si>
    <t>Centralka telefoniczna modułowa</t>
  </si>
  <si>
    <t>Rzutnik DLP</t>
  </si>
  <si>
    <t>Zestaw nagłaśniający</t>
  </si>
  <si>
    <t>6. Przedszkole Miejskie nr 4</t>
  </si>
  <si>
    <t>5.  Przedszkole Miejskie nr 4</t>
  </si>
  <si>
    <t>Notebook TOSHIBA L300-2C3</t>
  </si>
  <si>
    <t>Laptop ACER</t>
  </si>
  <si>
    <t xml:space="preserve">Notebook TOSHIBA </t>
  </si>
  <si>
    <t>Mikrofon</t>
  </si>
  <si>
    <t>Laptop Toshiba</t>
  </si>
  <si>
    <t>845-19-71-448</t>
  </si>
  <si>
    <t>510975920</t>
  </si>
  <si>
    <t>8510Z</t>
  </si>
  <si>
    <t>ul. Drzymały 9,  11-500 Giżycko</t>
  </si>
  <si>
    <t>placówka oświatowa</t>
  </si>
  <si>
    <t>6. Przedszkole Miejskie nr 1 z Oddziałem Integracyjnym</t>
  </si>
  <si>
    <t xml:space="preserve">Budynek </t>
  </si>
  <si>
    <t>przedszkole</t>
  </si>
  <si>
    <t>Ogrodzenie</t>
  </si>
  <si>
    <t>Podjazd dla wózków , wiatrołap</t>
  </si>
  <si>
    <t>Urządzenia podwórkowe</t>
  </si>
  <si>
    <t>gaśnice - 8 szt., hydranty - 4 szt., 1 alarm, 5 czujników, 7 szt. Drzwi drewnianych + 3 szt. Drzwi obite blachą; 9-zamki (wkładki), urzadzenie alarmowe o sygnalizacji dźwiękowej obejmuje parter i piętro, sygnalizatory znajdują się: parter - 1 szt., piętro - 1 szt., na zewnątrz - 1 szt, nie ma powiadomienia do agencji ochrony, nie ma dozoru</t>
  </si>
  <si>
    <t>ul. Drzymały 9, Giżycko</t>
  </si>
  <si>
    <t>ściany fundamentowe z bloczków OPBM</t>
  </si>
  <si>
    <t>żelbetowe</t>
  </si>
  <si>
    <t>dach płaski, papa</t>
  </si>
  <si>
    <t>7. Przedszkole Miejskie nr 1 z Oddziałem Integracyjnym</t>
  </si>
  <si>
    <t>Komputer PC</t>
  </si>
  <si>
    <t>Monitor</t>
  </si>
  <si>
    <t>ul. Mickiewicza 35, 11-500 Giżycko</t>
  </si>
  <si>
    <t>845-10-35-105</t>
  </si>
  <si>
    <t>000687497</t>
  </si>
  <si>
    <t>usługowa - udostępnianie księgozbioru</t>
  </si>
  <si>
    <t>Budynek- biblioteka</t>
  </si>
  <si>
    <t>gaśnice: 6 szt. Proszkowa 4- kilogramowa, kraty w oknach na parterze : okna z szyba antywłamaniową P4, drzwi wejściowe antywłamaniowe: wkładka antywłamaniowa "Dragon" i wkładka patentowa, alarm z całodobowym monitoringiem</t>
  </si>
  <si>
    <t>ul. Mickiewicza 35, Giżycko</t>
  </si>
  <si>
    <t xml:space="preserve">Drukarka Samsung </t>
  </si>
  <si>
    <t>Monitor Philips</t>
  </si>
  <si>
    <t>Monitor ASUS</t>
  </si>
  <si>
    <t>Drukarka HP LJ CP-1025</t>
  </si>
  <si>
    <t>Filia nr 1 ul. Królowej Jadwigi 3A</t>
  </si>
  <si>
    <t>845-10-62-421</t>
  </si>
  <si>
    <t>001245382</t>
  </si>
  <si>
    <t>8520Z</t>
  </si>
  <si>
    <t>ul. Wodociągowa 8, 11-500 Giżycko</t>
  </si>
  <si>
    <t>edukacja - szkoła publiczna</t>
  </si>
  <si>
    <t>Szkoła Podstawowa nr 7 im. Janusza Korczaka</t>
  </si>
  <si>
    <t>7. Szkoła Podstawowa nr 7 im. Janusza Korczaka</t>
  </si>
  <si>
    <t>Budynek administracyjno-żywieniowy (A)</t>
  </si>
  <si>
    <t>tak</t>
  </si>
  <si>
    <t>Budynek dydaktyczny (B)</t>
  </si>
  <si>
    <t>Budynek dydaktyczny ( C )</t>
  </si>
  <si>
    <t>Budynek sportowy ( E )</t>
  </si>
  <si>
    <t>Budynek łącznik ( E )</t>
  </si>
  <si>
    <t>Plac Zabaw</t>
  </si>
  <si>
    <t>P.poż. Gaśnice proszkowe - 15szt, hydranty - 21szt, czujniki - 5szt, centrala ESPRINT, sygnalizacja zewnętrzna. P. kradz. Kraty w oknach - piwnica bloku A, B, C; sala nr 46 rolety antywłamaniowe - sala nr 03 (kasa), gabinet pielęgniarski, drzwi - 11 szt (w tym 6 metalowych), zamki patentowe, urządzenia alarmowe znajdują się w budynku A i C; sygnalizacja dźwiękowa i świetlna, sygnalizatory znajdują się na budynku A i C; powiadamianie agencji ochrony; alarm - sala komputerowa, biblioteka, sekretariat, gabinet dyrektora, sala 03 (kasa),gabinet stomatologa, gabinet pielęgniarki,gabinet pedagoga,sala nr 11 (komp), sala nr 13, sala nr 18 (KSERO) . Dozór pracowniczy w godz. 19.30 - 1.00; agencja ochrony</t>
  </si>
  <si>
    <t>ul. Wodociągowa 8, Giżycko</t>
  </si>
  <si>
    <t>płyta żerańska,cegła ażurowa</t>
  </si>
  <si>
    <t>płyta żerańska, strop docieplonygazobetonem</t>
  </si>
  <si>
    <t>papa termozgrzewalna, obróbki blacharskie z blachy ocynkowanej malowanej</t>
  </si>
  <si>
    <t>stalowo betonowa</t>
  </si>
  <si>
    <t>8. Szkoła Podstawowa nr 7 im. Janusza Korczaka</t>
  </si>
  <si>
    <t>2. Szkoła Podstawowa nr 7 im. Janusza Korczaka</t>
  </si>
  <si>
    <t>Odtwarzacz CD (RPO)</t>
  </si>
  <si>
    <t>Ekran ramowy (RPO)</t>
  </si>
  <si>
    <t>Telewizor (RPO)</t>
  </si>
  <si>
    <t>Pracownia multimedialna (RPO)</t>
  </si>
  <si>
    <t>Drukarka atramentowa Canon Pixma (NPKT)</t>
  </si>
  <si>
    <t>Telewizor</t>
  </si>
  <si>
    <t>Urządzenie wielofunkcyjne HP LaserJet</t>
  </si>
  <si>
    <t>Zestaw komputerowy (Ind) 6 szt.</t>
  </si>
  <si>
    <t>Tablica interaktywna (RPO)</t>
  </si>
  <si>
    <t>Rzutnik multimedialny Benq (RPO)</t>
  </si>
  <si>
    <t>Laptop HP COMPAQ 615 (NPKT)</t>
  </si>
  <si>
    <t>Kamera JVC</t>
  </si>
  <si>
    <t>Notebook HP PAVILION</t>
  </si>
  <si>
    <t>Laptop HP 630</t>
  </si>
  <si>
    <t>Aparat FUJI</t>
  </si>
  <si>
    <t>Notebook HP</t>
  </si>
  <si>
    <t>Laptop Lenovo (2szt.)</t>
  </si>
  <si>
    <t>Kamera Sony</t>
  </si>
  <si>
    <t>Zestaw nagłaśniający Alphard</t>
  </si>
  <si>
    <t>Rzutnik multimedialny - Projektor Optima 2 szt.</t>
  </si>
  <si>
    <t>Rzutnik Optoma 2 szt.</t>
  </si>
  <si>
    <t>Projektor BENQ MS524 6 szt.</t>
  </si>
  <si>
    <t>Laptop HP T5670 3 szt.</t>
  </si>
  <si>
    <t>Laptop Aristo W300</t>
  </si>
  <si>
    <t>Notebook HP 615</t>
  </si>
  <si>
    <t>Notebook 6 szt.</t>
  </si>
  <si>
    <t>Kamera zewnętrzna</t>
  </si>
  <si>
    <t>Rejestrator</t>
  </si>
  <si>
    <t>Zasilacz do kamer</t>
  </si>
  <si>
    <t>Zasilacz UPS (2szt.)</t>
  </si>
  <si>
    <t>działalność oświatowo-kukturalna</t>
  </si>
  <si>
    <t>stropodach żelbetowy, pokrycie wykonane z papy, obróbki blacharskie z blachy stalowej</t>
  </si>
  <si>
    <t>ściany zewn. z cegły ceramicznej pełnej na zaprawie cementowo - wapiennej</t>
  </si>
  <si>
    <t>brak</t>
  </si>
  <si>
    <t>845-10-62-119</t>
  </si>
  <si>
    <t>001008245</t>
  </si>
  <si>
    <t>edukacyjna - szkoła publiczna</t>
  </si>
  <si>
    <t>ul. Pionierska 13, 11-500 Giżycko</t>
  </si>
  <si>
    <t>8. Szkoła Podstawowa nr 6</t>
  </si>
  <si>
    <t>Szkoła z zapleczem żywieniowym</t>
  </si>
  <si>
    <t>obiekt szkolny</t>
  </si>
  <si>
    <t>budynek żywieniowy</t>
  </si>
  <si>
    <t>Plac zabaw</t>
  </si>
  <si>
    <t>p.poż.: gaśnice proszkowe GP- 9szt; 1 koc szklany, hydrant - ul. Pionierska. P. kradz.: kraty na oknach w pom. - sekretariat, pok. nauczycielski, sala komputerowa, kuchnia, mag. Żywn. Chronią pomieszczenia nie całość budynku, drzwi drewniane - 3szt., 2 zamki. dozór pracowniczy - część doby</t>
  </si>
  <si>
    <t>ul. Pionierska 13, Giżycko</t>
  </si>
  <si>
    <t>sciany murowane pokryte cegłą elewacyjną</t>
  </si>
  <si>
    <t>strop nad piwnicą i parterem na belkach stalowych (dwuteowych), nad piętrem i poddaszem na belkach drewnianych ocieplone polepą glinianą ze ślepym pułapem</t>
  </si>
  <si>
    <t>deskowana połać dachowa, pokryta papą, łaty pod dachówkami profilowanymi, pokryty dachówką ceramiczną</t>
  </si>
  <si>
    <t>ściany murowane pokryte tynkiem cementowo wapiennym</t>
  </si>
  <si>
    <t>budynek parterowy</t>
  </si>
  <si>
    <t>pokryty papą</t>
  </si>
  <si>
    <t>9. Szkoła Podstawowa nr 6</t>
  </si>
  <si>
    <t>Zestaw nagłośnieniowy (RPO)</t>
  </si>
  <si>
    <t>Zestaw komputerowy (IND - drukarka, rzutnik, ekran, komputer)</t>
  </si>
  <si>
    <t>Urządzenie Brother</t>
  </si>
  <si>
    <t>Ekran do projektora z pilotem (RPO)</t>
  </si>
  <si>
    <t>Laptop</t>
  </si>
  <si>
    <t>Laptop Aristo</t>
  </si>
  <si>
    <t>Rzutnik Optoma</t>
  </si>
  <si>
    <t>Telewizor Samsung</t>
  </si>
  <si>
    <t>Laptop G700</t>
  </si>
  <si>
    <t>Zestaw interaktywny</t>
  </si>
  <si>
    <t>845-10-56-685</t>
  </si>
  <si>
    <t>000720177</t>
  </si>
  <si>
    <t>szkolnictwo podstawowe</t>
  </si>
  <si>
    <t>ul.3 Maja 21, 11-500 Giżycko</t>
  </si>
  <si>
    <t xml:space="preserve"> Szkoła Podstawowa nr 4 im. I Dywizji Piechoty</t>
  </si>
  <si>
    <t>9. Szkoła Podstawowa nr 4 im. I Dywizji Piechoty</t>
  </si>
  <si>
    <t>Budynek główny z salą gimnastyczną</t>
  </si>
  <si>
    <t>działalność edukacyjna</t>
  </si>
  <si>
    <t>Magazyn przy Sali</t>
  </si>
  <si>
    <t>Boisko</t>
  </si>
  <si>
    <t>zab. P.poż: gaśnice - 33 szt, hydranty - 10szt, czujniki - 21szt, centrala alarmowa, zab p. kradz: kraty - s. 6 (parter), magazynki żywnościowe (piwnica), s. 19, 20, 21 (sale dydaktyczne - piwnica), drzwi - 10szt, zamki - 21szt, urz. Alarm: sygnalizacja świetlna i dźwiękowa całość budynku, syg. znajduje sią na zewnątrz i wewnątrz budynku, dozów agencji ochrony (część doby)</t>
  </si>
  <si>
    <t>ul. 3-go Maja 21, Giżycko</t>
  </si>
  <si>
    <t>żelbetowy kryty papą</t>
  </si>
  <si>
    <t>do remontu</t>
  </si>
  <si>
    <t>okienna - dobry; drzwiowa - częściowo do remontu</t>
  </si>
  <si>
    <t>nadziemnych - 4;    podziemnych -1;</t>
  </si>
  <si>
    <t>10. Szkoła Podstawowa nr 4 im. I Dywizji Piechoty</t>
  </si>
  <si>
    <t>Wizualizer (RPO)</t>
  </si>
  <si>
    <t>Urządzenie wielofunkcyjne Brother (NPKT)</t>
  </si>
  <si>
    <t xml:space="preserve">Zestaw nagłaśniajacy </t>
  </si>
  <si>
    <t>System nagłośnieniowy</t>
  </si>
  <si>
    <t>Wieża Samsung</t>
  </si>
  <si>
    <t xml:space="preserve">Drukarka HP Laserjet </t>
  </si>
  <si>
    <t>Wizualizer stacjonarny</t>
  </si>
  <si>
    <t>Kino domowe</t>
  </si>
  <si>
    <t xml:space="preserve">Drukarka laserowa BROTHER </t>
  </si>
  <si>
    <t>Centrala telefoniczna PLATAN</t>
  </si>
  <si>
    <t>Zestaw nagłaśniajacy Alphard</t>
  </si>
  <si>
    <t>Wieża LG</t>
  </si>
  <si>
    <t>Rzutnik multimedialny Benq RPO)</t>
  </si>
  <si>
    <t>Ekran elektryczny RPO)</t>
  </si>
  <si>
    <t>Notebook Dell Studio</t>
  </si>
  <si>
    <t>Projektor NEC NP 115</t>
  </si>
  <si>
    <t>Projektor Benq MP515 WIFI</t>
  </si>
  <si>
    <t>Notebook HP COMPAQ</t>
  </si>
  <si>
    <t>Mobilna tablica interaktywna</t>
  </si>
  <si>
    <t xml:space="preserve">Ekran elektryczny </t>
  </si>
  <si>
    <t>Projektor LG BS275 DLP</t>
  </si>
  <si>
    <t>Laptop G 580 AH</t>
  </si>
  <si>
    <t>Notebook LENOVO Idea Pad</t>
  </si>
  <si>
    <t>Mikrofon (3szt.)</t>
  </si>
  <si>
    <t>Rzutnik multimedialny - projektor OPTIMA 3 szt.</t>
  </si>
  <si>
    <t>Rzutnik OPTOMA 2 szt.</t>
  </si>
  <si>
    <t>Laptop HP 3 szt.</t>
  </si>
  <si>
    <t>Laptop Aristo W300 2 szt.</t>
  </si>
  <si>
    <t>Tablica interaktywna QOMO</t>
  </si>
  <si>
    <t>Tablica interaktywna 3 szt.</t>
  </si>
  <si>
    <t>Tablet Toshiba</t>
  </si>
  <si>
    <t>Notebook Toshiba</t>
  </si>
  <si>
    <t xml:space="preserve">Projektor Benq </t>
  </si>
  <si>
    <t>Rodzaj jednostki</t>
  </si>
  <si>
    <t>typ/klasa</t>
  </si>
  <si>
    <t>model</t>
  </si>
  <si>
    <t>nr rej.</t>
  </si>
  <si>
    <t>port macierzysty</t>
  </si>
  <si>
    <t>liczba pasażerów</t>
  </si>
  <si>
    <t xml:space="preserve">rok </t>
  </si>
  <si>
    <t>wartość rynkowa</t>
  </si>
  <si>
    <t>Uwagi</t>
  </si>
  <si>
    <t xml:space="preserve">Ponton </t>
  </si>
  <si>
    <t>RYB 450</t>
  </si>
  <si>
    <t>Giżycko</t>
  </si>
  <si>
    <t xml:space="preserve">zestaw hybrydowy z silnikiem HONDA BF 30 </t>
  </si>
  <si>
    <t>Łódź żaglowa</t>
  </si>
  <si>
    <t>Optimus</t>
  </si>
  <si>
    <t>IOD 95</t>
  </si>
  <si>
    <t>129879-POL 1365</t>
  </si>
  <si>
    <t>129876-POL 1364</t>
  </si>
  <si>
    <t>129875-POL 1363</t>
  </si>
  <si>
    <t>129874-POL 1362</t>
  </si>
  <si>
    <t>129872-POL 1361</t>
  </si>
  <si>
    <t>845-18-13-028</t>
  </si>
  <si>
    <t>ul. Wiejska 50, 11-500 Giżycko</t>
  </si>
  <si>
    <t>-</t>
  </si>
  <si>
    <t>10. Zespół Szkół nr 1</t>
  </si>
  <si>
    <t>Szkoła</t>
  </si>
  <si>
    <t>edukacja</t>
  </si>
  <si>
    <t>Ogrodzenie posesji szkolnej</t>
  </si>
  <si>
    <t>Sala gimnastyczna</t>
  </si>
  <si>
    <t>gotowanie, wydawanie, spożywanie posiłków przez uczniów</t>
  </si>
  <si>
    <t>Platforma dla ucznia niepełnosprawnego</t>
  </si>
  <si>
    <t>Betonowy podjazd dla wózków inwalidzkich</t>
  </si>
  <si>
    <t>Budynek - blok żywieniowy</t>
  </si>
  <si>
    <t>Kanalizacja deszczowa</t>
  </si>
  <si>
    <t>Kanalizacja sanitarna</t>
  </si>
  <si>
    <t>Zagospodarowanie terenu</t>
  </si>
  <si>
    <t>20 szt gaśnic, hydranty, urządzenie dzwiękowe alarmowe powiadamiające agencję ochrony, całodobowe. Monitoring radiowy, Cały budynek. Drzwi do budynku drewniane - 1 szt., drzwi plastkiowe 1 szt.</t>
  </si>
  <si>
    <t>ul. Wiejska 50, Giżycko</t>
  </si>
  <si>
    <t>drzwi zamykane automatycznie - elektromagnes</t>
  </si>
  <si>
    <t>beton</t>
  </si>
  <si>
    <t>hydrant,2 gaśnice, urządzenie dżwiękowe alarmowe powiadamiające agencję ochrony, całodobowe. Monitoring radiowy. Drzwi plastikowe- 5 szt.</t>
  </si>
  <si>
    <t>u. Wiejska 50, Giżycko</t>
  </si>
  <si>
    <t>gaśnice - 2 szt., hydrant, drzwi plastikowe - 3 szt.</t>
  </si>
  <si>
    <t>budynek murowany: cegła</t>
  </si>
  <si>
    <t xml:space="preserve"> 1)monolityczny, żelbetowy2)TERIVA,3)stropodach,4)kleina</t>
  </si>
  <si>
    <t>1)dwuspadowy pokryty blachą trapezową na krokwiach żelbetopwych</t>
  </si>
  <si>
    <t>siatka metalowa</t>
  </si>
  <si>
    <t>szkło, metal</t>
  </si>
  <si>
    <t>metal</t>
  </si>
  <si>
    <t>TERIVA</t>
  </si>
  <si>
    <t>wiązarowy dwuspadowy pokryty blachą</t>
  </si>
  <si>
    <t>stropodach</t>
  </si>
  <si>
    <t>konstrukcja drewniana krokwiowa pokryta dachówką bitumiczną</t>
  </si>
  <si>
    <t>wymiana pokrycia dachowego,    83323,68 zł</t>
  </si>
  <si>
    <t>2-nadziemne, 1-podziemna</t>
  </si>
  <si>
    <t>częściowo</t>
  </si>
  <si>
    <t>11. Zespół Szkół nr 1</t>
  </si>
  <si>
    <t>Odtwarzacz DVD Pioneer (RPO) 4 szt.</t>
  </si>
  <si>
    <t>Wieża stereo Samsung (RPO) 3 szt.</t>
  </si>
  <si>
    <t>Telewizor LCD 46" LG (RPO) 4 szt.</t>
  </si>
  <si>
    <t>Wieża Sony</t>
  </si>
  <si>
    <t>Urządzenie wielofunkcyjne Brother</t>
  </si>
  <si>
    <t>Rzutnik pisma 3M (RPO)</t>
  </si>
  <si>
    <t>Rzutnik multimedialny Benq (RPO) 3 szt.</t>
  </si>
  <si>
    <t>Projektor BENQ MS510</t>
  </si>
  <si>
    <t>Tablica interaktywna IT BOARD 82 Dotyk</t>
  </si>
  <si>
    <t>Laptop (IND)</t>
  </si>
  <si>
    <t>Tablica IQ BOARD IR soft</t>
  </si>
  <si>
    <t>Kamera mikroskopowa PLUS</t>
  </si>
  <si>
    <t>Rzutnik Optoma EX 536</t>
  </si>
  <si>
    <t>Telewizor Samsung LED</t>
  </si>
  <si>
    <t>Telewizor Sony</t>
  </si>
  <si>
    <t>Notebook Lenovo</t>
  </si>
  <si>
    <t>Projektor ACER</t>
  </si>
  <si>
    <t>3. Zespół Szkół nr 1</t>
  </si>
  <si>
    <t xml:space="preserve">Volkswagen </t>
  </si>
  <si>
    <t>7HC T5 SHUTTLE COMBI 1,9 TDI Transporter</t>
  </si>
  <si>
    <t>WV2ZZZ7HZ6X036107</t>
  </si>
  <si>
    <t>NGI 2H55</t>
  </si>
  <si>
    <t>samochód osobowy - przewóz osób niepełnosprawnych</t>
  </si>
  <si>
    <t>18.10.2006 r.</t>
  </si>
  <si>
    <t>03.11.2015 r.</t>
  </si>
  <si>
    <t>930 kg</t>
  </si>
  <si>
    <t>KEEWAY</t>
  </si>
  <si>
    <t>TAB2 HURRICANE</t>
  </si>
  <si>
    <t>TSVTAB2016C706598</t>
  </si>
  <si>
    <t>NGI N431</t>
  </si>
  <si>
    <t>motorower</t>
  </si>
  <si>
    <t>13.11.2006 r.</t>
  </si>
  <si>
    <t>bezterminowo</t>
  </si>
  <si>
    <t>---------------</t>
  </si>
  <si>
    <t>3000 kg</t>
  </si>
  <si>
    <t>alarm, immobilajzer, garaż z alarmem</t>
  </si>
  <si>
    <t>241 kg</t>
  </si>
  <si>
    <t>TAK (nauka jazdy uczniów gimnazjum na terenie szkoły)</t>
  </si>
  <si>
    <t>alarm</t>
  </si>
  <si>
    <t>13.11.2015</t>
  </si>
  <si>
    <t>18.10.2015</t>
  </si>
  <si>
    <t>17.10.2016</t>
  </si>
  <si>
    <t>14.11.2015</t>
  </si>
  <si>
    <t>13.11.2016</t>
  </si>
  <si>
    <t>ul. Warszawska 39, 11-500 Giżycko</t>
  </si>
  <si>
    <t>845-17-52-261</t>
  </si>
  <si>
    <t>8531A</t>
  </si>
  <si>
    <t>szkoła</t>
  </si>
  <si>
    <t>11. Gimnazjum nr 2</t>
  </si>
  <si>
    <t>Budynek dydaktyczny</t>
  </si>
  <si>
    <t>budynek dydaktyczny</t>
  </si>
  <si>
    <t>budynek sportowy</t>
  </si>
  <si>
    <t>Budynek zpt</t>
  </si>
  <si>
    <t>Budynek gospodarczy</t>
  </si>
  <si>
    <t>budynek gospodarczy</t>
  </si>
  <si>
    <t>ul. Warszawska 39, Giżycko</t>
  </si>
  <si>
    <t xml:space="preserve"> cegła</t>
  </si>
  <si>
    <t>trzcina i drewno</t>
  </si>
  <si>
    <t>drewno/ dachówka</t>
  </si>
  <si>
    <t>cegła żerańska</t>
  </si>
  <si>
    <t>płyty stropowo - betonowe</t>
  </si>
  <si>
    <t>styropian, papa na lepiku asfaltowym</t>
  </si>
  <si>
    <t>cegła pełna</t>
  </si>
  <si>
    <t>papa</t>
  </si>
  <si>
    <t>cegła piastkowa</t>
  </si>
  <si>
    <t>betonowe</t>
  </si>
  <si>
    <t>drewno, blacha,</t>
  </si>
  <si>
    <t>bardzo  dobry</t>
  </si>
  <si>
    <t>nie ma</t>
  </si>
  <si>
    <t>1 + balkon</t>
  </si>
  <si>
    <t>12. Gimnazjum nr 2</t>
  </si>
  <si>
    <t>Komputer FX ONYX</t>
  </si>
  <si>
    <t>Monitor LCD19 LG</t>
  </si>
  <si>
    <t>Drukarka Epson AcuLaser</t>
  </si>
  <si>
    <t>Drukarka HP LaserJet P1102</t>
  </si>
  <si>
    <t>Monitor LG</t>
  </si>
  <si>
    <t>Rzutnik multimedialny Beng (RPO)</t>
  </si>
  <si>
    <t>Notebook ASUS (2 szt.)</t>
  </si>
  <si>
    <t xml:space="preserve">Notebook HP 625 </t>
  </si>
  <si>
    <t>Projektor Benq MS510</t>
  </si>
  <si>
    <t>Projektor Benq MP515ST</t>
  </si>
  <si>
    <t xml:space="preserve">Notebook ASUS </t>
  </si>
  <si>
    <t>Zestaw tablicy interaktywnej</t>
  </si>
  <si>
    <t>Zestaw multimedialny (laptop, rzutnik, tablica)</t>
  </si>
  <si>
    <t>Mobilny system nagłośnieniowy</t>
  </si>
  <si>
    <t>Notebook (2szt. X 2.050,00)</t>
  </si>
  <si>
    <t>Projektor Acer (2 szt.)</t>
  </si>
  <si>
    <t>Notebook Lenovo (2szt.)</t>
  </si>
  <si>
    <t>Laptop ASUS (2szt.)</t>
  </si>
  <si>
    <t>Projektor BENQ (2szt.)</t>
  </si>
  <si>
    <t>Projektor BENQ (2 szt.)</t>
  </si>
  <si>
    <t>Projektor BENQ ( 2 szt.)</t>
  </si>
  <si>
    <t>3. Gimnazjum nr 2</t>
  </si>
  <si>
    <t>Rejestrator 16KAM.</t>
  </si>
  <si>
    <t>Zasilacz awaryjny</t>
  </si>
  <si>
    <t>4. Gimnazjum nr 2</t>
  </si>
  <si>
    <t>TSYTAB2016C719590</t>
  </si>
  <si>
    <t>NGI N433</t>
  </si>
  <si>
    <t>13.11.2006</t>
  </si>
  <si>
    <t>27.032017</t>
  </si>
  <si>
    <t>832 km</t>
  </si>
  <si>
    <t>12.11.2016</t>
  </si>
  <si>
    <t>845-17-58-278</t>
  </si>
  <si>
    <t>ul. Gimnazjalna 1, 11-500 Giżycko</t>
  </si>
  <si>
    <t>oświata</t>
  </si>
  <si>
    <t>12. Gimnazjum nr 1</t>
  </si>
  <si>
    <t>do nauczania</t>
  </si>
  <si>
    <t>Ogrodzenie posesji</t>
  </si>
  <si>
    <t>do ogrodzenia</t>
  </si>
  <si>
    <t>gaśnice proszkowe 13 szt, hydranty, dozór agencji ochrony - całodobowy całości budynków bez budynku gospodarczego dozór elektroniczny</t>
  </si>
  <si>
    <t>ul. Gimnazjalna 1, Giżycko</t>
  </si>
  <si>
    <r>
      <t xml:space="preserve">gaśnica proszkowe - 6 szt, gaśnice GP-6ABC - 9szt, hydranty - 6szt, czujniki alarmowe - 17szt, urządzenia alarmowe - 3szt, kraty w oknach: piwnica, magazyny - 5szt, kuchnia, stołówka - 11szt, szatnia - 5szt, hala sportowa - 2szt, biblioteka + zpt - 5szt, drzwi: szkoła drzwi drewniane - 2szt. x 2 zamki, sala gimnastyczna- drzwi metalowe - 2szt. x 2 zamki, biblioteka + zpt - 2 drzwi metalowe x 2 zamki, urządzenia alarmowe przeciwkradzieżowe: piwnica, klatka schodowa, korytarz i klasy na parterze budynku szkolnego, korytarz sali gimnastycznej. Powiadomienie do </t>
    </r>
    <r>
      <rPr>
        <b/>
        <i/>
        <sz val="10"/>
        <color rgb="FFFF0000"/>
        <rFont val="Arial"/>
        <family val="2"/>
        <charset val="238"/>
      </rPr>
      <t>agencji "Purzeczko</t>
    </r>
    <r>
      <rPr>
        <i/>
        <sz val="10"/>
        <rFont val="Arial"/>
        <family val="2"/>
        <charset val="238"/>
      </rPr>
      <t>"Dozór agencji ochrony - część doby</t>
    </r>
  </si>
  <si>
    <t>cegła ceramiczna pełna</t>
  </si>
  <si>
    <t>betonowe na belkach stalowych</t>
  </si>
  <si>
    <t>dwuspadowy, konstrukcja drewniana, kryty dachówką</t>
  </si>
  <si>
    <t xml:space="preserve">z cegły pełnej </t>
  </si>
  <si>
    <t>monolityczny płytowo-żelbetowy</t>
  </si>
  <si>
    <t>stropodach kryty papą</t>
  </si>
  <si>
    <t>zewnętrzne warstwowe, ocieplane steropianem z bloczków betonu komórkowego, wewnętrzne z cegły wypalonej piaskowej</t>
  </si>
  <si>
    <t>belki oparte na słupach żelbetonowych pokryte "Golbud"</t>
  </si>
  <si>
    <t>CO, wodno-kanalizacyjne</t>
  </si>
  <si>
    <t>13. Gimnazjum nr 1</t>
  </si>
  <si>
    <t>Urządzenie wielofunkcyjne Samsung</t>
  </si>
  <si>
    <t>Kserokopiarka KONICA MINOLTA BIZHUB</t>
  </si>
  <si>
    <t>Urządzenie wielofunkcyjne HP Laser Jet</t>
  </si>
  <si>
    <t>Projektor multimedialny BENQ</t>
  </si>
  <si>
    <t>Projektor VIVITEK D518 (2 sztuki)</t>
  </si>
  <si>
    <t>Tablica interaktywna IT-BOARD</t>
  </si>
  <si>
    <t xml:space="preserve">Notebook Dell </t>
  </si>
  <si>
    <t>Projektor NEC NP 115 3D</t>
  </si>
  <si>
    <t>Projektor NEC NP 115 G</t>
  </si>
  <si>
    <t>Projektor NEC V 260</t>
  </si>
  <si>
    <t>Notebook Toshiba C 665</t>
  </si>
  <si>
    <t>HP Compag CG 57 -303</t>
  </si>
  <si>
    <t>Rzutnik multimedialny BENQ 2 szt.</t>
  </si>
  <si>
    <t>Zestaw nagłaśniający ALPHARD</t>
  </si>
  <si>
    <t>Projektor NEC 2 szt.</t>
  </si>
  <si>
    <t>Tablica interaktywna</t>
  </si>
  <si>
    <t>Zestaw multimedialny</t>
  </si>
  <si>
    <t>Projektor Benq MS504 3 szt.</t>
  </si>
  <si>
    <t>Projektor Benq MW 665</t>
  </si>
  <si>
    <t>MBSW w Giżycku, ul. Nadbrzeżna 15 ( dotyczy sprzętu z tabeli nr 8)</t>
  </si>
  <si>
    <t>4. Gimnazjum nr 1</t>
  </si>
  <si>
    <t>Laser 4,7</t>
  </si>
  <si>
    <t>XD Standard</t>
  </si>
  <si>
    <t>Łódź żaglowa z wózkiem i pokrowcem</t>
  </si>
  <si>
    <t>GDX</t>
  </si>
  <si>
    <t>1. Szkoła Podstawowa nr 4 im. I Dywizji Piechoty</t>
  </si>
  <si>
    <t>845-10-43-292</t>
  </si>
  <si>
    <t>001011081</t>
  </si>
  <si>
    <t>6920 Z</t>
  </si>
  <si>
    <t>Al.1 Maja 14, 11-500 Giżycko</t>
  </si>
  <si>
    <t>działalność rachunkowo-księgowa, doradztwo podatkowe</t>
  </si>
  <si>
    <t>14. Miejski Zespół Obsługi Szkół i Przedszkoli</t>
  </si>
  <si>
    <t>Drukarka HP LaserJet P 3015 DN</t>
  </si>
  <si>
    <t>Telefax Panasonic</t>
  </si>
  <si>
    <t>Komputer (2szt.)</t>
  </si>
  <si>
    <t>Komputer PC (2szt.)</t>
  </si>
  <si>
    <t xml:space="preserve">Monitor Philips </t>
  </si>
  <si>
    <t xml:space="preserve">Komputer PC </t>
  </si>
  <si>
    <t>Monitor Philips Led (4szt.)</t>
  </si>
  <si>
    <t>13. Miejski Zespół Obsługi Szkół i Przedszkoli</t>
  </si>
  <si>
    <t>845-16-91-482</t>
  </si>
  <si>
    <t>9319Z</t>
  </si>
  <si>
    <t>sport i rekreacja</t>
  </si>
  <si>
    <t>ul. Moniuszki 5, 11-500 Giżycko</t>
  </si>
  <si>
    <t>13. Miejski Ośrodek Sportu i Rekreacji</t>
  </si>
  <si>
    <t>Pawilon murowany</t>
  </si>
  <si>
    <t>administracyjno-mieszkalne</t>
  </si>
  <si>
    <t>Pawilon uniwers- garaże</t>
  </si>
  <si>
    <t>Stadion</t>
  </si>
  <si>
    <t>rekreacyjno - sportowe</t>
  </si>
  <si>
    <t>Mazurskie Centrum Sportów Lodowych</t>
  </si>
  <si>
    <t>Basen</t>
  </si>
  <si>
    <t>Sala sportowa</t>
  </si>
  <si>
    <t>Skatepark</t>
  </si>
  <si>
    <t>gaśnice, kraty(1 okno), szyby antywłamaniowe, monitoring (cała doba),</t>
  </si>
  <si>
    <t>monitoring (cała doba), gaśnice</t>
  </si>
  <si>
    <t>plaża park przy plaży</t>
  </si>
  <si>
    <t>przy Sz. P. nr 4</t>
  </si>
  <si>
    <t>antywłamaniowy system alarmowy, gaśnice, hydranty, czujki p.poż</t>
  </si>
  <si>
    <t>ul. Jeziorna/Dąbrowskiego</t>
  </si>
  <si>
    <t xml:space="preserve">ul. Moniuszki 5  </t>
  </si>
  <si>
    <t>monitoring (cała doba), gaśnice, kamery</t>
  </si>
  <si>
    <t>ul. Królowej Jadwigi 7 D</t>
  </si>
  <si>
    <t>ul Wodociągowa</t>
  </si>
  <si>
    <t>gaśnice,monitoring</t>
  </si>
  <si>
    <t>Sikoskiego 3C</t>
  </si>
  <si>
    <t>ul. Wodociągowa 2 B</t>
  </si>
  <si>
    <t>ul. Kajki</t>
  </si>
  <si>
    <t xml:space="preserve">gaśnice 2, kraty(1 okno), </t>
  </si>
  <si>
    <t>ul. Mickiewicza 33 A</t>
  </si>
  <si>
    <t>plaża miejska - park</t>
  </si>
  <si>
    <t>pustaki żużlobetonowe</t>
  </si>
  <si>
    <t>pełna cegła</t>
  </si>
  <si>
    <t>bloczki gazobeton.</t>
  </si>
  <si>
    <t>żelbeton</t>
  </si>
  <si>
    <t>blacha</t>
  </si>
  <si>
    <t>bloczki betonowe</t>
  </si>
  <si>
    <t>blacha tytanowa</t>
  </si>
  <si>
    <t>gazbeton</t>
  </si>
  <si>
    <t>teriwa</t>
  </si>
  <si>
    <t>dźwigarowa blacha</t>
  </si>
  <si>
    <t>blacha z papą termozgrzew.</t>
  </si>
  <si>
    <t>metalowo-drewniana</t>
  </si>
  <si>
    <t>blach</t>
  </si>
  <si>
    <t>Hala sportowa</t>
  </si>
  <si>
    <t>Port Ekomarina</t>
  </si>
  <si>
    <t>Wiata sędziowska</t>
  </si>
  <si>
    <t>Boisko "Orlik" przy SP nr 7</t>
  </si>
  <si>
    <t>Boiska "Orlik"</t>
  </si>
  <si>
    <t>Boisko "Orlik"ul. Kajki</t>
  </si>
  <si>
    <t>15. Miejski Ośrodek Sportu i Rekreacji</t>
  </si>
  <si>
    <t>14. Miejski Ośrodek Sportu i Rekreacji</t>
  </si>
  <si>
    <t>4. Miejski Ośrodek Sportu i Rekreacji</t>
  </si>
  <si>
    <t xml:space="preserve"> + monitor LCD 18,5 Beng 2 szt.</t>
  </si>
  <si>
    <t>Toshiba e - STUDIO 181N/S : SCFA 0133</t>
  </si>
  <si>
    <t>Telewizor PANASONIC</t>
  </si>
  <si>
    <t>Komputer + nośnik HP CQ 500B WB 746 EA MT DC</t>
  </si>
  <si>
    <t>Monitor PHILIPS</t>
  </si>
  <si>
    <t>Zestaw komputerowy 2 szt.</t>
  </si>
  <si>
    <t>Fax PANASONIC</t>
  </si>
  <si>
    <t>Kasa fiskalna FRIGA II - 2 SZTUKI</t>
  </si>
  <si>
    <t>Tablica wyświetlająca czas i temperaturę</t>
  </si>
  <si>
    <t>Kasa fiskalna NOVITUS</t>
  </si>
  <si>
    <t>Zestaw komputerowy PC z win.7OEM</t>
  </si>
  <si>
    <t>Notebook Lenovo SL 5</t>
  </si>
  <si>
    <t>Notebook Toshiba L 500-1 EK</t>
  </si>
  <si>
    <t>Laptop Toshiba U400 D-107</t>
  </si>
  <si>
    <t>Notebook Toshiba L 650 1NR</t>
  </si>
  <si>
    <t>Nagłośnienie przenośne</t>
  </si>
  <si>
    <t>Monitoring video 15 kamer- lodowisko</t>
  </si>
  <si>
    <t>Monitoring EKOMARINA 7 kamer</t>
  </si>
  <si>
    <t>Zwiększenie- EKOMARINA 1 kamera</t>
  </si>
  <si>
    <t>System alarmowy Ca-10 lodowisko</t>
  </si>
  <si>
    <t>Zwiększenie EKOMARINA monitoring zewnętrzny</t>
  </si>
  <si>
    <t>Monitoring - hala sportowa przy SP 4</t>
  </si>
  <si>
    <t>System alarmowy-MOSiR</t>
  </si>
  <si>
    <t>1. Miejski Ośrodek Sportu i Rekreacji</t>
  </si>
  <si>
    <t>maszyna do czyszczenia, konserwacji tafli lodowiska</t>
  </si>
  <si>
    <t>0518</t>
  </si>
  <si>
    <t>23,5 kW</t>
  </si>
  <si>
    <t>WM INTERNATIONAL PAWEŁ DOLIŃSKI</t>
  </si>
  <si>
    <t>podnośnik bramownicy</t>
  </si>
  <si>
    <t>10-0122</t>
  </si>
  <si>
    <t>12-20 t</t>
  </si>
  <si>
    <t>HYDROBUDOWA GDAŃSK</t>
  </si>
  <si>
    <t>PORT EKOMARINA</t>
  </si>
  <si>
    <t>MAZURSKIE CENTRUM SPORTÓW LODOWYCH</t>
  </si>
  <si>
    <t>5. Miejski Ośrodek Sportu i Rekreacji</t>
  </si>
  <si>
    <t>ciągnik rolniczy</t>
  </si>
  <si>
    <t>ELPOL TYP K-1</t>
  </si>
  <si>
    <t>000166</t>
  </si>
  <si>
    <t xml:space="preserve"> -</t>
  </si>
  <si>
    <t>przyczepa</t>
  </si>
  <si>
    <t>RP/TZ-1</t>
  </si>
  <si>
    <t>NGI 4P57</t>
  </si>
  <si>
    <t>Neptun - Sorelpol</t>
  </si>
  <si>
    <t>S A18</t>
  </si>
  <si>
    <t>SXE7GBDSE8S002584</t>
  </si>
  <si>
    <t>NGI 0017P</t>
  </si>
  <si>
    <t>623 kg</t>
  </si>
  <si>
    <t>Niewiadów</t>
  </si>
  <si>
    <t>B750</t>
  </si>
  <si>
    <t>SWNB7500090043519</t>
  </si>
  <si>
    <t>NGI 0351P</t>
  </si>
  <si>
    <t>554 kg</t>
  </si>
  <si>
    <t>CITROEN</t>
  </si>
  <si>
    <t>BERLINGO 1,6 HDI</t>
  </si>
  <si>
    <t>VF77J9HXCAJ671208</t>
  </si>
  <si>
    <t>osobowy</t>
  </si>
  <si>
    <t>52.879</t>
  </si>
  <si>
    <t>NGI T797</t>
  </si>
  <si>
    <t>NGI 02525</t>
  </si>
  <si>
    <t>19.11.2015</t>
  </si>
  <si>
    <t>18.11.2016</t>
  </si>
  <si>
    <t>01.09.2015</t>
  </si>
  <si>
    <t>31.08.2016</t>
  </si>
  <si>
    <t>25.11.2015</t>
  </si>
  <si>
    <t>24.11.2016</t>
  </si>
  <si>
    <t>15.06.2015</t>
  </si>
  <si>
    <t xml:space="preserve"> 14.06.2016</t>
  </si>
  <si>
    <t>Tabela nr 9</t>
  </si>
  <si>
    <t>Suma ubezpieczenia (wartość odtworzeniowa 2015)</t>
  </si>
  <si>
    <t>2. Gimnazjum nr 1</t>
  </si>
  <si>
    <t>845-10-02-471</t>
  </si>
  <si>
    <t>000524364</t>
  </si>
  <si>
    <t>Aleja 1 Maja 14, 11-500 Giżycko</t>
  </si>
  <si>
    <t>publiczna</t>
  </si>
  <si>
    <t>13.01.2017</t>
  </si>
  <si>
    <t>14.06.2015</t>
  </si>
  <si>
    <t>Budynek administracyjny</t>
  </si>
  <si>
    <t>administracyjny</t>
  </si>
  <si>
    <t>składowe</t>
  </si>
  <si>
    <t>Magazyn</t>
  </si>
  <si>
    <t>garażowe</t>
  </si>
  <si>
    <t>Budynek mieszkalny</t>
  </si>
  <si>
    <t>przed 1945r.</t>
  </si>
  <si>
    <t>po 1945r.</t>
  </si>
  <si>
    <t>Budynek użyteczności publicznej</t>
  </si>
  <si>
    <t>Budynek ochrony zdrowie</t>
  </si>
  <si>
    <t>Budynek magazynowy</t>
  </si>
  <si>
    <t>magazynowe</t>
  </si>
  <si>
    <t>Kaplica przedpogrzebowa</t>
  </si>
  <si>
    <t>12 garaży</t>
  </si>
  <si>
    <t>po 1945r</t>
  </si>
  <si>
    <t>Budynek magazynowy (po węźle cieplnym)</t>
  </si>
  <si>
    <t>2 garaże</t>
  </si>
  <si>
    <t>Schronisko dla bezdomnych zwierząt w Bystrym koło Giżycka</t>
  </si>
  <si>
    <t>Cmentarz wojenny Żołnierzy Radzieckich wraz ogrodzeniem</t>
  </si>
  <si>
    <t>Cmentarz wojenny z okresu I wojny światowej wraz z ogrodzeniem</t>
  </si>
  <si>
    <t>Garaże</t>
  </si>
  <si>
    <t>Budynek biurowy</t>
  </si>
  <si>
    <t>Garaże 5 szt</t>
  </si>
  <si>
    <t>sala gimnastyczna</t>
  </si>
  <si>
    <t>pustostan</t>
  </si>
  <si>
    <t>Budynek uzytkowy</t>
  </si>
  <si>
    <t>biuro</t>
  </si>
  <si>
    <t>Biblioteka</t>
  </si>
  <si>
    <t>Budynek z szaletami</t>
  </si>
  <si>
    <t>przed 1945r</t>
  </si>
  <si>
    <t>Budynek użytkowy (kino fala)</t>
  </si>
  <si>
    <t>Budynek byłego przedszkole wojskowe</t>
  </si>
  <si>
    <t>targowisko: nawierzchnie, oświetlenie, odwodnienie i zadaszenie</t>
  </si>
  <si>
    <t>wzgórze św. Brunona:</t>
  </si>
  <si>
    <t>molo nad jeziorem Niegocin</t>
  </si>
  <si>
    <t>Kładki nad ulicą Kolejową od Pasażu Portowego do mola łącznie z windami i okamerowaniem</t>
  </si>
  <si>
    <t>2011 i 2014</t>
  </si>
  <si>
    <t>Kabiny WC wolnostojące 2 szt.</t>
  </si>
  <si>
    <t>użyteczności publicznej</t>
  </si>
  <si>
    <t>Ossuarium z tablicą</t>
  </si>
  <si>
    <t>grobowiec</t>
  </si>
  <si>
    <t>Panele informacyjne Varena Giżycko 6 sztuk</t>
  </si>
  <si>
    <t>Siłownia na powietrzu</t>
  </si>
  <si>
    <t>p.poż. Gaśnice: 6 szt. Śniegowe, 13 szt. proszkowe 2 szt. hydranty przeciw kradzież.</t>
  </si>
  <si>
    <t>al. 1 Maja 14</t>
  </si>
  <si>
    <t>ul. Białostocka 15</t>
  </si>
  <si>
    <t>ul. Szarych Szeregów 17</t>
  </si>
  <si>
    <t>ul. Daszyńskiego 8</t>
  </si>
  <si>
    <t>ul. Konarskiego 11</t>
  </si>
  <si>
    <t>ul. Konarskiego 12</t>
  </si>
  <si>
    <t>ul. Konarskiego 17</t>
  </si>
  <si>
    <t>ul. Konarskiego 19</t>
  </si>
  <si>
    <t>ul. Konarskiego 19 A</t>
  </si>
  <si>
    <t>ul. Konarskiego 23 A</t>
  </si>
  <si>
    <t>ul. Konarskiego 23 B</t>
  </si>
  <si>
    <t>ul. Konarskiego 29</t>
  </si>
  <si>
    <t>ul. Kosciuszki 2</t>
  </si>
  <si>
    <t>ul. Łuczańska 2</t>
  </si>
  <si>
    <t>ul. Łuczańska 7</t>
  </si>
  <si>
    <t>ul. Mickiewicza 37</t>
  </si>
  <si>
    <t>ul. Nowowiejska 1</t>
  </si>
  <si>
    <t>ul. Olsztyńska 13a</t>
  </si>
  <si>
    <t>ul. Plac Grunwaldzki 5</t>
  </si>
  <si>
    <t>UL. Smętka 12a</t>
  </si>
  <si>
    <t>UL. Smętka 14</t>
  </si>
  <si>
    <t>ul. Warmińska 18</t>
  </si>
  <si>
    <t>ul. Wilanowska 2</t>
  </si>
  <si>
    <t>ul. Wilanowska 4</t>
  </si>
  <si>
    <t>ul. Wilanowska 6</t>
  </si>
  <si>
    <t>ul. Wilanowska 8</t>
  </si>
  <si>
    <t>ul. Warszawska 14</t>
  </si>
  <si>
    <t>ul. Warszawska 15b</t>
  </si>
  <si>
    <t>ul. Warszawska 17a</t>
  </si>
  <si>
    <t>ul. Warszawska 19a</t>
  </si>
  <si>
    <t>ul. Warszawska 22a</t>
  </si>
  <si>
    <t>ul. Warszawska 26a</t>
  </si>
  <si>
    <t>ul. Jeziorna 10</t>
  </si>
  <si>
    <t>ul. Pionierska 16a</t>
  </si>
  <si>
    <t>ul. Warszawska 11a</t>
  </si>
  <si>
    <t>ul. 3 Maja 28 (6 składów)</t>
  </si>
  <si>
    <t>ul. Armii Krajowej 4A (4 garaże)</t>
  </si>
  <si>
    <t>ul. Białostocka 21 (7 garaży i 1 skład)</t>
  </si>
  <si>
    <t>ul. Boh. Westerplatte 11 (12 składów)</t>
  </si>
  <si>
    <t>ul. Daszyńskiego 8 (7 składów i 1 garaż)</t>
  </si>
  <si>
    <t>ul. Daszyńskiego 14 (2 garaże i 1 skład)</t>
  </si>
  <si>
    <t>ul. Jeziorna 10 (9 składów)</t>
  </si>
  <si>
    <t>ul. Kolejowa 6 (1 skład)</t>
  </si>
  <si>
    <t>ul. Konarskiego 20 (5 składów)</t>
  </si>
  <si>
    <t>ul. Konarskiego 29 (5 składów)</t>
  </si>
  <si>
    <t>ul. Konarskiego 31 (13 składów)</t>
  </si>
  <si>
    <t>ul. Kościuszki 2 (10 składów)</t>
  </si>
  <si>
    <t>ul. Łuczańska 7 (1 skład)</t>
  </si>
  <si>
    <t>ul. Mickiewicza 14 (10 składów)</t>
  </si>
  <si>
    <t>ul. Mickiewicza 41 (9 składów)</t>
  </si>
  <si>
    <t>Plac Grunwaldzki 5 (2 składy)</t>
  </si>
  <si>
    <t>Plac Targowy 3 (6 składów)</t>
  </si>
  <si>
    <t>ul. Pionierska 1 (8 składów)</t>
  </si>
  <si>
    <t>ul. Pionierska 3 (9 składów)</t>
  </si>
  <si>
    <t>ul. Pionierska 8 (4 składy)</t>
  </si>
  <si>
    <t>ul. Staszica 2 (5 składów)</t>
  </si>
  <si>
    <t>ul. Warszawska 15B (2 składy)</t>
  </si>
  <si>
    <t>ul. Warszawska 22 (14 składów)</t>
  </si>
  <si>
    <t>ul. Warszawska 26a (13 składów)</t>
  </si>
  <si>
    <t>ul. Wodociągowa 15</t>
  </si>
  <si>
    <t>Gaśnice proszkowe 5 szt, Hydranty 7 szt., alarm antywłamaniowy</t>
  </si>
  <si>
    <t>ul. Wodociągowa 17</t>
  </si>
  <si>
    <t>u. Szarych Szeregów 15</t>
  </si>
  <si>
    <t>Al. 1 Maja</t>
  </si>
  <si>
    <t>ul. Konarskiego 10</t>
  </si>
  <si>
    <t>ul. Daszyńskiego 27A</t>
  </si>
  <si>
    <t>ul. Wodociągowa 23</t>
  </si>
  <si>
    <t>ul. Suwalska 21</t>
  </si>
  <si>
    <t>ul. Leśna Gajewo</t>
  </si>
  <si>
    <t>Al. 1 Maja Giżycko</t>
  </si>
  <si>
    <t xml:space="preserve">ul. Moniuszki Giżycko </t>
  </si>
  <si>
    <t>ul. Moniuszki, Giżycko</t>
  </si>
  <si>
    <t>ul. Pocztowa 3</t>
  </si>
  <si>
    <t>ul. Daszyńskiego 12</t>
  </si>
  <si>
    <t>Plac Targowy 2</t>
  </si>
  <si>
    <t>Olsztyńska 6 A</t>
  </si>
  <si>
    <t>Gdańska 16 (1 skład)</t>
  </si>
  <si>
    <t>Mazurska 2 (1 skład)</t>
  </si>
  <si>
    <t>ul. Daszyńskiego 7C</t>
  </si>
  <si>
    <t>Plac Grunwaldzki 2</t>
  </si>
  <si>
    <t>Sikorskiego 3 A</t>
  </si>
  <si>
    <t>Plac Targowy</t>
  </si>
  <si>
    <t>ul. Św. Brunona</t>
  </si>
  <si>
    <t>ul. Kolejowa</t>
  </si>
  <si>
    <t>ul. Dąbrowskiego, ul. Owsiana</t>
  </si>
  <si>
    <t>ul. Daszyńskiego 17B</t>
  </si>
  <si>
    <t>ul. Daszyńskiego 17C</t>
  </si>
  <si>
    <t>Park Rogera Goemaer'a</t>
  </si>
  <si>
    <t>Zabezpieczenia
(znane zabiezpieczenia p-poż i przeciw kradzieżowe) (2)</t>
  </si>
  <si>
    <t>murowane z cegły</t>
  </si>
  <si>
    <t>stalowo betonowe i drewniane</t>
  </si>
  <si>
    <t>konstrukcja drewniana kryta dachówką</t>
  </si>
  <si>
    <t>stalowo ceramiczny i drewniany</t>
  </si>
  <si>
    <t>konstrukcja drewniana kryta papą</t>
  </si>
  <si>
    <t xml:space="preserve"> drewniany</t>
  </si>
  <si>
    <t>konstrukcja drewniana kryta papą i dachówką</t>
  </si>
  <si>
    <t>drewniany</t>
  </si>
  <si>
    <t>murowane z cegły i gazobetonu</t>
  </si>
  <si>
    <t>prefabrykowane</t>
  </si>
  <si>
    <t>konstrukcja prefabrykowana kryta papą</t>
  </si>
  <si>
    <t>stalowo betonowy i drewniany</t>
  </si>
  <si>
    <t>murowany z cegły</t>
  </si>
  <si>
    <t xml:space="preserve">konstrukcja drewniana kryta papą </t>
  </si>
  <si>
    <t xml:space="preserve">konstrukcja drewniana kryta blachą </t>
  </si>
  <si>
    <t>konstrukcja żelbetowa prefabrykowana kryta papą</t>
  </si>
  <si>
    <t xml:space="preserve">konstrukcja drewniana kryta dachówką </t>
  </si>
  <si>
    <t xml:space="preserve">żelbetowe prefabrykowane oraz z cegły </t>
  </si>
  <si>
    <t>żelbetowe prefabrykowane oraz z betonowe</t>
  </si>
  <si>
    <t>konstrukcja żelbetowa prefabrykowana kryty papą</t>
  </si>
  <si>
    <t>betonowy</t>
  </si>
  <si>
    <t>konstrukcja żelbetowa prefabrykowana kryta  papą</t>
  </si>
  <si>
    <t>murowane z suporeksu</t>
  </si>
  <si>
    <t xml:space="preserve">murowane z cegły oraz gazobetonu </t>
  </si>
  <si>
    <t>konstrukcja żelbetowa prefabrykowana kryta  blachą</t>
  </si>
  <si>
    <t>konstrukcja metalowa pokryta papą</t>
  </si>
  <si>
    <t xml:space="preserve">murowane z cegły </t>
  </si>
  <si>
    <t>stalowo betonowe</t>
  </si>
  <si>
    <t>murowane z siporeksu</t>
  </si>
  <si>
    <t>stalowo ceramiczne i drewniane</t>
  </si>
  <si>
    <t>konstrukcja żelbetowa prefabrykowana kryta warstwą ziemi</t>
  </si>
  <si>
    <t>nawierzchnia z kostki brukowej, klinkieru i kamienna, iluminacja krzyza, ogrodzenia, schody, murki oporowe, mała architektura, oświetlenie terenu, zieleniec</t>
  </si>
  <si>
    <t>stropodach betonowy, płaski, kryty papą</t>
  </si>
  <si>
    <t>złe</t>
  </si>
  <si>
    <t>zły</t>
  </si>
  <si>
    <t>dostateczny/dobry</t>
  </si>
  <si>
    <t xml:space="preserve">zły </t>
  </si>
  <si>
    <t>zły ( budynek wyłączony z użytkowania )</t>
  </si>
  <si>
    <t>płaski papa</t>
  </si>
  <si>
    <t>drewniana</t>
  </si>
  <si>
    <t>naturalna</t>
  </si>
  <si>
    <t>2,5 nadziemne</t>
  </si>
  <si>
    <t>1,5 nadziemna</t>
  </si>
  <si>
    <t>1 nadziemna</t>
  </si>
  <si>
    <t>2 nadziemne + 1 podziemna</t>
  </si>
  <si>
    <t>3 nadziemne + 1 podziemna</t>
  </si>
  <si>
    <t>4 nadziemne + 1 podziemna</t>
  </si>
  <si>
    <t>2 nadziemne</t>
  </si>
  <si>
    <t>3 nadziemne</t>
  </si>
  <si>
    <t>Urzadzenie wielofunkcyjne</t>
  </si>
  <si>
    <t>Urzadzenie wielofunkcyjne Konic Minolta C224e</t>
  </si>
  <si>
    <t>Urzadzenie wielofunkcyjne XEROX 7830</t>
  </si>
  <si>
    <t>Urzadzenie wielofunkcyjne XEROX 7225 2szt</t>
  </si>
  <si>
    <t>Drukarka Eduro Duo</t>
  </si>
  <si>
    <t xml:space="preserve">Notebook Dell Vostro 3 szt </t>
  </si>
  <si>
    <t>Rejestrator Czasu Pracy</t>
  </si>
  <si>
    <t>Projektor Acer</t>
  </si>
  <si>
    <t>Tablica multimedialna</t>
  </si>
  <si>
    <t>Notebook Dell L3540</t>
  </si>
  <si>
    <t>Notebook Dell INSPIRON 5748</t>
  </si>
  <si>
    <t>Agregat awaryjny 6 KW (wewnątrz)</t>
  </si>
  <si>
    <t>Kamera obrotowa KD6 (na zewnątrz)</t>
  </si>
  <si>
    <t>Kamera obrotowa Mesoa (na zewnątrz)</t>
  </si>
  <si>
    <t>Monitor 37” Samsung (wewnątrz)</t>
  </si>
  <si>
    <t>Klawiatura sterująca Samsung (wewnątrz)</t>
  </si>
  <si>
    <t>Kamery monitoringu wewnętrznego</t>
  </si>
  <si>
    <t>Przyczepa</t>
  </si>
  <si>
    <t>Świdnik 1,9</t>
  </si>
  <si>
    <t>SUM 9360</t>
  </si>
  <si>
    <t>KL1TFG939CB014898</t>
  </si>
  <si>
    <t>1,2 benzyna</t>
  </si>
  <si>
    <t>16.02.2012</t>
  </si>
  <si>
    <t>16-02-2015</t>
  </si>
  <si>
    <t>OPEL P-J/S-W</t>
  </si>
  <si>
    <t>ZAFIRA tourer</t>
  </si>
  <si>
    <t>WOLPE9EN1C2102195</t>
  </si>
  <si>
    <t>1956 diesel</t>
  </si>
  <si>
    <t>18.12.2012</t>
  </si>
  <si>
    <t>18-12-2015</t>
  </si>
  <si>
    <t>Chevrolett 4DR 1.286KM LS</t>
  </si>
  <si>
    <t>Aveo sedan 1GG69ET55</t>
  </si>
  <si>
    <t>NGI 07123</t>
  </si>
  <si>
    <t>NGI 09787</t>
  </si>
  <si>
    <t>Rodzaj (osobowy/ ciężarowy/ specjalny)</t>
  </si>
  <si>
    <t xml:space="preserve"> 08.04.2016</t>
  </si>
  <si>
    <t>07.04.2017</t>
  </si>
  <si>
    <t>16.02.2016</t>
  </si>
  <si>
    <t>15.02.2017</t>
  </si>
  <si>
    <t>18.12.2015</t>
  </si>
  <si>
    <t>17.12.2016</t>
  </si>
  <si>
    <t>l.poj.</t>
  </si>
  <si>
    <t>numer drogi</t>
  </si>
  <si>
    <t>długość w km</t>
  </si>
  <si>
    <t>rodzaj nawierzchni</t>
  </si>
  <si>
    <t>205001 N ul. Kasztanowa</t>
  </si>
  <si>
    <t>nawierzchnia bitumiczna</t>
  </si>
  <si>
    <t>205002 N ul. Żwirowa</t>
  </si>
  <si>
    <t xml:space="preserve">nawierzchnia z kostki prefabrykowanej </t>
  </si>
  <si>
    <t xml:space="preserve">205003 N ul. Klonowa </t>
  </si>
  <si>
    <t>205004 N ul. Słoneczna</t>
  </si>
  <si>
    <t>205005 N ul. Topolowa</t>
  </si>
  <si>
    <t>205006 N ul. Wisniowa</t>
  </si>
  <si>
    <t>205007 N ul. Szkolna</t>
  </si>
  <si>
    <t xml:space="preserve">205008 N ul. Współna </t>
  </si>
  <si>
    <t>205009 N ul. Przyszłość</t>
  </si>
  <si>
    <t xml:space="preserve">nawierzchnia z prefabrykatów betonowych </t>
  </si>
  <si>
    <t>205010 N ul. Warzywna</t>
  </si>
  <si>
    <t>205011 N ul. Kasztelańska</t>
  </si>
  <si>
    <t>205012 N ul. Hetmańska</t>
  </si>
  <si>
    <t>205013 N ul. Koszarowa (część)</t>
  </si>
  <si>
    <t>205014 N ul. Sportowa</t>
  </si>
  <si>
    <t>205015 N ul. Staszica (część)</t>
  </si>
  <si>
    <t>205016 N ul. Kazimierza Wielkiego</t>
  </si>
  <si>
    <t>205017 N ul. Kombatantów</t>
  </si>
  <si>
    <t>205018 N ul. Wodociagowa (część)</t>
  </si>
  <si>
    <t xml:space="preserve">205019 N ul. Królowej Jadwigi </t>
  </si>
  <si>
    <t>205020 N ul. Gen. Orlicz-Dreszera</t>
  </si>
  <si>
    <t>nawierzchnia bitumiczna i gruntowa naturalna (z gruntu rodzimego)</t>
  </si>
  <si>
    <t>205021 N ul. Krótka</t>
  </si>
  <si>
    <t>205022 N ul. Nadbrzeżna</t>
  </si>
  <si>
    <t>205023 N ul. Turystyczna</t>
  </si>
  <si>
    <t xml:space="preserve">nawierzchnia bitumiczna i brukowcowa </t>
  </si>
  <si>
    <t xml:space="preserve">205024 N ul. Warmińska </t>
  </si>
  <si>
    <t xml:space="preserve">205025 N ul. Jarzębinowa </t>
  </si>
  <si>
    <t>205026 N ul. Orzechowa</t>
  </si>
  <si>
    <t>205027 N ul. Wrzosowa</t>
  </si>
  <si>
    <t xml:space="preserve">nawierzchnia bitumiczna i z prefabrykatów betonowych </t>
  </si>
  <si>
    <t>205028 N ul. Sybiraków</t>
  </si>
  <si>
    <t>205029 N ul.Trocka</t>
  </si>
  <si>
    <t xml:space="preserve">205030 N ul. Wileńska </t>
  </si>
  <si>
    <t>205031 N ul. Św. Brunona</t>
  </si>
  <si>
    <t>nawierzchnia z kostki kamiennej, bitumiczna i gruntowa naturalna (z gruntu rodzimego)</t>
  </si>
  <si>
    <t xml:space="preserve">205032 N ul. Bema </t>
  </si>
  <si>
    <t>205033 N ul. Kajki</t>
  </si>
  <si>
    <t>205034 N ul. Konopnickiej</t>
  </si>
  <si>
    <t xml:space="preserve">205035 N ul. Pomorska </t>
  </si>
  <si>
    <t>205036 N ul. Reja</t>
  </si>
  <si>
    <t>nawierzchnia gruntowa naturalna (z gruntu rodzimego)</t>
  </si>
  <si>
    <t>205037 N ul. Słowackiego</t>
  </si>
  <si>
    <t>205038 N ul. Struga</t>
  </si>
  <si>
    <t>205039 N ul. Tuwima</t>
  </si>
  <si>
    <t xml:space="preserve">205040 N ul. Żeromskiego </t>
  </si>
  <si>
    <t>41.</t>
  </si>
  <si>
    <t>b/n ul. Szarych Szeregów</t>
  </si>
  <si>
    <t>42.</t>
  </si>
  <si>
    <t>b/n ul. Żeglarska</t>
  </si>
  <si>
    <t>43.</t>
  </si>
  <si>
    <t>b/n ul. Szantowa</t>
  </si>
  <si>
    <t>Tabela nr 10</t>
  </si>
  <si>
    <t>System monitoringu (rondo Jagiełły-Wodociągowa)</t>
  </si>
  <si>
    <t>1970r.</t>
  </si>
  <si>
    <t>1970r. i 1980r.</t>
  </si>
  <si>
    <t>ul. Armii Krajowej 7 (1 garaż)</t>
  </si>
  <si>
    <t>ul. Kolejowa 8 (2 garaże i 1 skład)</t>
  </si>
  <si>
    <t>ul. Kolejowa 30 (2 garaże)</t>
  </si>
  <si>
    <t>ul. Kościuszki 4 (2 składy i 1 garaż)</t>
  </si>
  <si>
    <t>ul. Kosciuszki 5 (1 garaż)</t>
  </si>
  <si>
    <t>ul. Mazurska 5 (1 garaż)</t>
  </si>
  <si>
    <t>ul. Mazurska 7 (1 garaż)</t>
  </si>
  <si>
    <t>ul. Mickiewicza 16 (11 składów i 2 garaże)</t>
  </si>
  <si>
    <t>ul. Mickiewicza 31 (5 składów i  1 garaż)</t>
  </si>
  <si>
    <t>ul. Mickiewicza 37 (7 składów i  2 garaże)</t>
  </si>
  <si>
    <t>ul. Nowowiejska 1 (10 składów i  1 garaż)</t>
  </si>
  <si>
    <t>ul. Nowowiejska 3 (4 składy i 3 garaże)</t>
  </si>
  <si>
    <t>ul. Olsztyńska 13a (14 składów i 5 garaży)</t>
  </si>
  <si>
    <t>ul. Mazurska 3 (1 garaż)</t>
  </si>
  <si>
    <t>ul. Sikorskiego 4 (8 składów i  5 garaży)</t>
  </si>
  <si>
    <t>ul. Sikorskiego 6 (10 składów i  2 garaże)</t>
  </si>
  <si>
    <t>ul. Smetka 11 (1 garaż)</t>
  </si>
  <si>
    <t>ul. Staszica 4 (7 składów i 2 garaże)</t>
  </si>
  <si>
    <t>ul. Suwalska 9 (9 składów i 1 garaż)</t>
  </si>
  <si>
    <t>ul. Traugutta 3 (1 garaż)</t>
  </si>
  <si>
    <t>ul. Traugutta 4 (5 garaży)</t>
  </si>
  <si>
    <t>ul. Wilanowska 4 (14 składów i 3 garaże)</t>
  </si>
  <si>
    <t>ul. Wilanowska 8 (11 składów i 3 garaże)</t>
  </si>
  <si>
    <t>ul. Warszawska 26 (8 składówń)</t>
  </si>
  <si>
    <t>ul. Warszawska 22a (8 składów)</t>
  </si>
  <si>
    <t>ul. Wyzwolenia 6 (2 składy)</t>
  </si>
  <si>
    <t>ul. Wyzwolenia 7 (1 skład i 1 garaż)</t>
  </si>
  <si>
    <t>ul. Wyzwolenia 9 (1 garaż)</t>
  </si>
  <si>
    <t>ul. Pionierska 16a (6 garaży i 2 składy)</t>
  </si>
  <si>
    <t>ul. Wilanowska 6 (11 składów)</t>
  </si>
  <si>
    <t>ul. Dąbrowskiego 4 (9 składów)</t>
  </si>
  <si>
    <t>ul. Dąbrowskiego 5 (11 składów i 1 garaż)</t>
  </si>
  <si>
    <t>ul. Dąbrowskiego 6 (11 składów i 4 garaże)</t>
  </si>
  <si>
    <t>ul. Dąbrowskiego 7 (7 składów i 1 garaż)</t>
  </si>
  <si>
    <t>ul. Dąbrowskiego 9 (2 składy)</t>
  </si>
  <si>
    <t>ul. Warszawska 17a (4 składy)</t>
  </si>
  <si>
    <t>Bystry 28</t>
  </si>
  <si>
    <t>ul. Gdańska 11 (2 garaże)</t>
  </si>
  <si>
    <t>Bystry 27</t>
  </si>
  <si>
    <t>Plac Dworcowy  2</t>
  </si>
  <si>
    <t>NIEUŻYTKOWANY</t>
  </si>
  <si>
    <t>Okres ubezpieczenia OC i NW  3 okresy roczne</t>
  </si>
  <si>
    <t>Okres ubezpieczenia AC i KR trzy okresy roczne</t>
  </si>
  <si>
    <t xml:space="preserve">Cmentarz komunalny wraz z ogrodzeniem </t>
  </si>
  <si>
    <t>1975 przebudowa 2014</t>
  </si>
  <si>
    <t>dostateczna</t>
  </si>
  <si>
    <t>murowane z cegły i gazobetony</t>
  </si>
  <si>
    <t>TWIERDZA BOYEN</t>
  </si>
  <si>
    <t>konstrukcja drewnina kryta dachówka</t>
  </si>
  <si>
    <t>konstrukcja drewniana  kryta papą</t>
  </si>
  <si>
    <t>do wymiany</t>
  </si>
  <si>
    <t xml:space="preserve">dostataeczna </t>
  </si>
  <si>
    <t>wykaz szkód za ostatnie 3 lata</t>
  </si>
  <si>
    <t>Poszkodowany</t>
  </si>
  <si>
    <t>Ubezpieczony</t>
  </si>
  <si>
    <t>Ryzyko</t>
  </si>
  <si>
    <t>Data Szkody</t>
  </si>
  <si>
    <t>Opis szkody</t>
  </si>
  <si>
    <t>Miejsce szkody</t>
  </si>
  <si>
    <t>Treść decyzji</t>
  </si>
  <si>
    <t>rezerwy</t>
  </si>
  <si>
    <t>Wypłata</t>
  </si>
  <si>
    <t>Urząd Miejski w Giżycku</t>
  </si>
  <si>
    <t>Kradzież</t>
  </si>
  <si>
    <t>Uszkodzony słup oświetleniowy  - zniszczony fundament oraz skradziona oprawa oświetleniowa</t>
  </si>
  <si>
    <t>Gizycko, ul. Sybiraków</t>
  </si>
  <si>
    <t>Szkoła Podstawowa im. I Dywizji Piechoty</t>
  </si>
  <si>
    <t>kradzież zespołów wentylacyjnych</t>
  </si>
  <si>
    <t>Szkoła Podstawowa im. I Dywizji Piechoty, ul. 3-go Maja 21 11-500 Giżycko</t>
  </si>
  <si>
    <t>kwota zgodna z roszczeniem</t>
  </si>
  <si>
    <t>Szyby</t>
  </si>
  <si>
    <t>wybicie szyby</t>
  </si>
  <si>
    <t>dopłata do kwoty zgodnej z fakturą</t>
  </si>
  <si>
    <t>Mienie od ognia i innych zdarzeń</t>
  </si>
  <si>
    <t>uszkodzenie oprawy lampy oświetleniowej marki THORN</t>
  </si>
  <si>
    <t>Giżycko, Plac Grunwaldzki</t>
  </si>
  <si>
    <t>Odszkodowanie wypłacono zgodnie z roszczeniem poszkodowanego.</t>
  </si>
  <si>
    <t>Uszkodznenie słupa oświetleniowego prowdopodobnie wskutek uderzenia przez pojazd</t>
  </si>
  <si>
    <t>Ul. Wyzwolenia w Giżycku</t>
  </si>
  <si>
    <t>Wypłata kwoty bezspornej na podstawie ustaleń TU</t>
  </si>
  <si>
    <t>Uszkodzenie słupa oświetleniowego prawdopodobnie wskutek uderzenia przez pojazd mechaniczny</t>
  </si>
  <si>
    <t>Ul. Kopernika 5 w Giżycku</t>
  </si>
  <si>
    <t>wysokość odszkodowania wyliczona w oparciu o rozliczenie TU</t>
  </si>
  <si>
    <t>zalanie pomieszenia biurowego oraz łazienki wskutek pęknięcia rury</t>
  </si>
  <si>
    <t>Dopłata w oparciu o przesłane faktury</t>
  </si>
  <si>
    <t>Zalanie windy przy kładce pieszej wskutek obfitych opadów deszczu wraz z roztopami śniegu</t>
  </si>
  <si>
    <t>Ul. Kolejowa, Giżycko</t>
  </si>
  <si>
    <t>Odszkodowanie w wysokości zgodnej z przedłożoną fakturą</t>
  </si>
  <si>
    <t>Chwedowi Władysław</t>
  </si>
  <si>
    <t>OC ogólne</t>
  </si>
  <si>
    <t>zalanie lokalu mieszklanego wskutek nieszczelności dachu</t>
  </si>
  <si>
    <t xml:space="preserve"> Konarskiego 19/19 11-500 Giżycko</t>
  </si>
  <si>
    <t>Słup oświetleniowy nr 1/6 przy ul. Św. Brunona w Giżycku</t>
  </si>
  <si>
    <t>Dopłata nastąpi po przedłożeniu rachunków</t>
  </si>
  <si>
    <t>osoba trzecia</t>
  </si>
  <si>
    <t>OC dróg</t>
  </si>
  <si>
    <t>Uraz ciała spowodowany upadkiem na oblodzonej nawierzchni chodnika</t>
  </si>
  <si>
    <t>Ul. Mickiewicza 33 w Giżycku</t>
  </si>
  <si>
    <t>uszkodzenie oprawy oświetleniowej i słupa</t>
  </si>
  <si>
    <t>ul. Szarych Szeregów, Giżycko</t>
  </si>
  <si>
    <t>Miejski Ośrodek Sportu i Rekreacji w Giżycku</t>
  </si>
  <si>
    <t>AC</t>
  </si>
  <si>
    <t>uszkodzenie pojazdu</t>
  </si>
  <si>
    <t>ul. Jagiełły 1A, parking przy hurtowni "Blue"</t>
  </si>
  <si>
    <t>kradzież wózka bagażowego</t>
  </si>
  <si>
    <t>Port Ekomarina , ul Dąbrowskiego 14</t>
  </si>
  <si>
    <t>wypłata na podstawie faktury z potrąceniem franszyzy redukcyjnej 200zł</t>
  </si>
  <si>
    <t>Szkoła Podstawowa nr 4 im. I Dywizji Piechoty</t>
  </si>
  <si>
    <t>Elektronika</t>
  </si>
  <si>
    <t>uszkodzenie rzutnika multimedialnego w wyniku przepięcia</t>
  </si>
  <si>
    <t>ul. 3-go Maja 21 11-500 Giżycko</t>
  </si>
  <si>
    <t>wypłata zgodna z fakturą</t>
  </si>
  <si>
    <t>uraz ciała</t>
  </si>
  <si>
    <t>Targowisko Miejskie, Giżycko</t>
  </si>
  <si>
    <t>brak winy Ubezpieczonego</t>
  </si>
  <si>
    <t>firma czarterująca jachty</t>
  </si>
  <si>
    <t>uszkodzenie jachtu wtrakcie wyciągania z wody</t>
  </si>
  <si>
    <t>spalenie kontenera na odpady</t>
  </si>
  <si>
    <t>Cmentarz Komunalny przy Al. 1 Maja w Giżycku</t>
  </si>
  <si>
    <t>Wypłata zgodna z przedłożoną fakturą</t>
  </si>
  <si>
    <t>wyłamanie szlabanu parkingowego wskutek dewastacji</t>
  </si>
  <si>
    <t>Port "ekomarina Gizycko", ul. Dąbrowskiego 14</t>
  </si>
  <si>
    <t>Wypłata zgodna z roszczeniem</t>
  </si>
  <si>
    <t>uszkodzenie elewacji budynku wskutek pożaru</t>
  </si>
  <si>
    <t>ul Warszawska 17A, Giżycko</t>
  </si>
  <si>
    <t>Wypłata odszkodowania na podstawie przedłożonych dokumentów powykonawczych (faktura VAT 12/10/2014)</t>
  </si>
  <si>
    <t>ul Kościuszki, Giżycko</t>
  </si>
  <si>
    <t>uszkodzenie ogrodzenia wskutek wycinki</t>
  </si>
  <si>
    <t>stadion, Giżycko</t>
  </si>
  <si>
    <t xml:space="preserve">Wypłata odszkodowania na podstawie kosztorysu rzeczoznawcy </t>
  </si>
  <si>
    <t>uszkodzenie lampy sodowej przy ul. Szarych Szeregów</t>
  </si>
  <si>
    <t>ul. Szarych sszeregoów, Gizycko</t>
  </si>
  <si>
    <t>akt wandalizmu</t>
  </si>
  <si>
    <t>Mazurskie Centrum Sportów Lądowych</t>
  </si>
  <si>
    <t>zniszczenie mienia wskutek wandalizmu-namalowanie wulgarnego rysunku</t>
  </si>
  <si>
    <t>Mazurskie Centrum Sportów Lodowych, ul. Królowej Jadwigi</t>
  </si>
  <si>
    <t>uszkodzenie słupa oswietlenia ulicznego wskutek zdarzenia drogowego spowodowanego przez nienznanego sprawcę</t>
  </si>
  <si>
    <t>ul. Białostocka w Gizycku, słup nr 41</t>
  </si>
  <si>
    <t>kradzież notebooka z oprogramowaniem oraz zniszczenie mienia wskutek włamania</t>
  </si>
  <si>
    <t>Miejski Ośrodek Pomocy Społecznej, Wodociągowa 15 11-500 Giżycko</t>
  </si>
  <si>
    <t>Uszkodzenie pojazdu na parkingu</t>
  </si>
  <si>
    <t>Parking MOSiR Eko Marina w Giżycku</t>
  </si>
  <si>
    <t>osoby poszkodowanej</t>
  </si>
  <si>
    <t>ul. Gdańska, Giżycko</t>
  </si>
  <si>
    <t>według wyliczenia TU</t>
  </si>
  <si>
    <t>awaria urządzeń systemu monitoringu wskutek wyładowań atmosferycznych</t>
  </si>
  <si>
    <t>Miejski Ośrodek Sportu i Rekreacji w Giżycku, Moniuszki 5</t>
  </si>
  <si>
    <t>wypłata wartości netto.</t>
  </si>
  <si>
    <t>spalenie dwóch komputerów wskutek przepięcia</t>
  </si>
  <si>
    <t>Zespół Szkół nr 1, Wiejska 50 11-500 Giżycko</t>
  </si>
  <si>
    <t>Odszkodowanie ustalono na podstawie rozliczenia TU</t>
  </si>
  <si>
    <t>PRZEDSZKOLE MIEJSKIE Z ODDZIAŁEM INTEGRACYJNYM</t>
  </si>
  <si>
    <t>PRZEDSZKOLE MIEJSKIE Z ODDZIAŁEM INTEGRACYJNYM,</t>
  </si>
  <si>
    <t>uszkodzenie pojazdu (szyba) na parkingu przy boisku Orlik wskutek uderzenia piłką</t>
  </si>
  <si>
    <t>parking ul. K. Jadwigi 7 w Giżycku</t>
  </si>
  <si>
    <t>zniszczenie połaci dachowej oraz kondygnacji budynku wskutek pożaru</t>
  </si>
  <si>
    <t>ul. I Dywizji im. T.Kościuszki 2, Giżycko</t>
  </si>
  <si>
    <t>Odszkodowanie wypłacone w oparciu o zawartą umowę</t>
  </si>
  <si>
    <t>Zniszczenie monitora firmy LG wskutek działania osoby fizycznej</t>
  </si>
  <si>
    <t xml:space="preserve">Miejski Ośrodek Pomocy Społecznej, Wodociągowa 15 </t>
  </si>
  <si>
    <t>Wartość szkody ustalona na podstawie aktualnych cen rynkowych.</t>
  </si>
  <si>
    <t>Plac Piłsudskiego, Giżycko</t>
  </si>
  <si>
    <t>ul 3 Maja 21A, Giżycko</t>
  </si>
  <si>
    <t>Giżycko, Las Miejski</t>
  </si>
  <si>
    <t>w załączniku</t>
  </si>
  <si>
    <t>nadpalenie słupa ogłoszeniowego wskutek akty wandalizmu</t>
  </si>
  <si>
    <t>Plaża miejska w Giżycku</t>
  </si>
  <si>
    <t>wypłata kwoty bezspornej. Dopłata będzie możliwa po przedłożeniu faktury za naprawę.</t>
  </si>
  <si>
    <t>wykaz dróg do ubezpieczenia OC dróg</t>
  </si>
  <si>
    <t>1 gaśnica proszkowa, zainstalowany system sygnalizacyjny włamań i napadów obsługiwany przez firmę Stekop całodobowo</t>
  </si>
  <si>
    <t xml:space="preserve">WYKAZ LOKALIZACJI, W KTÓRYCH PROWADZONA JEST DZIAŁALNOŚĆ ORAZ LOKALIZACJI, GDZIE ZNAJDUJE SIĘ MIENIE NALEŻĄCE DO JEDNOSTEK MIASTA </t>
  </si>
  <si>
    <t>Zielona karta - teren Rosji   3 okresy roczne</t>
  </si>
  <si>
    <t>Suma ubezpieczenia (wartość rzeczywista) okreslona przez ubezpieczonego</t>
  </si>
  <si>
    <t>tabela nr 5</t>
  </si>
  <si>
    <t>fontanna płytowa</t>
  </si>
  <si>
    <t>Pasaż Portowy</t>
  </si>
  <si>
    <t>fontanna mała</t>
  </si>
  <si>
    <t xml:space="preserve"> Park przy ul. Warszawksa</t>
  </si>
  <si>
    <t>fontanna w parku</t>
  </si>
  <si>
    <t>fontanna plus odlew w brązie</t>
  </si>
  <si>
    <t>Plac Grunwaldzki</t>
  </si>
  <si>
    <t>ul. Moniuszki</t>
  </si>
  <si>
    <t>ul. Pocztowa</t>
  </si>
  <si>
    <t>Fontanny przy poczcie w ksztalcei 3 ryb</t>
  </si>
  <si>
    <t>fontanna</t>
  </si>
  <si>
    <t>lata'70</t>
  </si>
  <si>
    <t>XIX wiek</t>
  </si>
  <si>
    <t>turystyczno-gospodarcze - obiekt zabytkowy</t>
  </si>
  <si>
    <t>Twierdza Boyen Giżycko</t>
  </si>
  <si>
    <t>w skład oiektu wcgodzą: Stajnia z wozownią, Laboratorium prochowe,  Sala ćwiczeń, Stacja gołębi pocztowych, Warsztat artyleryjski, Arsenał, Zespół piekarni, Warsztat zbrojmistrza, Koszarowiec nr 2, Koszarowiec nr 1, Kaponiera kleszczowa (donżon), Kaponiera kleszczowa (po motocyklistach), Kaponiera w bramie kętrzyńskiej, Spichlerze, Kaponiera w bramie giżyckiej – wynajęta dla przedsiębiorcy, Główny magazyn prochowy – wynajęty na strzelnicę, Kaponiery rawelinowe od strony bramy ketrzyńskiej – usytuowane w nasypach ziemnych, Trzy schrony na czas wojny – w nasypach ziemnych. Stan obiektów - do remontu. Obecnie odbywają siedługoterminowe prace remontowe celem odrestaurowania całego obiektu.</t>
  </si>
  <si>
    <t>01.07.2015                  01.06.2016                                        01.06.2017</t>
  </si>
  <si>
    <t>31.05.2016                       31.05.2017                       31.05.2018</t>
  </si>
  <si>
    <t>OC i NW</t>
  </si>
  <si>
    <t>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</si>
</sst>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#,##0.00\ &quot;zł&quot;;\-#,##0.00\ &quot;zł&quot;"/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#,##0.00\ _z_ł"/>
    <numFmt numFmtId="166" formatCode="\ #,##0.00&quot; zł &quot;;\-#,##0.00&quot; zł &quot;;&quot; -&quot;#&quot; zł &quot;;@\ "/>
    <numFmt numFmtId="167" formatCode="_-* #,##0.00&quot; zł&quot;_-;\-* #,##0.00&quot; zł&quot;_-;_-* \-??&quot; zł&quot;_-;_-@_-"/>
    <numFmt numFmtId="168" formatCode="#,##0.00&quot; zł &quot;;\-#,##0.00&quot; zł &quot;;&quot; -&quot;#&quot; zł &quot;;@\ "/>
    <numFmt numFmtId="169" formatCode="_-* #,##0.00\ [$zł-415]_-;\-* #,##0.00\ [$zł-415]_-;_-* &quot;-&quot;??\ [$zł-415]_-;_-@_-"/>
    <numFmt numFmtId="170" formatCode="0.000"/>
  </numFmts>
  <fonts count="3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"/>
      <family val="2"/>
    </font>
    <font>
      <b/>
      <sz val="14"/>
      <name val="Times New Roman"/>
      <family val="1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color indexed="10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9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28" fillId="0" borderId="0"/>
    <xf numFmtId="4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" fillId="0" borderId="0"/>
    <xf numFmtId="43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</cellStyleXfs>
  <cellXfs count="500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165" fontId="4" fillId="0" borderId="0" xfId="0" applyNumberFormat="1" applyFont="1" applyFill="1" applyAlignment="1">
      <alignment horizontal="center" vertical="center" wrapText="1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4" fillId="0" borderId="0" xfId="0" applyFont="1"/>
    <xf numFmtId="0" fontId="0" fillId="0" borderId="0" xfId="0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0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12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Fill="1" applyBorder="1"/>
    <xf numFmtId="0" fontId="16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18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9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5" fillId="0" borderId="0" xfId="0" applyNumberFormat="1" applyFont="1" applyAlignment="1">
      <alignment horizontal="right"/>
    </xf>
    <xf numFmtId="0" fontId="4" fillId="0" borderId="3" xfId="0" applyFont="1" applyFill="1" applyBorder="1" applyAlignment="1">
      <alignment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64" fontId="4" fillId="0" borderId="0" xfId="0" applyNumberFormat="1" applyFont="1" applyAlignment="1">
      <alignment horizontal="right" wrapText="1"/>
    </xf>
    <xf numFmtId="164" fontId="5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/>
    <xf numFmtId="0" fontId="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64" fontId="0" fillId="0" borderId="0" xfId="0" applyNumberFormat="1"/>
    <xf numFmtId="164" fontId="9" fillId="0" borderId="0" xfId="0" applyNumberFormat="1" applyFont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right" vertical="center"/>
    </xf>
    <xf numFmtId="164" fontId="0" fillId="0" borderId="1" xfId="0" applyNumberForma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0" fillId="0" borderId="0" xfId="0" applyNumberForma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4" fillId="0" borderId="4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wrapText="1"/>
    </xf>
    <xf numFmtId="0" fontId="24" fillId="0" borderId="0" xfId="0" applyFont="1" applyFill="1" applyAlignment="1">
      <alignment horizontal="right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3" fillId="0" borderId="0" xfId="0" applyFont="1"/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6" borderId="1" xfId="0" applyFont="1" applyFill="1" applyBorder="1"/>
    <xf numFmtId="0" fontId="0" fillId="6" borderId="1" xfId="0" applyFill="1" applyBorder="1"/>
    <xf numFmtId="0" fontId="4" fillId="6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44" fontId="5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4" fontId="4" fillId="0" borderId="1" xfId="3" applyFont="1" applyBorder="1" applyAlignment="1">
      <alignment vertical="center"/>
    </xf>
    <xf numFmtId="44" fontId="4" fillId="6" borderId="7" xfId="3" applyFont="1" applyFill="1" applyBorder="1" applyAlignment="1">
      <alignment vertical="center"/>
    </xf>
    <xf numFmtId="166" fontId="4" fillId="6" borderId="7" xfId="1" applyNumberFormat="1" applyFont="1" applyFill="1" applyBorder="1"/>
    <xf numFmtId="0" fontId="4" fillId="0" borderId="8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5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4" borderId="6" xfId="0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right"/>
    </xf>
    <xf numFmtId="0" fontId="0" fillId="0" borderId="7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44" fontId="5" fillId="0" borderId="1" xfId="2" applyFont="1" applyFill="1" applyBorder="1" applyAlignment="1">
      <alignment horizontal="right" vertical="center" wrapText="1"/>
    </xf>
    <xf numFmtId="0" fontId="15" fillId="0" borderId="0" xfId="0" applyFo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44" fontId="3" fillId="0" borderId="1" xfId="2" applyFont="1" applyBorder="1" applyAlignment="1">
      <alignment horizontal="right" wrapText="1"/>
    </xf>
    <xf numFmtId="0" fontId="3" fillId="0" borderId="1" xfId="0" applyFont="1" applyFill="1" applyBorder="1" applyAlignment="1">
      <alignment horizontal="left" wrapText="1"/>
    </xf>
    <xf numFmtId="44" fontId="3" fillId="0" borderId="1" xfId="2" applyFont="1" applyFill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44" fontId="3" fillId="0" borderId="4" xfId="2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1" xfId="0" applyFont="1" applyFill="1" applyBorder="1"/>
    <xf numFmtId="0" fontId="3" fillId="7" borderId="1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center" wrapText="1"/>
    </xf>
    <xf numFmtId="44" fontId="3" fillId="7" borderId="1" xfId="2" applyFont="1" applyFill="1" applyBorder="1" applyAlignment="1">
      <alignment horizontal="right" wrapText="1"/>
    </xf>
    <xf numFmtId="4" fontId="0" fillId="0" borderId="1" xfId="0" applyNumberFormat="1" applyFill="1" applyBorder="1" applyAlignment="1">
      <alignment vertical="center"/>
    </xf>
    <xf numFmtId="44" fontId="3" fillId="7" borderId="1" xfId="2" applyFont="1" applyFill="1" applyBorder="1" applyAlignment="1">
      <alignment horizontal="right" vertical="center" wrapText="1"/>
    </xf>
    <xf numFmtId="44" fontId="22" fillId="0" borderId="1" xfId="2" applyFont="1" applyBorder="1" applyAlignment="1">
      <alignment horizontal="right" vertical="center" wrapText="1"/>
    </xf>
    <xf numFmtId="0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right" vertical="center" wrapText="1"/>
    </xf>
    <xf numFmtId="44" fontId="3" fillId="0" borderId="1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44" fontId="3" fillId="0" borderId="1" xfId="2" applyFont="1" applyFill="1" applyBorder="1" applyAlignment="1">
      <alignment vertical="center" wrapText="1"/>
    </xf>
    <xf numFmtId="44" fontId="4" fillId="0" borderId="1" xfId="2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wrapText="1"/>
    </xf>
    <xf numFmtId="44" fontId="3" fillId="0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 wrapText="1"/>
    </xf>
    <xf numFmtId="44" fontId="3" fillId="7" borderId="1" xfId="2" applyFont="1" applyFill="1" applyBorder="1" applyAlignment="1">
      <alignment horizontal="right" vertical="top" wrapText="1"/>
    </xf>
    <xf numFmtId="44" fontId="3" fillId="0" borderId="1" xfId="2" applyFont="1" applyBorder="1" applyAlignment="1">
      <alignment horizontal="right" vertical="center" wrapText="1"/>
    </xf>
    <xf numFmtId="44" fontId="5" fillId="0" borderId="1" xfId="2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4" fontId="3" fillId="0" borderId="1" xfId="2" applyFont="1" applyBorder="1" applyAlignment="1">
      <alignment horizontal="right" vertical="top" wrapText="1"/>
    </xf>
    <xf numFmtId="4" fontId="0" fillId="0" borderId="3" xfId="0" applyNumberForma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44" fontId="8" fillId="0" borderId="1" xfId="2" applyFont="1" applyBorder="1" applyAlignment="1">
      <alignment horizontal="right" vertical="top" wrapText="1"/>
    </xf>
    <xf numFmtId="44" fontId="8" fillId="7" borderId="1" xfId="2" applyFont="1" applyFill="1" applyBorder="1" applyAlignment="1">
      <alignment horizontal="right" vertical="top" wrapText="1"/>
    </xf>
    <xf numFmtId="44" fontId="5" fillId="0" borderId="1" xfId="2" applyFont="1" applyBorder="1" applyAlignment="1">
      <alignment horizontal="right" wrapText="1"/>
    </xf>
    <xf numFmtId="41" fontId="5" fillId="0" borderId="16" xfId="3" applyNumberFormat="1" applyFont="1" applyFill="1" applyBorder="1" applyAlignment="1">
      <alignment horizontal="center" vertical="center" wrapText="1"/>
    </xf>
    <xf numFmtId="41" fontId="5" fillId="0" borderId="1" xfId="3" applyNumberFormat="1" applyFont="1" applyFill="1" applyBorder="1" applyAlignment="1">
      <alignment horizontal="center" vertical="center" wrapText="1"/>
    </xf>
    <xf numFmtId="41" fontId="5" fillId="0" borderId="23" xfId="3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44" fontId="5" fillId="0" borderId="3" xfId="2" applyFont="1" applyFill="1" applyBorder="1" applyAlignment="1">
      <alignment horizontal="right"/>
    </xf>
    <xf numFmtId="4" fontId="3" fillId="7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4" fontId="0" fillId="0" borderId="1" xfId="2" applyFont="1" applyFill="1" applyBorder="1" applyAlignment="1">
      <alignment horizontal="right" vertical="center" wrapText="1"/>
    </xf>
    <xf numFmtId="44" fontId="0" fillId="7" borderId="1" xfId="2" applyFont="1" applyFill="1" applyBorder="1" applyAlignment="1">
      <alignment horizontal="right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right"/>
    </xf>
    <xf numFmtId="44" fontId="0" fillId="0" borderId="3" xfId="2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44" fontId="5" fillId="7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4" fontId="3" fillId="0" borderId="1" xfId="2" quotePrefix="1" applyFont="1" applyFill="1" applyBorder="1" applyAlignment="1">
      <alignment horizontal="right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67" fontId="3" fillId="0" borderId="1" xfId="1" applyNumberFormat="1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44" fontId="3" fillId="0" borderId="1" xfId="3" applyFont="1" applyBorder="1" applyAlignment="1">
      <alignment horizontal="center" vertical="center" wrapText="1"/>
    </xf>
    <xf numFmtId="168" fontId="3" fillId="4" borderId="1" xfId="1" applyNumberFormat="1" applyFont="1" applyFill="1" applyBorder="1" applyAlignment="1">
      <alignment horizontal="center" vertical="center" wrapText="1"/>
    </xf>
    <xf numFmtId="168" fontId="3" fillId="0" borderId="1" xfId="1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5" fillId="0" borderId="1" xfId="2" applyFont="1" applyBorder="1" applyAlignment="1">
      <alignment horizontal="right" vertical="center"/>
    </xf>
    <xf numFmtId="44" fontId="3" fillId="0" borderId="1" xfId="3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6" borderId="4" xfId="0" applyFont="1" applyFill="1" applyBorder="1"/>
    <xf numFmtId="164" fontId="0" fillId="0" borderId="0" xfId="0" applyNumberFormat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164" fontId="0" fillId="0" borderId="0" xfId="0" applyNumberFormat="1" applyBorder="1"/>
    <xf numFmtId="0" fontId="3" fillId="0" borderId="1" xfId="0" quotePrefix="1" applyFont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/>
    </xf>
    <xf numFmtId="44" fontId="5" fillId="0" borderId="4" xfId="2" applyFont="1" applyFill="1" applyBorder="1" applyAlignment="1">
      <alignment horizontal="right" vertical="center" wrapText="1"/>
    </xf>
    <xf numFmtId="44" fontId="5" fillId="0" borderId="0" xfId="2" applyFont="1" applyFill="1" applyAlignment="1">
      <alignment horizontal="right" vertical="center"/>
    </xf>
    <xf numFmtId="44" fontId="4" fillId="0" borderId="1" xfId="2" applyFont="1" applyFill="1" applyBorder="1" applyAlignment="1">
      <alignment vertical="center" wrapText="1"/>
    </xf>
    <xf numFmtId="44" fontId="5" fillId="0" borderId="1" xfId="0" applyNumberFormat="1" applyFont="1" applyFill="1" applyBorder="1"/>
    <xf numFmtId="0" fontId="3" fillId="0" borderId="0" xfId="0" applyFont="1" applyFill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right" vertical="center" wrapText="1"/>
    </xf>
    <xf numFmtId="169" fontId="3" fillId="0" borderId="1" xfId="0" applyNumberFormat="1" applyFont="1" applyFill="1" applyBorder="1"/>
    <xf numFmtId="169" fontId="3" fillId="0" borderId="1" xfId="0" applyNumberFormat="1" applyFont="1" applyFill="1" applyBorder="1" applyAlignment="1">
      <alignment vertical="center" wrapText="1"/>
    </xf>
    <xf numFmtId="169" fontId="3" fillId="0" borderId="4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44" fontId="3" fillId="0" borderId="1" xfId="2" applyFont="1" applyFill="1" applyBorder="1" applyAlignment="1">
      <alignment horizontal="right" vertical="top" wrapText="1"/>
    </xf>
    <xf numFmtId="44" fontId="0" fillId="0" borderId="0" xfId="0" applyNumberFormat="1" applyFill="1" applyAlignment="1">
      <alignment vertical="center"/>
    </xf>
    <xf numFmtId="0" fontId="3" fillId="7" borderId="1" xfId="5" applyNumberFormat="1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3" fillId="0" borderId="25" xfId="0" quotePrefix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5" fillId="2" borderId="1" xfId="0" applyFont="1" applyFill="1" applyBorder="1"/>
    <xf numFmtId="170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0" fontId="3" fillId="0" borderId="1" xfId="0" applyNumberFormat="1" applyFont="1" applyBorder="1" applyAlignment="1">
      <alignment horizontal="center" vertical="center"/>
    </xf>
    <xf numFmtId="170" fontId="0" fillId="0" borderId="1" xfId="0" applyNumberFormat="1" applyBorder="1" applyAlignment="1">
      <alignment horizontal="center" vertical="center"/>
    </xf>
    <xf numFmtId="44" fontId="3" fillId="5" borderId="1" xfId="2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0" fillId="4" borderId="35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/>
    </xf>
    <xf numFmtId="0" fontId="3" fillId="0" borderId="14" xfId="0" quotePrefix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44" fontId="5" fillId="0" borderId="5" xfId="2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1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9" borderId="0" xfId="0" applyFont="1" applyFill="1"/>
    <xf numFmtId="4" fontId="3" fillId="10" borderId="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4" fontId="0" fillId="4" borderId="1" xfId="2" applyFont="1" applyFill="1" applyBorder="1" applyAlignment="1" applyProtection="1">
      <alignment horizontal="right" vertical="center" wrapText="1"/>
    </xf>
    <xf numFmtId="0" fontId="4" fillId="6" borderId="8" xfId="0" applyFont="1" applyFill="1" applyBorder="1"/>
    <xf numFmtId="44" fontId="5" fillId="0" borderId="8" xfId="2" applyFont="1" applyFill="1" applyBorder="1" applyAlignment="1">
      <alignment horizontal="right"/>
    </xf>
    <xf numFmtId="44" fontId="3" fillId="0" borderId="8" xfId="2" applyFont="1" applyFill="1" applyBorder="1" applyAlignment="1">
      <alignment horizontal="right" vertical="center" wrapText="1"/>
    </xf>
    <xf numFmtId="44" fontId="3" fillId="7" borderId="8" xfId="2" applyFont="1" applyFill="1" applyBorder="1" applyAlignment="1">
      <alignment horizontal="right" vertical="center" wrapText="1"/>
    </xf>
    <xf numFmtId="0" fontId="4" fillId="6" borderId="11" xfId="0" applyFont="1" applyFill="1" applyBorder="1"/>
    <xf numFmtId="0" fontId="3" fillId="7" borderId="11" xfId="0" applyFont="1" applyFill="1" applyBorder="1" applyAlignment="1">
      <alignment horizontal="center" vertical="center" wrapText="1"/>
    </xf>
    <xf numFmtId="49" fontId="3" fillId="7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4" fillId="0" borderId="11" xfId="0" applyFont="1" applyBorder="1"/>
    <xf numFmtId="0" fontId="4" fillId="0" borderId="8" xfId="0" applyFont="1" applyFill="1" applyBorder="1" applyAlignment="1">
      <alignment horizontal="center" vertical="center" wrapText="1"/>
    </xf>
    <xf numFmtId="164" fontId="5" fillId="3" borderId="43" xfId="0" applyNumberFormat="1" applyFont="1" applyFill="1" applyBorder="1" applyAlignment="1">
      <alignment horizontal="right"/>
    </xf>
    <xf numFmtId="4" fontId="18" fillId="0" borderId="1" xfId="0" applyNumberFormat="1" applyFont="1" applyFill="1" applyBorder="1" applyAlignment="1">
      <alignment horizontal="center" vertical="center" wrapText="1"/>
    </xf>
    <xf numFmtId="10" fontId="4" fillId="0" borderId="0" xfId="0" applyNumberFormat="1" applyFont="1"/>
    <xf numFmtId="44" fontId="4" fillId="0" borderId="0" xfId="0" applyNumberFormat="1" applyFont="1"/>
    <xf numFmtId="10" fontId="4" fillId="0" borderId="0" xfId="0" applyNumberFormat="1" applyFont="1" applyFill="1"/>
    <xf numFmtId="9" fontId="4" fillId="0" borderId="0" xfId="0" applyNumberFormat="1" applyFont="1" applyFill="1"/>
    <xf numFmtId="164" fontId="4" fillId="0" borderId="0" xfId="0" applyNumberFormat="1" applyFont="1" applyFill="1"/>
    <xf numFmtId="0" fontId="3" fillId="5" borderId="1" xfId="0" applyFont="1" applyFill="1" applyBorder="1" applyAlignment="1">
      <alignment horizontal="center" vertical="center" wrapText="1"/>
    </xf>
    <xf numFmtId="44" fontId="5" fillId="5" borderId="1" xfId="2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4" fontId="3" fillId="11" borderId="1" xfId="2" applyFont="1" applyFill="1" applyBorder="1" applyAlignment="1" applyProtection="1">
      <alignment horizontal="right" vertical="center" wrapText="1"/>
    </xf>
    <xf numFmtId="0" fontId="3" fillId="5" borderId="0" xfId="0" applyFont="1" applyFill="1"/>
    <xf numFmtId="0" fontId="0" fillId="11" borderId="6" xfId="0" applyFont="1" applyFill="1" applyBorder="1" applyAlignment="1">
      <alignment horizontal="center" vertical="center" wrapText="1"/>
    </xf>
    <xf numFmtId="44" fontId="0" fillId="11" borderId="1" xfId="2" applyFont="1" applyFill="1" applyBorder="1" applyAlignment="1" applyProtection="1">
      <alignment horizontal="right" vertical="center" wrapText="1"/>
    </xf>
    <xf numFmtId="0" fontId="4" fillId="5" borderId="0" xfId="0" applyFont="1" applyFill="1"/>
    <xf numFmtId="0" fontId="3" fillId="5" borderId="1" xfId="0" applyFont="1" applyFill="1" applyBorder="1"/>
    <xf numFmtId="0" fontId="2" fillId="0" borderId="0" xfId="7"/>
    <xf numFmtId="0" fontId="2" fillId="0" borderId="0" xfId="7" applyAlignment="1">
      <alignment horizontal="center" vertical="center"/>
    </xf>
    <xf numFmtId="0" fontId="34" fillId="0" borderId="0" xfId="7" applyFont="1" applyAlignment="1">
      <alignment vertical="center"/>
    </xf>
    <xf numFmtId="0" fontId="2" fillId="0" borderId="0" xfId="7" applyAlignment="1">
      <alignment vertical="center"/>
    </xf>
    <xf numFmtId="14" fontId="2" fillId="0" borderId="1" xfId="7" applyNumberFormat="1" applyBorder="1" applyAlignment="1">
      <alignment vertical="center" wrapText="1"/>
    </xf>
    <xf numFmtId="0" fontId="2" fillId="0" borderId="1" xfId="7" applyNumberFormat="1" applyBorder="1" applyAlignment="1">
      <alignment vertical="center" wrapText="1"/>
    </xf>
    <xf numFmtId="164" fontId="2" fillId="0" borderId="1" xfId="7" applyNumberFormat="1" applyBorder="1" applyAlignment="1">
      <alignment vertical="center" wrapText="1"/>
    </xf>
    <xf numFmtId="0" fontId="2" fillId="0" borderId="1" xfId="7" applyNumberFormat="1" applyBorder="1" applyAlignment="1">
      <alignment horizontal="center" vertical="center" wrapText="1"/>
    </xf>
    <xf numFmtId="14" fontId="2" fillId="0" borderId="1" xfId="7" applyNumberFormat="1" applyBorder="1" applyAlignment="1">
      <alignment horizontal="center" vertical="center" wrapText="1"/>
    </xf>
    <xf numFmtId="164" fontId="2" fillId="0" borderId="1" xfId="7" applyNumberFormat="1" applyBorder="1" applyAlignment="1">
      <alignment horizontal="center" vertical="center" wrapText="1"/>
    </xf>
    <xf numFmtId="0" fontId="2" fillId="5" borderId="1" xfId="7" applyNumberFormat="1" applyFill="1" applyBorder="1" applyAlignment="1">
      <alignment horizontal="center" vertical="center" wrapText="1"/>
    </xf>
    <xf numFmtId="14" fontId="2" fillId="5" borderId="1" xfId="7" applyNumberFormat="1" applyFill="1" applyBorder="1" applyAlignment="1">
      <alignment horizontal="center" vertical="center" wrapText="1"/>
    </xf>
    <xf numFmtId="164" fontId="2" fillId="5" borderId="1" xfId="7" applyNumberFormat="1" applyFill="1" applyBorder="1" applyAlignment="1">
      <alignment horizontal="center" vertical="center" wrapText="1"/>
    </xf>
    <xf numFmtId="0" fontId="2" fillId="5" borderId="0" xfId="7" applyFill="1" applyAlignment="1">
      <alignment horizontal="center" vertical="center"/>
    </xf>
    <xf numFmtId="164" fontId="34" fillId="0" borderId="0" xfId="7" applyNumberFormat="1" applyFont="1" applyAlignment="1">
      <alignment vertical="center"/>
    </xf>
    <xf numFmtId="164" fontId="2" fillId="0" borderId="1" xfId="7" applyNumberFormat="1" applyBorder="1" applyAlignment="1">
      <alignment horizontal="right" vertical="center" wrapText="1"/>
    </xf>
    <xf numFmtId="164" fontId="2" fillId="5" borderId="1" xfId="7" applyNumberFormat="1" applyFill="1" applyBorder="1" applyAlignment="1">
      <alignment horizontal="right" vertical="center" wrapText="1"/>
    </xf>
    <xf numFmtId="164" fontId="35" fillId="0" borderId="0" xfId="7" applyNumberFormat="1" applyFont="1" applyAlignment="1">
      <alignment horizontal="right" vertical="center"/>
    </xf>
    <xf numFmtId="0" fontId="34" fillId="0" borderId="1" xfId="7" applyNumberFormat="1" applyFont="1" applyBorder="1" applyAlignment="1">
      <alignment wrapText="1"/>
    </xf>
    <xf numFmtId="14" fontId="34" fillId="0" borderId="1" xfId="7" applyNumberFormat="1" applyFont="1" applyBorder="1" applyAlignment="1">
      <alignment vertical="center" wrapText="1"/>
    </xf>
    <xf numFmtId="0" fontId="34" fillId="0" borderId="1" xfId="7" applyNumberFormat="1" applyFont="1" applyBorder="1" applyAlignment="1">
      <alignment vertical="center" wrapText="1"/>
    </xf>
    <xf numFmtId="164" fontId="34" fillId="0" borderId="1" xfId="7" applyNumberFormat="1" applyFont="1" applyBorder="1" applyAlignment="1">
      <alignment vertical="center" wrapText="1"/>
    </xf>
    <xf numFmtId="164" fontId="34" fillId="0" borderId="1" xfId="7" applyNumberFormat="1" applyFont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right"/>
    </xf>
    <xf numFmtId="7" fontId="3" fillId="0" borderId="1" xfId="2" applyNumberFormat="1" applyFont="1" applyFill="1" applyBorder="1" applyAlignment="1">
      <alignment horizontal="right" vertical="center" wrapText="1"/>
    </xf>
    <xf numFmtId="44" fontId="3" fillId="5" borderId="8" xfId="2" applyFont="1" applyFill="1" applyBorder="1" applyAlignment="1">
      <alignment horizontal="right" vertical="center" wrapText="1"/>
    </xf>
    <xf numFmtId="44" fontId="3" fillId="0" borderId="8" xfId="2" applyFont="1" applyFill="1" applyBorder="1" applyAlignment="1">
      <alignment horizontal="right"/>
    </xf>
    <xf numFmtId="44" fontId="3" fillId="0" borderId="19" xfId="2" applyFont="1" applyFill="1" applyBorder="1" applyAlignment="1">
      <alignment horizontal="right"/>
    </xf>
    <xf numFmtId="44" fontId="3" fillId="5" borderId="8" xfId="2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vertical="center" wrapText="1"/>
    </xf>
    <xf numFmtId="44" fontId="3" fillId="0" borderId="8" xfId="2" applyFont="1" applyBorder="1" applyAlignment="1">
      <alignment horizontal="center" vertical="center" wrapText="1"/>
    </xf>
    <xf numFmtId="44" fontId="5" fillId="0" borderId="8" xfId="0" applyNumberFormat="1" applyFont="1" applyFill="1" applyBorder="1"/>
    <xf numFmtId="0" fontId="5" fillId="6" borderId="8" xfId="0" applyFont="1" applyFill="1" applyBorder="1" applyAlignment="1">
      <alignment vertical="center" wrapText="1"/>
    </xf>
    <xf numFmtId="44" fontId="5" fillId="6" borderId="8" xfId="2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/>
    <xf numFmtId="164" fontId="5" fillId="3" borderId="44" xfId="0" applyNumberFormat="1" applyFont="1" applyFill="1" applyBorder="1" applyAlignment="1">
      <alignment horizontal="right"/>
    </xf>
    <xf numFmtId="44" fontId="0" fillId="5" borderId="1" xfId="2" applyFont="1" applyFill="1" applyBorder="1" applyAlignment="1" applyProtection="1">
      <alignment horizontal="right" vertical="center" wrapText="1"/>
    </xf>
    <xf numFmtId="44" fontId="5" fillId="6" borderId="1" xfId="2" applyFont="1" applyFill="1" applyBorder="1" applyAlignment="1">
      <alignment vertical="center" wrapText="1"/>
    </xf>
    <xf numFmtId="44" fontId="3" fillId="7" borderId="1" xfId="2" applyFont="1" applyFill="1" applyBorder="1" applyAlignment="1">
      <alignment horizontal="right" vertical="center"/>
    </xf>
    <xf numFmtId="44" fontId="3" fillId="0" borderId="1" xfId="2" applyFont="1" applyFill="1" applyBorder="1" applyAlignment="1">
      <alignment vertical="center"/>
    </xf>
    <xf numFmtId="44" fontId="4" fillId="5" borderId="1" xfId="2" applyFont="1" applyFill="1" applyBorder="1" applyAlignment="1">
      <alignment vertical="center" wrapText="1"/>
    </xf>
    <xf numFmtId="44" fontId="5" fillId="0" borderId="1" xfId="2" applyFont="1" applyFill="1" applyBorder="1" applyAlignment="1"/>
    <xf numFmtId="44" fontId="3" fillId="7" borderId="1" xfId="2" applyFont="1" applyFill="1" applyBorder="1" applyAlignment="1">
      <alignment vertical="center" wrapText="1"/>
    </xf>
    <xf numFmtId="44" fontId="5" fillId="0" borderId="1" xfId="2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right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4" fontId="5" fillId="6" borderId="1" xfId="2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6" fillId="0" borderId="0" xfId="7" applyNumberFormat="1" applyFont="1" applyAlignment="1">
      <alignment horizontal="center" vertical="center"/>
    </xf>
    <xf numFmtId="0" fontId="1" fillId="0" borderId="2" xfId="7" applyFont="1" applyBorder="1" applyAlignment="1">
      <alignment horizontal="center"/>
    </xf>
    <xf numFmtId="0" fontId="2" fillId="0" borderId="2" xfId="7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6" borderId="27" xfId="0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27" fillId="2" borderId="8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41" fontId="5" fillId="0" borderId="1" xfId="3" applyNumberFormat="1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/>
    </xf>
    <xf numFmtId="0" fontId="5" fillId="6" borderId="30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</cellXfs>
  <cellStyles count="8">
    <cellStyle name="Dziesiętny" xfId="5" builtinId="3"/>
    <cellStyle name="Normalny" xfId="0" builtinId="0"/>
    <cellStyle name="Normalny 2" xfId="1"/>
    <cellStyle name="Normalny 3" xfId="4"/>
    <cellStyle name="Normalny 4" xfId="7"/>
    <cellStyle name="Walutowy" xfId="2" builtinId="4"/>
    <cellStyle name="Walutowy 2" xfId="3"/>
    <cellStyle name="Walutowy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1066800</xdr:colOff>
      <xdr:row>7</xdr:row>
      <xdr:rowOff>171450</xdr:rowOff>
    </xdr:from>
    <xdr:to>
      <xdr:col>7</xdr:col>
      <xdr:colOff>47625</xdr:colOff>
      <xdr:row>10</xdr:row>
      <xdr:rowOff>152400</xdr:rowOff>
    </xdr:to>
    <xdr:sp macro="" textlink="">
      <xdr:nvSpPr>
        <xdr:cNvPr id="2049" name="Text Box 1" hidden="1"/>
        <xdr:cNvSpPr txBox="1">
          <a:spLocks noChangeArrowheads="1"/>
        </xdr:cNvSpPr>
      </xdr:nvSpPr>
      <xdr:spPr bwMode="auto">
        <a:xfrm>
          <a:off x="5848350" y="2381250"/>
          <a:ext cx="121920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5</xdr:col>
      <xdr:colOff>1066800</xdr:colOff>
      <xdr:row>17</xdr:row>
      <xdr:rowOff>228600</xdr:rowOff>
    </xdr:from>
    <xdr:to>
      <xdr:col>7</xdr:col>
      <xdr:colOff>47625</xdr:colOff>
      <xdr:row>20</xdr:row>
      <xdr:rowOff>219075</xdr:rowOff>
    </xdr:to>
    <xdr:sp macro="" textlink="">
      <xdr:nvSpPr>
        <xdr:cNvPr id="2050" name="Text Box 2" hidden="1"/>
        <xdr:cNvSpPr txBox="1">
          <a:spLocks noChangeArrowheads="1"/>
        </xdr:cNvSpPr>
      </xdr:nvSpPr>
      <xdr:spPr bwMode="auto">
        <a:xfrm>
          <a:off x="5848350" y="5495925"/>
          <a:ext cx="121920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topLeftCell="A7" zoomScaleNormal="120" zoomScaleSheetLayoutView="100" workbookViewId="0">
      <selection activeCell="L5" sqref="L5"/>
    </sheetView>
  </sheetViews>
  <sheetFormatPr defaultRowHeight="12.75" x14ac:dyDescent="0.2"/>
  <cols>
    <col min="1" max="1" width="5.42578125" style="110" customWidth="1"/>
    <col min="2" max="2" width="33.85546875" customWidth="1"/>
    <col min="3" max="3" width="33.5703125" customWidth="1"/>
    <col min="4" max="4" width="14.5703125" customWidth="1"/>
    <col min="5" max="5" width="12.7109375" style="69" customWidth="1"/>
    <col min="6" max="6" width="10.42578125" style="69" customWidth="1"/>
    <col min="7" max="7" width="24.5703125" style="69" customWidth="1"/>
    <col min="8" max="8" width="13.28515625" customWidth="1"/>
    <col min="9" max="9" width="13.5703125" style="69" customWidth="1"/>
  </cols>
  <sheetData>
    <row r="1" spans="1:9" ht="32.25" customHeight="1" x14ac:dyDescent="0.2"/>
    <row r="2" spans="1:9" s="40" customFormat="1" x14ac:dyDescent="0.2">
      <c r="A2" s="108" t="s">
        <v>80</v>
      </c>
      <c r="E2" s="56"/>
      <c r="F2" s="56"/>
      <c r="G2" s="56"/>
      <c r="H2" s="85"/>
      <c r="I2" s="56"/>
    </row>
    <row r="3" spans="1:9" ht="23.25" customHeight="1" x14ac:dyDescent="0.2"/>
    <row r="4" spans="1:9" ht="60" x14ac:dyDescent="0.2">
      <c r="A4" s="88" t="s">
        <v>4</v>
      </c>
      <c r="B4" s="88" t="s">
        <v>5</v>
      </c>
      <c r="C4" s="88" t="s">
        <v>84</v>
      </c>
      <c r="D4" s="88" t="s">
        <v>6</v>
      </c>
      <c r="E4" s="88" t="s">
        <v>7</v>
      </c>
      <c r="F4" s="88" t="s">
        <v>3</v>
      </c>
      <c r="G4" s="89" t="s">
        <v>45</v>
      </c>
      <c r="H4" s="89" t="s">
        <v>8</v>
      </c>
      <c r="I4" s="89" t="s">
        <v>44</v>
      </c>
    </row>
    <row r="5" spans="1:9" ht="27.75" customHeight="1" x14ac:dyDescent="0.2">
      <c r="A5" s="109">
        <v>1</v>
      </c>
      <c r="B5" s="118" t="s">
        <v>85</v>
      </c>
      <c r="C5" s="115" t="s">
        <v>781</v>
      </c>
      <c r="D5" s="250" t="s">
        <v>779</v>
      </c>
      <c r="E5" s="251" t="s">
        <v>780</v>
      </c>
      <c r="F5" s="251" t="s">
        <v>460</v>
      </c>
      <c r="G5" s="117" t="s">
        <v>782</v>
      </c>
      <c r="H5" s="115">
        <v>85</v>
      </c>
      <c r="I5" s="201" t="s">
        <v>460</v>
      </c>
    </row>
    <row r="6" spans="1:9" s="12" customFormat="1" ht="25.5" x14ac:dyDescent="0.2">
      <c r="A6" s="44">
        <v>2</v>
      </c>
      <c r="B6" s="28" t="s">
        <v>86</v>
      </c>
      <c r="C6" s="117" t="s">
        <v>291</v>
      </c>
      <c r="D6" s="133" t="s">
        <v>292</v>
      </c>
      <c r="E6" s="162" t="s">
        <v>293</v>
      </c>
      <c r="F6" s="162" t="s">
        <v>460</v>
      </c>
      <c r="G6" s="116" t="s">
        <v>294</v>
      </c>
      <c r="H6" s="44">
        <v>14</v>
      </c>
      <c r="I6" s="201" t="s">
        <v>460</v>
      </c>
    </row>
    <row r="7" spans="1:9" s="12" customFormat="1" ht="51" x14ac:dyDescent="0.2">
      <c r="A7" s="109">
        <v>3</v>
      </c>
      <c r="B7" s="28" t="s">
        <v>100</v>
      </c>
      <c r="C7" s="117" t="s">
        <v>103</v>
      </c>
      <c r="D7" s="2" t="s">
        <v>101</v>
      </c>
      <c r="E7" s="44">
        <v>519454021</v>
      </c>
      <c r="F7" s="2" t="s">
        <v>102</v>
      </c>
      <c r="G7" s="2" t="s">
        <v>104</v>
      </c>
      <c r="H7" s="44">
        <v>9</v>
      </c>
      <c r="I7" s="44">
        <v>40</v>
      </c>
    </row>
    <row r="8" spans="1:9" s="12" customFormat="1" ht="25.5" x14ac:dyDescent="0.2">
      <c r="A8" s="44">
        <v>4</v>
      </c>
      <c r="B8" s="28" t="s">
        <v>87</v>
      </c>
      <c r="C8" s="117" t="s">
        <v>177</v>
      </c>
      <c r="D8" s="44" t="s">
        <v>174</v>
      </c>
      <c r="E8" s="143" t="s">
        <v>175</v>
      </c>
      <c r="F8" s="57" t="s">
        <v>176</v>
      </c>
      <c r="G8" s="57" t="s">
        <v>178</v>
      </c>
      <c r="H8" s="2" t="s">
        <v>179</v>
      </c>
      <c r="I8" s="201" t="s">
        <v>460</v>
      </c>
    </row>
    <row r="9" spans="1:9" s="12" customFormat="1" ht="25.5" customHeight="1" x14ac:dyDescent="0.2">
      <c r="A9" s="109">
        <v>5</v>
      </c>
      <c r="B9" s="28" t="s">
        <v>88</v>
      </c>
      <c r="C9" s="117" t="s">
        <v>225</v>
      </c>
      <c r="D9" s="44" t="s">
        <v>222</v>
      </c>
      <c r="E9" s="58" t="s">
        <v>223</v>
      </c>
      <c r="F9" s="59" t="s">
        <v>224</v>
      </c>
      <c r="G9" s="59" t="s">
        <v>226</v>
      </c>
      <c r="H9" s="44">
        <v>54</v>
      </c>
      <c r="I9" s="201" t="s">
        <v>460</v>
      </c>
    </row>
    <row r="10" spans="1:9" s="12" customFormat="1" ht="25.5" customHeight="1" x14ac:dyDescent="0.2">
      <c r="A10" s="44">
        <v>6</v>
      </c>
      <c r="B10" s="28" t="s">
        <v>89</v>
      </c>
      <c r="C10" s="117" t="s">
        <v>249</v>
      </c>
      <c r="D10" s="133" t="s">
        <v>246</v>
      </c>
      <c r="E10" s="143" t="s">
        <v>247</v>
      </c>
      <c r="F10" s="57" t="s">
        <v>248</v>
      </c>
      <c r="G10" s="142" t="s">
        <v>250</v>
      </c>
      <c r="H10" s="44">
        <v>28</v>
      </c>
      <c r="I10" s="44">
        <v>211</v>
      </c>
    </row>
    <row r="11" spans="1:9" s="7" customFormat="1" ht="25.5" x14ac:dyDescent="0.2">
      <c r="A11" s="109">
        <v>7</v>
      </c>
      <c r="B11" s="28" t="s">
        <v>90</v>
      </c>
      <c r="C11" s="117" t="s">
        <v>275</v>
      </c>
      <c r="D11" s="44" t="s">
        <v>272</v>
      </c>
      <c r="E11" s="58" t="s">
        <v>273</v>
      </c>
      <c r="F11" s="57" t="s">
        <v>274</v>
      </c>
      <c r="G11" s="142" t="s">
        <v>276</v>
      </c>
      <c r="H11" s="44">
        <v>26</v>
      </c>
      <c r="I11" s="44">
        <v>150</v>
      </c>
    </row>
    <row r="12" spans="1:9" ht="51.75" customHeight="1" x14ac:dyDescent="0.2">
      <c r="A12" s="44">
        <v>8</v>
      </c>
      <c r="B12" s="129" t="s">
        <v>308</v>
      </c>
      <c r="C12" s="117" t="s">
        <v>306</v>
      </c>
      <c r="D12" s="43" t="s">
        <v>303</v>
      </c>
      <c r="E12" s="169" t="s">
        <v>304</v>
      </c>
      <c r="F12" s="43" t="s">
        <v>305</v>
      </c>
      <c r="G12" s="115" t="s">
        <v>307</v>
      </c>
      <c r="H12" s="43">
        <v>82</v>
      </c>
      <c r="I12" s="43">
        <v>868</v>
      </c>
    </row>
    <row r="13" spans="1:9" s="7" customFormat="1" ht="25.5" x14ac:dyDescent="0.2">
      <c r="A13" s="109">
        <v>9</v>
      </c>
      <c r="B13" s="28" t="s">
        <v>91</v>
      </c>
      <c r="C13" s="117" t="s">
        <v>362</v>
      </c>
      <c r="D13" s="16" t="s">
        <v>359</v>
      </c>
      <c r="E13" s="162" t="s">
        <v>360</v>
      </c>
      <c r="F13" s="16" t="s">
        <v>305</v>
      </c>
      <c r="G13" s="115" t="s">
        <v>361</v>
      </c>
      <c r="H13" s="16">
        <v>29</v>
      </c>
      <c r="I13" s="16">
        <v>212</v>
      </c>
    </row>
    <row r="14" spans="1:9" s="7" customFormat="1" ht="25.5" customHeight="1" x14ac:dyDescent="0.2">
      <c r="A14" s="109">
        <v>10</v>
      </c>
      <c r="B14" s="28" t="s">
        <v>391</v>
      </c>
      <c r="C14" s="117" t="s">
        <v>390</v>
      </c>
      <c r="D14" s="16" t="s">
        <v>387</v>
      </c>
      <c r="E14" s="162" t="s">
        <v>388</v>
      </c>
      <c r="F14" s="16" t="s">
        <v>305</v>
      </c>
      <c r="G14" s="128" t="s">
        <v>389</v>
      </c>
      <c r="H14" s="16">
        <v>62</v>
      </c>
      <c r="I14" s="16">
        <v>639</v>
      </c>
    </row>
    <row r="15" spans="1:9" s="7" customFormat="1" ht="25.5" x14ac:dyDescent="0.2">
      <c r="A15" s="109">
        <v>11</v>
      </c>
      <c r="B15" s="28" t="s">
        <v>92</v>
      </c>
      <c r="C15" s="200" t="s">
        <v>459</v>
      </c>
      <c r="D15" s="16" t="s">
        <v>458</v>
      </c>
      <c r="E15" s="60">
        <v>519460168</v>
      </c>
      <c r="F15" s="201" t="s">
        <v>460</v>
      </c>
      <c r="G15" s="115" t="s">
        <v>361</v>
      </c>
      <c r="H15" s="16">
        <v>63</v>
      </c>
      <c r="I15" s="16">
        <v>426</v>
      </c>
    </row>
    <row r="16" spans="1:9" s="7" customFormat="1" ht="25.5" customHeight="1" x14ac:dyDescent="0.2">
      <c r="A16" s="109">
        <v>12</v>
      </c>
      <c r="B16" s="28" t="s">
        <v>93</v>
      </c>
      <c r="C16" s="117" t="s">
        <v>538</v>
      </c>
      <c r="D16" s="133" t="s">
        <v>539</v>
      </c>
      <c r="E16" s="60">
        <v>510893144</v>
      </c>
      <c r="F16" s="16" t="s">
        <v>540</v>
      </c>
      <c r="G16" s="128" t="s">
        <v>541</v>
      </c>
      <c r="H16" s="16">
        <v>46</v>
      </c>
      <c r="I16" s="16">
        <v>383</v>
      </c>
    </row>
    <row r="17" spans="1:9" s="7" customFormat="1" x14ac:dyDescent="0.2">
      <c r="A17" s="109">
        <v>13</v>
      </c>
      <c r="B17" s="28" t="s">
        <v>94</v>
      </c>
      <c r="C17" s="117" t="s">
        <v>597</v>
      </c>
      <c r="D17" s="16" t="s">
        <v>596</v>
      </c>
      <c r="E17" s="60">
        <v>5100893138</v>
      </c>
      <c r="F17" s="16" t="s">
        <v>540</v>
      </c>
      <c r="G17" s="128" t="s">
        <v>598</v>
      </c>
      <c r="H17" s="16">
        <v>38</v>
      </c>
      <c r="I17" s="16">
        <v>275</v>
      </c>
    </row>
    <row r="18" spans="1:9" s="7" customFormat="1" ht="38.25" x14ac:dyDescent="0.2">
      <c r="A18" s="109">
        <v>14</v>
      </c>
      <c r="B18" s="28" t="s">
        <v>95</v>
      </c>
      <c r="C18" s="117" t="s">
        <v>645</v>
      </c>
      <c r="D18" s="133" t="s">
        <v>642</v>
      </c>
      <c r="E18" s="162" t="s">
        <v>643</v>
      </c>
      <c r="F18" s="16" t="s">
        <v>644</v>
      </c>
      <c r="G18" s="128" t="s">
        <v>646</v>
      </c>
      <c r="H18" s="16">
        <v>11</v>
      </c>
      <c r="I18" s="201" t="s">
        <v>460</v>
      </c>
    </row>
    <row r="19" spans="1:9" s="7" customFormat="1" ht="25.5" customHeight="1" x14ac:dyDescent="0.2">
      <c r="A19" s="109">
        <v>15</v>
      </c>
      <c r="B19" s="28" t="s">
        <v>96</v>
      </c>
      <c r="C19" s="117" t="s">
        <v>659</v>
      </c>
      <c r="D19" s="16" t="s">
        <v>656</v>
      </c>
      <c r="E19" s="60">
        <v>510835543</v>
      </c>
      <c r="F19" s="16" t="s">
        <v>657</v>
      </c>
      <c r="G19" s="117" t="s">
        <v>658</v>
      </c>
      <c r="H19" s="16">
        <v>54</v>
      </c>
      <c r="I19" s="201" t="s">
        <v>460</v>
      </c>
    </row>
    <row r="21" spans="1:9" s="113" customFormat="1" x14ac:dyDescent="0.2">
      <c r="A21" s="111"/>
      <c r="B21" s="112"/>
      <c r="C21" s="112"/>
      <c r="E21" s="114"/>
      <c r="F21" s="114"/>
      <c r="G21" s="114"/>
      <c r="I21" s="114"/>
    </row>
  </sheetData>
  <phoneticPr fontId="2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view="pageBreakPreview" zoomScaleSheetLayoutView="100" workbookViewId="0">
      <selection activeCell="D6" sqref="D6"/>
    </sheetView>
  </sheetViews>
  <sheetFormatPr defaultRowHeight="12.75" x14ac:dyDescent="0.2"/>
  <cols>
    <col min="1" max="1" width="5.5703125" bestFit="1" customWidth="1"/>
    <col min="2" max="2" width="31" bestFit="1" customWidth="1"/>
    <col min="3" max="3" width="13.5703125" bestFit="1" customWidth="1"/>
    <col min="4" max="4" width="74.85546875" bestFit="1" customWidth="1"/>
  </cols>
  <sheetData>
    <row r="1" spans="1:4" x14ac:dyDescent="0.2">
      <c r="B1" s="23" t="s">
        <v>1066</v>
      </c>
    </row>
    <row r="3" spans="1:4" x14ac:dyDescent="0.2">
      <c r="A3" s="497" t="s">
        <v>1238</v>
      </c>
      <c r="B3" s="498"/>
      <c r="C3" s="498"/>
      <c r="D3" s="499"/>
    </row>
    <row r="4" spans="1:4" x14ac:dyDescent="0.2">
      <c r="A4" s="292" t="s">
        <v>1008</v>
      </c>
      <c r="B4" s="292" t="s">
        <v>1009</v>
      </c>
      <c r="C4" s="293" t="s">
        <v>1010</v>
      </c>
      <c r="D4" s="292" t="s">
        <v>1011</v>
      </c>
    </row>
    <row r="5" spans="1:4" x14ac:dyDescent="0.2">
      <c r="A5" s="294">
        <v>1</v>
      </c>
      <c r="B5" s="91" t="s">
        <v>1012</v>
      </c>
      <c r="C5" s="295">
        <v>0.30499999999999999</v>
      </c>
      <c r="D5" s="91" t="s">
        <v>1013</v>
      </c>
    </row>
    <row r="6" spans="1:4" x14ac:dyDescent="0.2">
      <c r="A6" s="294">
        <v>2</v>
      </c>
      <c r="B6" s="91" t="s">
        <v>1014</v>
      </c>
      <c r="C6" s="295">
        <v>0.34699999999999998</v>
      </c>
      <c r="D6" s="91" t="s">
        <v>1015</v>
      </c>
    </row>
    <row r="7" spans="1:4" x14ac:dyDescent="0.2">
      <c r="A7" s="294">
        <v>3</v>
      </c>
      <c r="B7" s="91" t="s">
        <v>1016</v>
      </c>
      <c r="C7" s="295">
        <v>0.14299999999999999</v>
      </c>
      <c r="D7" s="91" t="s">
        <v>1013</v>
      </c>
    </row>
    <row r="8" spans="1:4" x14ac:dyDescent="0.2">
      <c r="A8" s="294">
        <v>4</v>
      </c>
      <c r="B8" s="91" t="s">
        <v>1017</v>
      </c>
      <c r="C8" s="295">
        <v>0.33100000000000002</v>
      </c>
      <c r="D8" s="91" t="s">
        <v>1013</v>
      </c>
    </row>
    <row r="9" spans="1:4" x14ac:dyDescent="0.2">
      <c r="A9" s="294">
        <v>5</v>
      </c>
      <c r="B9" s="91" t="s">
        <v>1018</v>
      </c>
      <c r="C9" s="295">
        <v>0.28499999999999998</v>
      </c>
      <c r="D9" s="91" t="s">
        <v>1013</v>
      </c>
    </row>
    <row r="10" spans="1:4" x14ac:dyDescent="0.2">
      <c r="A10" s="294">
        <v>6</v>
      </c>
      <c r="B10" s="91" t="s">
        <v>1019</v>
      </c>
      <c r="C10" s="295">
        <v>0.42399999999999999</v>
      </c>
      <c r="D10" s="91" t="s">
        <v>1013</v>
      </c>
    </row>
    <row r="11" spans="1:4" x14ac:dyDescent="0.2">
      <c r="A11" s="294">
        <v>7</v>
      </c>
      <c r="B11" s="91" t="s">
        <v>1020</v>
      </c>
      <c r="C11" s="295">
        <v>0.54600000000000004</v>
      </c>
      <c r="D11" s="91" t="s">
        <v>1013</v>
      </c>
    </row>
    <row r="12" spans="1:4" x14ac:dyDescent="0.2">
      <c r="A12" s="294">
        <v>8</v>
      </c>
      <c r="B12" s="91" t="s">
        <v>1021</v>
      </c>
      <c r="C12" s="295">
        <v>0.20399999999999999</v>
      </c>
      <c r="D12" s="91" t="s">
        <v>1015</v>
      </c>
    </row>
    <row r="13" spans="1:4" x14ac:dyDescent="0.2">
      <c r="A13" s="294">
        <v>9</v>
      </c>
      <c r="B13" s="91" t="s">
        <v>1022</v>
      </c>
      <c r="C13" s="295">
        <v>8.7999999999999995E-2</v>
      </c>
      <c r="D13" s="91" t="s">
        <v>1023</v>
      </c>
    </row>
    <row r="14" spans="1:4" x14ac:dyDescent="0.2">
      <c r="A14" s="294">
        <v>10</v>
      </c>
      <c r="B14" s="91" t="s">
        <v>1024</v>
      </c>
      <c r="C14" s="295">
        <v>8.5000000000000006E-2</v>
      </c>
      <c r="D14" s="91" t="s">
        <v>1023</v>
      </c>
    </row>
    <row r="15" spans="1:4" x14ac:dyDescent="0.2">
      <c r="A15" s="294">
        <v>11</v>
      </c>
      <c r="B15" s="91" t="s">
        <v>1025</v>
      </c>
      <c r="C15" s="295">
        <v>0.26600000000000001</v>
      </c>
      <c r="D15" s="91" t="s">
        <v>1013</v>
      </c>
    </row>
    <row r="16" spans="1:4" x14ac:dyDescent="0.2">
      <c r="A16" s="294">
        <v>12</v>
      </c>
      <c r="B16" s="91" t="s">
        <v>1026</v>
      </c>
      <c r="C16" s="295">
        <v>0.28499999999999998</v>
      </c>
      <c r="D16" s="91" t="s">
        <v>1013</v>
      </c>
    </row>
    <row r="17" spans="1:4" x14ac:dyDescent="0.2">
      <c r="A17" s="294">
        <v>13</v>
      </c>
      <c r="B17" s="91" t="s">
        <v>1027</v>
      </c>
      <c r="C17" s="295">
        <v>0.254</v>
      </c>
      <c r="D17" s="91" t="s">
        <v>1013</v>
      </c>
    </row>
    <row r="18" spans="1:4" x14ac:dyDescent="0.2">
      <c r="A18" s="294">
        <v>14</v>
      </c>
      <c r="B18" s="91" t="s">
        <v>1028</v>
      </c>
      <c r="C18" s="295">
        <v>0.183</v>
      </c>
      <c r="D18" s="91" t="s">
        <v>1013</v>
      </c>
    </row>
    <row r="19" spans="1:4" x14ac:dyDescent="0.2">
      <c r="A19" s="294">
        <v>15</v>
      </c>
      <c r="B19" s="91" t="s">
        <v>1029</v>
      </c>
      <c r="C19" s="295">
        <v>0.108</v>
      </c>
      <c r="D19" s="91" t="s">
        <v>1013</v>
      </c>
    </row>
    <row r="20" spans="1:4" x14ac:dyDescent="0.2">
      <c r="A20" s="294">
        <v>16</v>
      </c>
      <c r="B20" s="91" t="s">
        <v>1030</v>
      </c>
      <c r="C20" s="295">
        <v>0.41499999999999998</v>
      </c>
      <c r="D20" s="91" t="s">
        <v>1013</v>
      </c>
    </row>
    <row r="21" spans="1:4" x14ac:dyDescent="0.2">
      <c r="A21" s="294">
        <v>17</v>
      </c>
      <c r="B21" s="91" t="s">
        <v>1031</v>
      </c>
      <c r="C21" s="295">
        <v>0.378</v>
      </c>
      <c r="D21" s="91" t="s">
        <v>1013</v>
      </c>
    </row>
    <row r="22" spans="1:4" x14ac:dyDescent="0.2">
      <c r="A22" s="294">
        <v>18</v>
      </c>
      <c r="B22" s="91" t="s">
        <v>1032</v>
      </c>
      <c r="C22" s="295">
        <v>0.84899999999999998</v>
      </c>
      <c r="D22" s="91" t="s">
        <v>1013</v>
      </c>
    </row>
    <row r="23" spans="1:4" x14ac:dyDescent="0.2">
      <c r="A23" s="294">
        <v>19</v>
      </c>
      <c r="B23" s="91" t="s">
        <v>1033</v>
      </c>
      <c r="C23" s="295">
        <v>1.0880000000000001</v>
      </c>
      <c r="D23" s="91" t="s">
        <v>1013</v>
      </c>
    </row>
    <row r="24" spans="1:4" x14ac:dyDescent="0.2">
      <c r="A24" s="294">
        <v>20</v>
      </c>
      <c r="B24" s="91" t="s">
        <v>1034</v>
      </c>
      <c r="C24" s="295">
        <v>0.94899999999999995</v>
      </c>
      <c r="D24" s="91" t="s">
        <v>1035</v>
      </c>
    </row>
    <row r="25" spans="1:4" x14ac:dyDescent="0.2">
      <c r="A25" s="294">
        <v>21</v>
      </c>
      <c r="B25" s="91" t="s">
        <v>1036</v>
      </c>
      <c r="C25" s="295">
        <v>8.5999999999999993E-2</v>
      </c>
      <c r="D25" s="91" t="s">
        <v>1013</v>
      </c>
    </row>
    <row r="26" spans="1:4" x14ac:dyDescent="0.2">
      <c r="A26" s="294">
        <v>22</v>
      </c>
      <c r="B26" s="91" t="s">
        <v>1037</v>
      </c>
      <c r="C26" s="295">
        <v>0.46600000000000003</v>
      </c>
      <c r="D26" s="91" t="s">
        <v>1013</v>
      </c>
    </row>
    <row r="27" spans="1:4" x14ac:dyDescent="0.2">
      <c r="A27" s="294">
        <v>23</v>
      </c>
      <c r="B27" s="91" t="s">
        <v>1038</v>
      </c>
      <c r="C27" s="295">
        <v>0.378</v>
      </c>
      <c r="D27" s="91" t="s">
        <v>1039</v>
      </c>
    </row>
    <row r="28" spans="1:4" x14ac:dyDescent="0.2">
      <c r="A28" s="294">
        <v>24</v>
      </c>
      <c r="B28" s="91" t="s">
        <v>1040</v>
      </c>
      <c r="C28" s="295">
        <v>0.629</v>
      </c>
      <c r="D28" s="91" t="s">
        <v>1013</v>
      </c>
    </row>
    <row r="29" spans="1:4" x14ac:dyDescent="0.2">
      <c r="A29" s="294">
        <v>25</v>
      </c>
      <c r="B29" s="91" t="s">
        <v>1041</v>
      </c>
      <c r="C29" s="295">
        <v>0.27600000000000002</v>
      </c>
      <c r="D29" s="91" t="s">
        <v>1013</v>
      </c>
    </row>
    <row r="30" spans="1:4" x14ac:dyDescent="0.2">
      <c r="A30" s="294">
        <v>26</v>
      </c>
      <c r="B30" s="91" t="s">
        <v>1042</v>
      </c>
      <c r="C30" s="295">
        <v>0.20799999999999999</v>
      </c>
      <c r="D30" s="91" t="s">
        <v>1013</v>
      </c>
    </row>
    <row r="31" spans="1:4" x14ac:dyDescent="0.2">
      <c r="A31" s="294">
        <v>27</v>
      </c>
      <c r="B31" s="91" t="s">
        <v>1043</v>
      </c>
      <c r="C31" s="295">
        <v>0.23100000000000001</v>
      </c>
      <c r="D31" s="91" t="s">
        <v>1044</v>
      </c>
    </row>
    <row r="32" spans="1:4" x14ac:dyDescent="0.2">
      <c r="A32" s="294">
        <v>28</v>
      </c>
      <c r="B32" s="91" t="s">
        <v>1045</v>
      </c>
      <c r="C32" s="295">
        <v>1.0740000000000001</v>
      </c>
      <c r="D32" s="91" t="s">
        <v>1013</v>
      </c>
    </row>
    <row r="33" spans="1:4" x14ac:dyDescent="0.2">
      <c r="A33" s="294">
        <v>29</v>
      </c>
      <c r="B33" s="91" t="s">
        <v>1046</v>
      </c>
      <c r="C33" s="295">
        <v>0.25800000000000001</v>
      </c>
      <c r="D33" s="91" t="s">
        <v>1013</v>
      </c>
    </row>
    <row r="34" spans="1:4" x14ac:dyDescent="0.2">
      <c r="A34" s="294">
        <v>30</v>
      </c>
      <c r="B34" s="91" t="s">
        <v>1047</v>
      </c>
      <c r="C34" s="295">
        <v>0.53400000000000003</v>
      </c>
      <c r="D34" s="91" t="s">
        <v>1013</v>
      </c>
    </row>
    <row r="35" spans="1:4" x14ac:dyDescent="0.2">
      <c r="A35" s="294">
        <v>31</v>
      </c>
      <c r="B35" s="91" t="s">
        <v>1048</v>
      </c>
      <c r="C35" s="295">
        <v>2.5430000000000001</v>
      </c>
      <c r="D35" s="91" t="s">
        <v>1049</v>
      </c>
    </row>
    <row r="36" spans="1:4" x14ac:dyDescent="0.2">
      <c r="A36" s="294">
        <v>32</v>
      </c>
      <c r="B36" s="91" t="s">
        <v>1050</v>
      </c>
      <c r="C36" s="295">
        <v>0.188</v>
      </c>
      <c r="D36" s="91" t="s">
        <v>1013</v>
      </c>
    </row>
    <row r="37" spans="1:4" x14ac:dyDescent="0.2">
      <c r="A37" s="294">
        <v>33</v>
      </c>
      <c r="B37" s="91" t="s">
        <v>1051</v>
      </c>
      <c r="C37" s="295">
        <v>0.36599999999999999</v>
      </c>
      <c r="D37" s="91" t="s">
        <v>1013</v>
      </c>
    </row>
    <row r="38" spans="1:4" x14ac:dyDescent="0.2">
      <c r="A38" s="294">
        <v>34</v>
      </c>
      <c r="B38" s="91" t="s">
        <v>1052</v>
      </c>
      <c r="C38" s="295">
        <v>9.4E-2</v>
      </c>
      <c r="D38" s="91" t="s">
        <v>1023</v>
      </c>
    </row>
    <row r="39" spans="1:4" x14ac:dyDescent="0.2">
      <c r="A39" s="294">
        <v>35</v>
      </c>
      <c r="B39" s="91" t="s">
        <v>1053</v>
      </c>
      <c r="C39" s="295">
        <v>0.218</v>
      </c>
      <c r="D39" s="91" t="s">
        <v>1015</v>
      </c>
    </row>
    <row r="40" spans="1:4" x14ac:dyDescent="0.2">
      <c r="A40" s="294">
        <v>36</v>
      </c>
      <c r="B40" s="91" t="s">
        <v>1054</v>
      </c>
      <c r="C40" s="295">
        <v>0.113</v>
      </c>
      <c r="D40" s="91" t="s">
        <v>1055</v>
      </c>
    </row>
    <row r="41" spans="1:4" x14ac:dyDescent="0.2">
      <c r="A41" s="294">
        <v>37</v>
      </c>
      <c r="B41" s="91" t="s">
        <v>1056</v>
      </c>
      <c r="C41" s="295">
        <v>0.36399999999999999</v>
      </c>
      <c r="D41" s="91" t="s">
        <v>1013</v>
      </c>
    </row>
    <row r="42" spans="1:4" x14ac:dyDescent="0.2">
      <c r="A42" s="294">
        <v>38</v>
      </c>
      <c r="B42" s="91" t="s">
        <v>1057</v>
      </c>
      <c r="C42" s="295">
        <v>0.48099999999999998</v>
      </c>
      <c r="D42" s="91" t="s">
        <v>1013</v>
      </c>
    </row>
    <row r="43" spans="1:4" x14ac:dyDescent="0.2">
      <c r="A43" s="294">
        <v>39</v>
      </c>
      <c r="B43" s="91" t="s">
        <v>1058</v>
      </c>
      <c r="C43" s="295">
        <v>0.13600000000000001</v>
      </c>
      <c r="D43" s="91" t="s">
        <v>1013</v>
      </c>
    </row>
    <row r="44" spans="1:4" x14ac:dyDescent="0.2">
      <c r="A44" s="294">
        <v>40</v>
      </c>
      <c r="B44" s="91" t="s">
        <v>1059</v>
      </c>
      <c r="C44" s="295">
        <v>0.495</v>
      </c>
      <c r="D44" s="91" t="s">
        <v>1013</v>
      </c>
    </row>
    <row r="45" spans="1:4" x14ac:dyDescent="0.2">
      <c r="A45" s="294" t="s">
        <v>1060</v>
      </c>
      <c r="B45" s="91" t="s">
        <v>1061</v>
      </c>
      <c r="C45" s="296">
        <v>0.42</v>
      </c>
      <c r="D45" s="91" t="s">
        <v>1013</v>
      </c>
    </row>
    <row r="46" spans="1:4" x14ac:dyDescent="0.2">
      <c r="A46" s="294" t="s">
        <v>1062</v>
      </c>
      <c r="B46" s="91" t="s">
        <v>1063</v>
      </c>
      <c r="C46" s="296">
        <v>0.40200000000000002</v>
      </c>
      <c r="D46" s="91" t="s">
        <v>1013</v>
      </c>
    </row>
    <row r="47" spans="1:4" x14ac:dyDescent="0.2">
      <c r="A47" s="294" t="s">
        <v>1064</v>
      </c>
      <c r="B47" s="91" t="s">
        <v>1065</v>
      </c>
      <c r="C47" s="296">
        <v>0.152</v>
      </c>
      <c r="D47" s="91" t="s">
        <v>1013</v>
      </c>
    </row>
  </sheetData>
  <mergeCells count="1">
    <mergeCell ref="A3:D3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7"/>
  <sheetViews>
    <sheetView view="pageBreakPreview" zoomScaleSheetLayoutView="100" workbookViewId="0">
      <pane ySplit="1" topLeftCell="A2" activePane="bottomLeft" state="frozen"/>
      <selection pane="bottomLeft" activeCell="I2" sqref="I2:I3"/>
    </sheetView>
  </sheetViews>
  <sheetFormatPr defaultRowHeight="12.75" x14ac:dyDescent="0.2"/>
  <cols>
    <col min="1" max="1" width="4.28515625" style="11" customWidth="1"/>
    <col min="2" max="2" width="24.5703125" style="11" customWidth="1"/>
    <col min="3" max="3" width="18" style="13" customWidth="1"/>
    <col min="4" max="4" width="12" style="33" customWidth="1"/>
    <col min="5" max="5" width="16.28515625" style="34" customWidth="1"/>
    <col min="6" max="6" width="13.7109375" style="11" customWidth="1"/>
    <col min="7" max="7" width="16.140625" customWidth="1"/>
    <col min="8" max="9" width="16.140625" style="11" customWidth="1"/>
    <col min="10" max="10" width="17.85546875" style="11" customWidth="1"/>
    <col min="11" max="11" width="25.85546875" style="11" customWidth="1"/>
    <col min="12" max="12" width="35.85546875" style="11" customWidth="1"/>
    <col min="13" max="13" width="19.28515625" style="11" customWidth="1"/>
    <col min="14" max="14" width="19.42578125" style="11" customWidth="1"/>
    <col min="15" max="15" width="24" style="11" customWidth="1"/>
    <col min="16" max="16" width="15.85546875" style="11" customWidth="1"/>
    <col min="17" max="18" width="13.5703125" style="11" customWidth="1"/>
    <col min="19" max="19" width="13.85546875" customWidth="1"/>
    <col min="20" max="20" width="13.42578125" customWidth="1"/>
    <col min="21" max="21" width="13.85546875" customWidth="1"/>
    <col min="22" max="22" width="13" customWidth="1"/>
    <col min="23" max="23" width="13.28515625" customWidth="1"/>
    <col min="24" max="24" width="12" customWidth="1"/>
    <col min="25" max="25" width="12.28515625" customWidth="1"/>
    <col min="26" max="26" width="12.140625" customWidth="1"/>
  </cols>
  <sheetData>
    <row r="1" spans="1:26" s="40" customFormat="1" ht="10.5" customHeight="1" x14ac:dyDescent="0.2">
      <c r="A1" s="23" t="s">
        <v>81</v>
      </c>
      <c r="C1" s="56"/>
      <c r="D1" s="122"/>
      <c r="E1" s="34"/>
      <c r="F1" s="35"/>
    </row>
    <row r="2" spans="1:26" ht="62.25" customHeight="1" x14ac:dyDescent="0.2">
      <c r="A2" s="424" t="s">
        <v>18</v>
      </c>
      <c r="B2" s="424" t="s">
        <v>69</v>
      </c>
      <c r="C2" s="424" t="s">
        <v>70</v>
      </c>
      <c r="D2" s="424" t="s">
        <v>71</v>
      </c>
      <c r="E2" s="424" t="s">
        <v>72</v>
      </c>
      <c r="F2" s="424" t="s">
        <v>73</v>
      </c>
      <c r="G2" s="422" t="s">
        <v>75</v>
      </c>
      <c r="H2" s="424" t="s">
        <v>261</v>
      </c>
      <c r="I2" s="425" t="s">
        <v>1242</v>
      </c>
      <c r="J2" s="424" t="s">
        <v>777</v>
      </c>
      <c r="K2" s="427" t="s">
        <v>32</v>
      </c>
      <c r="L2" s="429" t="s">
        <v>917</v>
      </c>
      <c r="M2" s="431" t="s">
        <v>46</v>
      </c>
      <c r="N2" s="431"/>
      <c r="O2" s="431"/>
      <c r="P2" s="431" t="s">
        <v>128</v>
      </c>
      <c r="Q2" s="424" t="s">
        <v>74</v>
      </c>
      <c r="R2" s="424"/>
      <c r="S2" s="424"/>
      <c r="T2" s="424"/>
      <c r="U2" s="424"/>
      <c r="V2" s="424"/>
      <c r="W2" s="422" t="s">
        <v>76</v>
      </c>
      <c r="X2" s="422" t="s">
        <v>77</v>
      </c>
      <c r="Y2" s="422" t="s">
        <v>78</v>
      </c>
      <c r="Z2" s="422" t="s">
        <v>79</v>
      </c>
    </row>
    <row r="3" spans="1:26" ht="63.75" x14ac:dyDescent="0.2">
      <c r="A3" s="424"/>
      <c r="B3" s="424"/>
      <c r="C3" s="424"/>
      <c r="D3" s="424"/>
      <c r="E3" s="424"/>
      <c r="F3" s="424"/>
      <c r="G3" s="422"/>
      <c r="H3" s="424"/>
      <c r="I3" s="425"/>
      <c r="J3" s="424"/>
      <c r="K3" s="427"/>
      <c r="L3" s="430"/>
      <c r="M3" s="90" t="s">
        <v>47</v>
      </c>
      <c r="N3" s="90" t="s">
        <v>48</v>
      </c>
      <c r="O3" s="90" t="s">
        <v>49</v>
      </c>
      <c r="P3" s="431"/>
      <c r="Q3" s="3" t="s">
        <v>50</v>
      </c>
      <c r="R3" s="106" t="s">
        <v>65</v>
      </c>
      <c r="S3" s="3" t="s">
        <v>51</v>
      </c>
      <c r="T3" s="3" t="s">
        <v>52</v>
      </c>
      <c r="U3" s="3" t="s">
        <v>53</v>
      </c>
      <c r="V3" s="3" t="s">
        <v>54</v>
      </c>
      <c r="W3" s="422"/>
      <c r="X3" s="422"/>
      <c r="Y3" s="422"/>
      <c r="Z3" s="422"/>
    </row>
    <row r="4" spans="1:26" ht="13.5" customHeight="1" x14ac:dyDescent="0.2">
      <c r="A4" s="423" t="s">
        <v>98</v>
      </c>
      <c r="B4" s="423"/>
      <c r="C4" s="423"/>
      <c r="D4" s="423"/>
      <c r="E4" s="423"/>
      <c r="F4" s="71"/>
      <c r="G4" s="93"/>
      <c r="H4" s="92"/>
      <c r="I4" s="330"/>
      <c r="J4" s="92"/>
      <c r="K4" s="334"/>
      <c r="L4" s="92"/>
      <c r="M4" s="92"/>
      <c r="N4" s="92"/>
      <c r="O4" s="92"/>
      <c r="P4" s="239"/>
      <c r="Q4" s="92"/>
      <c r="R4" s="92"/>
      <c r="S4" s="93"/>
      <c r="T4" s="93"/>
      <c r="U4" s="93"/>
      <c r="V4" s="93"/>
      <c r="W4" s="93"/>
      <c r="X4" s="93"/>
      <c r="Y4" s="93"/>
      <c r="Z4" s="93"/>
    </row>
    <row r="5" spans="1:26" s="14" customFormat="1" ht="38.25" x14ac:dyDescent="0.2">
      <c r="A5" s="117">
        <v>1</v>
      </c>
      <c r="B5" s="129" t="s">
        <v>785</v>
      </c>
      <c r="C5" s="117" t="s">
        <v>786</v>
      </c>
      <c r="D5" s="130" t="s">
        <v>127</v>
      </c>
      <c r="E5" s="130" t="s">
        <v>127</v>
      </c>
      <c r="F5" s="116">
        <v>1900</v>
      </c>
      <c r="G5" s="134">
        <v>2007</v>
      </c>
      <c r="H5" s="252"/>
      <c r="I5" s="333"/>
      <c r="J5" s="329">
        <v>7978000</v>
      </c>
      <c r="K5" s="325" t="s">
        <v>829</v>
      </c>
      <c r="L5" s="117" t="s">
        <v>828</v>
      </c>
      <c r="M5" s="117"/>
      <c r="N5" s="117"/>
      <c r="O5" s="117"/>
      <c r="P5" s="119"/>
      <c r="Q5" s="117"/>
      <c r="R5" s="117"/>
      <c r="S5" s="117"/>
      <c r="T5" s="117"/>
      <c r="U5" s="117"/>
      <c r="V5" s="117"/>
      <c r="W5" s="117" t="s">
        <v>959</v>
      </c>
      <c r="X5" s="133" t="s">
        <v>311</v>
      </c>
      <c r="Y5" s="117" t="s">
        <v>311</v>
      </c>
      <c r="Z5" s="133" t="s">
        <v>311</v>
      </c>
    </row>
    <row r="6" spans="1:26" s="360" customFormat="1" ht="25.5" x14ac:dyDescent="0.2">
      <c r="A6" s="352">
        <v>2</v>
      </c>
      <c r="B6" s="256" t="s">
        <v>547</v>
      </c>
      <c r="C6" s="352" t="s">
        <v>787</v>
      </c>
      <c r="D6" s="258" t="s">
        <v>127</v>
      </c>
      <c r="E6" s="258"/>
      <c r="F6" s="259">
        <v>1900</v>
      </c>
      <c r="G6" s="355">
        <v>143</v>
      </c>
      <c r="H6" s="258"/>
      <c r="I6" s="395"/>
      <c r="J6" s="359">
        <v>217000</v>
      </c>
      <c r="K6" s="338" t="s">
        <v>829</v>
      </c>
      <c r="L6" s="352"/>
      <c r="M6" s="352" t="s">
        <v>918</v>
      </c>
      <c r="N6" s="352" t="s">
        <v>938</v>
      </c>
      <c r="O6" s="352" t="s">
        <v>1118</v>
      </c>
      <c r="P6" s="358"/>
      <c r="Q6" s="352" t="s">
        <v>187</v>
      </c>
      <c r="R6" s="352" t="s">
        <v>1120</v>
      </c>
      <c r="S6" s="352" t="s">
        <v>125</v>
      </c>
      <c r="T6" s="352" t="s">
        <v>1115</v>
      </c>
      <c r="U6" s="352" t="s">
        <v>125</v>
      </c>
      <c r="V6" s="352" t="s">
        <v>125</v>
      </c>
      <c r="W6" s="355">
        <v>143</v>
      </c>
      <c r="X6" s="352" t="s">
        <v>960</v>
      </c>
      <c r="Y6" s="352"/>
      <c r="Z6" s="267" t="s">
        <v>109</v>
      </c>
    </row>
    <row r="7" spans="1:26" s="14" customFormat="1" ht="22.5" customHeight="1" x14ac:dyDescent="0.2">
      <c r="A7" s="117">
        <v>3</v>
      </c>
      <c r="B7" s="129" t="s">
        <v>788</v>
      </c>
      <c r="C7" s="117" t="s">
        <v>789</v>
      </c>
      <c r="D7" s="130" t="s">
        <v>127</v>
      </c>
      <c r="E7" s="130"/>
      <c r="F7" s="116">
        <v>1900</v>
      </c>
      <c r="G7" s="355">
        <v>79</v>
      </c>
      <c r="H7" s="258"/>
      <c r="I7" s="395"/>
      <c r="J7" s="359">
        <v>120000</v>
      </c>
      <c r="K7" s="325" t="s">
        <v>829</v>
      </c>
      <c r="L7" s="117"/>
      <c r="M7" s="197" t="s">
        <v>918</v>
      </c>
      <c r="N7" s="117" t="s">
        <v>925</v>
      </c>
      <c r="O7" s="352" t="s">
        <v>1119</v>
      </c>
      <c r="P7" s="358"/>
      <c r="Q7" s="352" t="s">
        <v>130</v>
      </c>
      <c r="R7" s="352" t="s">
        <v>1120</v>
      </c>
      <c r="S7" s="352" t="s">
        <v>125</v>
      </c>
      <c r="T7" s="352" t="s">
        <v>1121</v>
      </c>
      <c r="U7" s="352" t="s">
        <v>125</v>
      </c>
      <c r="V7" s="352" t="s">
        <v>125</v>
      </c>
      <c r="W7" s="355">
        <v>79</v>
      </c>
      <c r="X7" s="117" t="s">
        <v>961</v>
      </c>
      <c r="Y7" s="117"/>
      <c r="Z7" s="133" t="s">
        <v>109</v>
      </c>
    </row>
    <row r="8" spans="1:26" s="14" customFormat="1" ht="27.75" customHeight="1" x14ac:dyDescent="0.2">
      <c r="A8" s="197">
        <v>4</v>
      </c>
      <c r="B8" s="202" t="s">
        <v>790</v>
      </c>
      <c r="C8" s="197"/>
      <c r="D8" s="252"/>
      <c r="E8" s="252"/>
      <c r="F8" s="203">
        <v>1920</v>
      </c>
      <c r="G8" s="205">
        <v>174.95</v>
      </c>
      <c r="H8" s="252"/>
      <c r="I8" s="333"/>
      <c r="J8" s="329">
        <v>488000</v>
      </c>
      <c r="K8" s="335" t="s">
        <v>830</v>
      </c>
      <c r="L8" s="265"/>
      <c r="M8" s="197" t="s">
        <v>918</v>
      </c>
      <c r="N8" s="197" t="s">
        <v>919</v>
      </c>
      <c r="O8" s="197" t="s">
        <v>920</v>
      </c>
      <c r="P8" s="119"/>
      <c r="Q8" s="197" t="s">
        <v>130</v>
      </c>
      <c r="R8" s="197" t="s">
        <v>187</v>
      </c>
      <c r="S8" s="197" t="s">
        <v>187</v>
      </c>
      <c r="T8" s="197" t="s">
        <v>187</v>
      </c>
      <c r="U8" s="197" t="s">
        <v>187</v>
      </c>
      <c r="V8" s="197" t="s">
        <v>187</v>
      </c>
      <c r="W8" s="197" t="s">
        <v>962</v>
      </c>
      <c r="X8" s="270" t="s">
        <v>311</v>
      </c>
      <c r="Y8" s="197" t="s">
        <v>311</v>
      </c>
      <c r="Z8" s="270" t="s">
        <v>109</v>
      </c>
    </row>
    <row r="9" spans="1:26" s="14" customFormat="1" ht="28.5" customHeight="1" x14ac:dyDescent="0.2">
      <c r="A9" s="117">
        <v>5</v>
      </c>
      <c r="B9" s="202" t="s">
        <v>790</v>
      </c>
      <c r="C9" s="197"/>
      <c r="D9" s="252"/>
      <c r="E9" s="252"/>
      <c r="F9" s="203">
        <v>1926</v>
      </c>
      <c r="G9" s="205">
        <v>109.19</v>
      </c>
      <c r="H9" s="252"/>
      <c r="I9" s="333"/>
      <c r="J9" s="329">
        <v>306000</v>
      </c>
      <c r="K9" s="335" t="s">
        <v>831</v>
      </c>
      <c r="L9" s="197"/>
      <c r="M9" s="197" t="s">
        <v>918</v>
      </c>
      <c r="N9" s="197" t="s">
        <v>919</v>
      </c>
      <c r="O9" s="197" t="s">
        <v>920</v>
      </c>
      <c r="P9" s="119"/>
      <c r="Q9" s="197" t="s">
        <v>187</v>
      </c>
      <c r="R9" s="197" t="s">
        <v>130</v>
      </c>
      <c r="S9" s="197" t="s">
        <v>187</v>
      </c>
      <c r="T9" s="197" t="s">
        <v>187</v>
      </c>
      <c r="U9" s="197" t="s">
        <v>125</v>
      </c>
      <c r="V9" s="197" t="s">
        <v>187</v>
      </c>
      <c r="W9" s="197" t="s">
        <v>962</v>
      </c>
      <c r="X9" s="270" t="s">
        <v>311</v>
      </c>
      <c r="Y9" s="197" t="s">
        <v>311</v>
      </c>
      <c r="Z9" s="270" t="s">
        <v>109</v>
      </c>
    </row>
    <row r="10" spans="1:26" s="14" customFormat="1" ht="25.5" customHeight="1" x14ac:dyDescent="0.2">
      <c r="A10" s="389">
        <v>6</v>
      </c>
      <c r="B10" s="202" t="s">
        <v>790</v>
      </c>
      <c r="C10" s="197"/>
      <c r="D10" s="252"/>
      <c r="E10" s="252"/>
      <c r="F10" s="203">
        <v>1923</v>
      </c>
      <c r="G10" s="205">
        <v>178.65</v>
      </c>
      <c r="H10" s="252"/>
      <c r="I10" s="333"/>
      <c r="J10" s="329">
        <v>496000</v>
      </c>
      <c r="K10" s="335" t="s">
        <v>832</v>
      </c>
      <c r="L10" s="197"/>
      <c r="M10" s="197" t="s">
        <v>918</v>
      </c>
      <c r="N10" s="197" t="s">
        <v>921</v>
      </c>
      <c r="O10" s="197" t="s">
        <v>920</v>
      </c>
      <c r="P10" s="119"/>
      <c r="Q10" s="197" t="s">
        <v>187</v>
      </c>
      <c r="R10" s="197" t="s">
        <v>130</v>
      </c>
      <c r="S10" s="197" t="s">
        <v>187</v>
      </c>
      <c r="T10" s="197" t="s">
        <v>187</v>
      </c>
      <c r="U10" s="197" t="s">
        <v>125</v>
      </c>
      <c r="V10" s="197" t="s">
        <v>187</v>
      </c>
      <c r="W10" s="197" t="s">
        <v>962</v>
      </c>
      <c r="X10" s="270" t="s">
        <v>311</v>
      </c>
      <c r="Y10" s="197" t="s">
        <v>311</v>
      </c>
      <c r="Z10" s="270" t="s">
        <v>109</v>
      </c>
    </row>
    <row r="11" spans="1:26" s="14" customFormat="1" ht="24" customHeight="1" x14ac:dyDescent="0.2">
      <c r="A11" s="117">
        <v>7</v>
      </c>
      <c r="B11" s="202" t="s">
        <v>790</v>
      </c>
      <c r="C11" s="197"/>
      <c r="D11" s="252"/>
      <c r="E11" s="252"/>
      <c r="F11" s="203">
        <v>1905</v>
      </c>
      <c r="G11" s="205">
        <v>496.04</v>
      </c>
      <c r="H11" s="252"/>
      <c r="I11" s="333"/>
      <c r="J11" s="329">
        <v>1382000</v>
      </c>
      <c r="K11" s="336" t="s">
        <v>833</v>
      </c>
      <c r="L11" s="197"/>
      <c r="M11" s="197" t="s">
        <v>918</v>
      </c>
      <c r="N11" s="197" t="s">
        <v>921</v>
      </c>
      <c r="O11" s="197" t="s">
        <v>922</v>
      </c>
      <c r="P11" s="119"/>
      <c r="Q11" s="197" t="s">
        <v>187</v>
      </c>
      <c r="R11" s="197" t="s">
        <v>187</v>
      </c>
      <c r="S11" s="197" t="s">
        <v>130</v>
      </c>
      <c r="T11" s="197" t="s">
        <v>187</v>
      </c>
      <c r="U11" s="197" t="s">
        <v>187</v>
      </c>
      <c r="V11" s="197" t="s">
        <v>187</v>
      </c>
      <c r="W11" s="197" t="s">
        <v>963</v>
      </c>
      <c r="X11" s="270" t="s">
        <v>311</v>
      </c>
      <c r="Y11" s="197" t="s">
        <v>311</v>
      </c>
      <c r="Z11" s="270" t="s">
        <v>109</v>
      </c>
    </row>
    <row r="12" spans="1:26" s="14" customFormat="1" ht="26.25" customHeight="1" x14ac:dyDescent="0.2">
      <c r="A12" s="197">
        <v>8</v>
      </c>
      <c r="B12" s="202" t="s">
        <v>790</v>
      </c>
      <c r="C12" s="197"/>
      <c r="D12" s="252"/>
      <c r="E12" s="252"/>
      <c r="F12" s="203">
        <v>1906</v>
      </c>
      <c r="G12" s="205">
        <v>430.24</v>
      </c>
      <c r="H12" s="252"/>
      <c r="I12" s="333"/>
      <c r="J12" s="329">
        <v>1198000</v>
      </c>
      <c r="K12" s="335" t="s">
        <v>834</v>
      </c>
      <c r="L12" s="197"/>
      <c r="M12" s="197" t="s">
        <v>918</v>
      </c>
      <c r="N12" s="197" t="s">
        <v>923</v>
      </c>
      <c r="O12" s="197" t="s">
        <v>922</v>
      </c>
      <c r="P12" s="119"/>
      <c r="Q12" s="197" t="s">
        <v>187</v>
      </c>
      <c r="R12" s="197" t="s">
        <v>130</v>
      </c>
      <c r="S12" s="197" t="s">
        <v>130</v>
      </c>
      <c r="T12" s="197" t="s">
        <v>187</v>
      </c>
      <c r="U12" s="197" t="s">
        <v>187</v>
      </c>
      <c r="V12" s="197" t="s">
        <v>187</v>
      </c>
      <c r="W12" s="197" t="s">
        <v>964</v>
      </c>
      <c r="X12" s="270" t="s">
        <v>311</v>
      </c>
      <c r="Y12" s="197" t="s">
        <v>311</v>
      </c>
      <c r="Z12" s="270" t="s">
        <v>109</v>
      </c>
    </row>
    <row r="13" spans="1:26" s="14" customFormat="1" ht="30.75" customHeight="1" x14ac:dyDescent="0.2">
      <c r="A13" s="117">
        <v>9</v>
      </c>
      <c r="B13" s="202" t="s">
        <v>790</v>
      </c>
      <c r="C13" s="197"/>
      <c r="D13" s="252"/>
      <c r="E13" s="252"/>
      <c r="F13" s="203">
        <v>1910</v>
      </c>
      <c r="G13" s="205">
        <v>497.03</v>
      </c>
      <c r="H13" s="252"/>
      <c r="I13" s="333"/>
      <c r="J13" s="329">
        <v>1385000</v>
      </c>
      <c r="K13" s="335" t="s">
        <v>835</v>
      </c>
      <c r="L13" s="197"/>
      <c r="M13" s="197" t="s">
        <v>918</v>
      </c>
      <c r="N13" s="197" t="s">
        <v>921</v>
      </c>
      <c r="O13" s="197" t="s">
        <v>922</v>
      </c>
      <c r="P13" s="119"/>
      <c r="Q13" s="197" t="s">
        <v>187</v>
      </c>
      <c r="R13" s="197" t="s">
        <v>187</v>
      </c>
      <c r="S13" s="197" t="s">
        <v>187</v>
      </c>
      <c r="T13" s="197" t="s">
        <v>187</v>
      </c>
      <c r="U13" s="197" t="s">
        <v>187</v>
      </c>
      <c r="V13" s="197" t="s">
        <v>187</v>
      </c>
      <c r="W13" s="197" t="s">
        <v>963</v>
      </c>
      <c r="X13" s="270" t="s">
        <v>311</v>
      </c>
      <c r="Y13" s="197" t="s">
        <v>311</v>
      </c>
      <c r="Z13" s="270" t="s">
        <v>109</v>
      </c>
    </row>
    <row r="14" spans="1:26" s="14" customFormat="1" ht="29.25" customHeight="1" x14ac:dyDescent="0.2">
      <c r="A14" s="389">
        <v>10</v>
      </c>
      <c r="B14" s="202" t="s">
        <v>790</v>
      </c>
      <c r="C14" s="197"/>
      <c r="D14" s="252"/>
      <c r="E14" s="252"/>
      <c r="F14" s="203">
        <v>1906</v>
      </c>
      <c r="G14" s="205">
        <v>466.23</v>
      </c>
      <c r="H14" s="252"/>
      <c r="I14" s="333"/>
      <c r="J14" s="329">
        <v>1298000</v>
      </c>
      <c r="K14" s="336" t="s">
        <v>836</v>
      </c>
      <c r="L14" s="197"/>
      <c r="M14" s="197" t="s">
        <v>918</v>
      </c>
      <c r="N14" s="197" t="s">
        <v>921</v>
      </c>
      <c r="O14" s="197" t="s">
        <v>922</v>
      </c>
      <c r="P14" s="119"/>
      <c r="Q14" s="197" t="s">
        <v>187</v>
      </c>
      <c r="R14" s="197" t="s">
        <v>187</v>
      </c>
      <c r="S14" s="197" t="s">
        <v>187</v>
      </c>
      <c r="T14" s="197" t="s">
        <v>187</v>
      </c>
      <c r="U14" s="197" t="s">
        <v>187</v>
      </c>
      <c r="V14" s="197" t="s">
        <v>187</v>
      </c>
      <c r="W14" s="197" t="s">
        <v>963</v>
      </c>
      <c r="X14" s="270" t="s">
        <v>311</v>
      </c>
      <c r="Y14" s="197" t="s">
        <v>311</v>
      </c>
      <c r="Z14" s="270" t="s">
        <v>109</v>
      </c>
    </row>
    <row r="15" spans="1:26" s="14" customFormat="1" ht="31.5" customHeight="1" x14ac:dyDescent="0.2">
      <c r="A15" s="117">
        <v>11</v>
      </c>
      <c r="B15" s="202" t="s">
        <v>790</v>
      </c>
      <c r="C15" s="197"/>
      <c r="D15" s="252"/>
      <c r="E15" s="252"/>
      <c r="F15" s="203">
        <v>1906</v>
      </c>
      <c r="G15" s="205">
        <v>377.67</v>
      </c>
      <c r="H15" s="252"/>
      <c r="I15" s="333"/>
      <c r="J15" s="329">
        <v>1050000</v>
      </c>
      <c r="K15" s="335" t="s">
        <v>837</v>
      </c>
      <c r="L15" s="197"/>
      <c r="M15" s="197" t="s">
        <v>918</v>
      </c>
      <c r="N15" s="197" t="s">
        <v>921</v>
      </c>
      <c r="O15" s="197" t="s">
        <v>922</v>
      </c>
      <c r="P15" s="119"/>
      <c r="Q15" s="197" t="s">
        <v>187</v>
      </c>
      <c r="R15" s="197" t="s">
        <v>187</v>
      </c>
      <c r="S15" s="197" t="s">
        <v>187</v>
      </c>
      <c r="T15" s="197" t="s">
        <v>187</v>
      </c>
      <c r="U15" s="197" t="s">
        <v>125</v>
      </c>
      <c r="V15" s="197" t="s">
        <v>187</v>
      </c>
      <c r="W15" s="197" t="s">
        <v>963</v>
      </c>
      <c r="X15" s="270" t="s">
        <v>311</v>
      </c>
      <c r="Y15" s="197" t="s">
        <v>311</v>
      </c>
      <c r="Z15" s="270" t="s">
        <v>109</v>
      </c>
    </row>
    <row r="16" spans="1:26" s="14" customFormat="1" ht="33.75" customHeight="1" x14ac:dyDescent="0.2">
      <c r="A16" s="197">
        <v>12</v>
      </c>
      <c r="B16" s="202" t="s">
        <v>790</v>
      </c>
      <c r="C16" s="197"/>
      <c r="D16" s="252"/>
      <c r="E16" s="252"/>
      <c r="F16" s="203">
        <v>1898</v>
      </c>
      <c r="G16" s="205">
        <v>409.99</v>
      </c>
      <c r="H16" s="252"/>
      <c r="I16" s="333"/>
      <c r="J16" s="329">
        <v>1142000</v>
      </c>
      <c r="K16" s="335" t="s">
        <v>838</v>
      </c>
      <c r="L16" s="197"/>
      <c r="M16" s="197" t="s">
        <v>918</v>
      </c>
      <c r="N16" s="197" t="s">
        <v>921</v>
      </c>
      <c r="O16" s="197" t="s">
        <v>924</v>
      </c>
      <c r="P16" s="119"/>
      <c r="Q16" s="197" t="s">
        <v>187</v>
      </c>
      <c r="R16" s="197" t="s">
        <v>187</v>
      </c>
      <c r="S16" s="197" t="s">
        <v>187</v>
      </c>
      <c r="T16" s="197" t="s">
        <v>187</v>
      </c>
      <c r="U16" s="197" t="s">
        <v>187</v>
      </c>
      <c r="V16" s="197" t="s">
        <v>187</v>
      </c>
      <c r="W16" s="197" t="s">
        <v>963</v>
      </c>
      <c r="X16" s="270" t="s">
        <v>311</v>
      </c>
      <c r="Y16" s="197" t="s">
        <v>311</v>
      </c>
      <c r="Z16" s="270" t="s">
        <v>109</v>
      </c>
    </row>
    <row r="17" spans="1:26" s="14" customFormat="1" ht="28.5" customHeight="1" x14ac:dyDescent="0.2">
      <c r="A17" s="117">
        <v>13</v>
      </c>
      <c r="B17" s="202" t="s">
        <v>790</v>
      </c>
      <c r="C17" s="197"/>
      <c r="D17" s="252"/>
      <c r="E17" s="252"/>
      <c r="F17" s="203">
        <v>1898</v>
      </c>
      <c r="G17" s="205">
        <v>91.43</v>
      </c>
      <c r="H17" s="252"/>
      <c r="I17" s="333"/>
      <c r="J17" s="329">
        <v>255000</v>
      </c>
      <c r="K17" s="335" t="s">
        <v>839</v>
      </c>
      <c r="L17" s="197"/>
      <c r="M17" s="197" t="s">
        <v>918</v>
      </c>
      <c r="N17" s="197" t="s">
        <v>921</v>
      </c>
      <c r="O17" s="197" t="s">
        <v>922</v>
      </c>
      <c r="P17" s="119"/>
      <c r="Q17" s="197" t="s">
        <v>187</v>
      </c>
      <c r="R17" s="197" t="s">
        <v>130</v>
      </c>
      <c r="S17" s="197" t="s">
        <v>187</v>
      </c>
      <c r="T17" s="197" t="s">
        <v>187</v>
      </c>
      <c r="U17" s="197" t="s">
        <v>125</v>
      </c>
      <c r="V17" s="197" t="s">
        <v>187</v>
      </c>
      <c r="W17" s="197" t="s">
        <v>963</v>
      </c>
      <c r="X17" s="270" t="s">
        <v>311</v>
      </c>
      <c r="Y17" s="197" t="s">
        <v>311</v>
      </c>
      <c r="Z17" s="270" t="s">
        <v>109</v>
      </c>
    </row>
    <row r="18" spans="1:26" s="14" customFormat="1" ht="27.75" customHeight="1" x14ac:dyDescent="0.2">
      <c r="A18" s="389">
        <v>14</v>
      </c>
      <c r="B18" s="202" t="s">
        <v>790</v>
      </c>
      <c r="C18" s="197"/>
      <c r="D18" s="252"/>
      <c r="E18" s="252"/>
      <c r="F18" s="203">
        <v>1922</v>
      </c>
      <c r="G18" s="205">
        <v>251.72</v>
      </c>
      <c r="H18" s="252"/>
      <c r="I18" s="333"/>
      <c r="J18" s="329">
        <v>702000</v>
      </c>
      <c r="K18" s="335" t="s">
        <v>840</v>
      </c>
      <c r="L18" s="197"/>
      <c r="M18" s="197" t="s">
        <v>918</v>
      </c>
      <c r="N18" s="197" t="s">
        <v>921</v>
      </c>
      <c r="O18" s="197" t="s">
        <v>920</v>
      </c>
      <c r="P18" s="119"/>
      <c r="Q18" s="197" t="s">
        <v>187</v>
      </c>
      <c r="R18" s="197" t="s">
        <v>187</v>
      </c>
      <c r="S18" s="197" t="s">
        <v>187</v>
      </c>
      <c r="T18" s="197" t="s">
        <v>187</v>
      </c>
      <c r="U18" s="197" t="s">
        <v>187</v>
      </c>
      <c r="V18" s="197" t="s">
        <v>187</v>
      </c>
      <c r="W18" s="197" t="s">
        <v>962</v>
      </c>
      <c r="X18" s="270" t="s">
        <v>311</v>
      </c>
      <c r="Y18" s="197" t="s">
        <v>311</v>
      </c>
      <c r="Z18" s="270" t="s">
        <v>109</v>
      </c>
    </row>
    <row r="19" spans="1:26" s="360" customFormat="1" ht="28.5" customHeight="1" x14ac:dyDescent="0.2">
      <c r="A19" s="117">
        <v>15</v>
      </c>
      <c r="B19" s="256" t="s">
        <v>790</v>
      </c>
      <c r="C19" s="386" t="s">
        <v>1110</v>
      </c>
      <c r="D19" s="258" t="s">
        <v>105</v>
      </c>
      <c r="E19" s="258"/>
      <c r="F19" s="259">
        <v>1920</v>
      </c>
      <c r="G19" s="355">
        <v>552.91</v>
      </c>
      <c r="H19" s="258"/>
      <c r="I19" s="395">
        <v>200000</v>
      </c>
      <c r="J19" s="359"/>
      <c r="K19" s="338" t="s">
        <v>841</v>
      </c>
      <c r="L19" s="386"/>
      <c r="M19" s="386" t="s">
        <v>918</v>
      </c>
      <c r="N19" s="386" t="s">
        <v>925</v>
      </c>
      <c r="O19" s="386" t="s">
        <v>920</v>
      </c>
      <c r="P19" s="358"/>
      <c r="Q19" s="390" t="s">
        <v>951</v>
      </c>
      <c r="R19" s="386" t="s">
        <v>187</v>
      </c>
      <c r="S19" s="386" t="s">
        <v>187</v>
      </c>
      <c r="T19" s="386" t="s">
        <v>187</v>
      </c>
      <c r="U19" s="386" t="s">
        <v>187</v>
      </c>
      <c r="V19" s="386" t="s">
        <v>187</v>
      </c>
      <c r="W19" s="386" t="s">
        <v>962</v>
      </c>
      <c r="X19" s="267" t="s">
        <v>311</v>
      </c>
      <c r="Y19" s="386" t="s">
        <v>311</v>
      </c>
      <c r="Z19" s="267" t="s">
        <v>109</v>
      </c>
    </row>
    <row r="20" spans="1:26" s="14" customFormat="1" ht="25.5" customHeight="1" x14ac:dyDescent="0.2">
      <c r="A20" s="197">
        <v>16</v>
      </c>
      <c r="B20" s="202" t="s">
        <v>790</v>
      </c>
      <c r="C20" s="197"/>
      <c r="D20" s="252"/>
      <c r="E20" s="252"/>
      <c r="F20" s="203">
        <v>1936</v>
      </c>
      <c r="G20" s="205">
        <v>613.41999999999996</v>
      </c>
      <c r="H20" s="252"/>
      <c r="I20" s="333"/>
      <c r="J20" s="329">
        <v>1708000</v>
      </c>
      <c r="K20" s="335" t="s">
        <v>842</v>
      </c>
      <c r="L20" s="197"/>
      <c r="M20" s="197" t="s">
        <v>918</v>
      </c>
      <c r="N20" s="197" t="s">
        <v>921</v>
      </c>
      <c r="O20" s="197" t="s">
        <v>920</v>
      </c>
      <c r="P20" s="119"/>
      <c r="Q20" s="197" t="s">
        <v>187</v>
      </c>
      <c r="R20" s="197" t="s">
        <v>187</v>
      </c>
      <c r="S20" s="197" t="s">
        <v>187</v>
      </c>
      <c r="T20" s="197" t="s">
        <v>187</v>
      </c>
      <c r="U20" s="197" t="s">
        <v>187</v>
      </c>
      <c r="V20" s="197" t="s">
        <v>187</v>
      </c>
      <c r="W20" s="197" t="s">
        <v>963</v>
      </c>
      <c r="X20" s="270" t="s">
        <v>311</v>
      </c>
      <c r="Y20" s="197" t="s">
        <v>311</v>
      </c>
      <c r="Z20" s="270" t="s">
        <v>109</v>
      </c>
    </row>
    <row r="21" spans="1:26" s="14" customFormat="1" ht="25.5" x14ac:dyDescent="0.2">
      <c r="A21" s="117">
        <v>17</v>
      </c>
      <c r="B21" s="202" t="s">
        <v>790</v>
      </c>
      <c r="C21" s="197"/>
      <c r="D21" s="252"/>
      <c r="E21" s="252"/>
      <c r="F21" s="203">
        <v>1936</v>
      </c>
      <c r="G21" s="205">
        <v>68.59</v>
      </c>
      <c r="H21" s="252"/>
      <c r="I21" s="333"/>
      <c r="J21" s="329">
        <v>192000</v>
      </c>
      <c r="K21" s="335" t="s">
        <v>843</v>
      </c>
      <c r="L21" s="197"/>
      <c r="M21" s="197" t="s">
        <v>918</v>
      </c>
      <c r="N21" s="197" t="s">
        <v>925</v>
      </c>
      <c r="O21" s="197" t="s">
        <v>920</v>
      </c>
      <c r="P21" s="119"/>
      <c r="Q21" s="197" t="s">
        <v>187</v>
      </c>
      <c r="R21" s="197" t="s">
        <v>187</v>
      </c>
      <c r="S21" s="197" t="s">
        <v>187</v>
      </c>
      <c r="T21" s="197" t="s">
        <v>187</v>
      </c>
      <c r="U21" s="197" t="s">
        <v>187</v>
      </c>
      <c r="V21" s="197" t="s">
        <v>187</v>
      </c>
      <c r="W21" s="197" t="s">
        <v>965</v>
      </c>
      <c r="X21" s="270" t="s">
        <v>109</v>
      </c>
      <c r="Y21" s="197" t="s">
        <v>311</v>
      </c>
      <c r="Z21" s="270" t="s">
        <v>109</v>
      </c>
    </row>
    <row r="22" spans="1:26" s="14" customFormat="1" ht="29.25" customHeight="1" x14ac:dyDescent="0.2">
      <c r="A22" s="389">
        <v>18</v>
      </c>
      <c r="B22" s="202" t="s">
        <v>790</v>
      </c>
      <c r="C22" s="197"/>
      <c r="D22" s="252"/>
      <c r="E22" s="252"/>
      <c r="F22" s="203">
        <v>1888</v>
      </c>
      <c r="G22" s="205">
        <v>675.39</v>
      </c>
      <c r="H22" s="252"/>
      <c r="I22" s="333"/>
      <c r="J22" s="329">
        <v>1881000</v>
      </c>
      <c r="K22" s="335" t="s">
        <v>844</v>
      </c>
      <c r="L22" s="197"/>
      <c r="M22" s="197" t="s">
        <v>918</v>
      </c>
      <c r="N22" s="197" t="s">
        <v>925</v>
      </c>
      <c r="O22" s="197" t="s">
        <v>922</v>
      </c>
      <c r="P22" s="119"/>
      <c r="Q22" s="197" t="s">
        <v>187</v>
      </c>
      <c r="R22" s="197" t="s">
        <v>130</v>
      </c>
      <c r="S22" s="197" t="s">
        <v>187</v>
      </c>
      <c r="T22" s="197" t="s">
        <v>187</v>
      </c>
      <c r="U22" s="197" t="s">
        <v>187</v>
      </c>
      <c r="V22" s="197" t="s">
        <v>187</v>
      </c>
      <c r="W22" s="197" t="s">
        <v>963</v>
      </c>
      <c r="X22" s="270" t="s">
        <v>311</v>
      </c>
      <c r="Y22" s="197" t="s">
        <v>311</v>
      </c>
      <c r="Z22" s="270" t="s">
        <v>109</v>
      </c>
    </row>
    <row r="23" spans="1:26" s="14" customFormat="1" ht="29.25" customHeight="1" x14ac:dyDescent="0.2">
      <c r="A23" s="117">
        <v>19</v>
      </c>
      <c r="B23" s="202" t="s">
        <v>790</v>
      </c>
      <c r="C23" s="197"/>
      <c r="D23" s="252"/>
      <c r="E23" s="252"/>
      <c r="F23" s="203">
        <v>1910</v>
      </c>
      <c r="G23" s="205">
        <v>355.03</v>
      </c>
      <c r="H23" s="252"/>
      <c r="I23" s="333"/>
      <c r="J23" s="329">
        <v>989000</v>
      </c>
      <c r="K23" s="335" t="s">
        <v>845</v>
      </c>
      <c r="L23" s="197"/>
      <c r="M23" s="197" t="s">
        <v>918</v>
      </c>
      <c r="N23" s="197" t="s">
        <v>925</v>
      </c>
      <c r="O23" s="197" t="s">
        <v>922</v>
      </c>
      <c r="P23" s="119"/>
      <c r="Q23" s="197" t="s">
        <v>187</v>
      </c>
      <c r="R23" s="197" t="s">
        <v>187</v>
      </c>
      <c r="S23" s="197" t="s">
        <v>187</v>
      </c>
      <c r="T23" s="197" t="s">
        <v>187</v>
      </c>
      <c r="U23" s="197" t="s">
        <v>187</v>
      </c>
      <c r="V23" s="197" t="s">
        <v>187</v>
      </c>
      <c r="W23" s="197" t="s">
        <v>963</v>
      </c>
      <c r="X23" s="270" t="s">
        <v>311</v>
      </c>
      <c r="Y23" s="197" t="s">
        <v>311</v>
      </c>
      <c r="Z23" s="270" t="s">
        <v>109</v>
      </c>
    </row>
    <row r="24" spans="1:26" s="14" customFormat="1" ht="25.5" x14ac:dyDescent="0.2">
      <c r="A24" s="197">
        <v>20</v>
      </c>
      <c r="B24" s="202" t="s">
        <v>790</v>
      </c>
      <c r="C24" s="197"/>
      <c r="D24" s="252"/>
      <c r="E24" s="252"/>
      <c r="F24" s="203">
        <v>1912</v>
      </c>
      <c r="G24" s="205">
        <v>343.15</v>
      </c>
      <c r="H24" s="252"/>
      <c r="I24" s="333"/>
      <c r="J24" s="329">
        <v>956000</v>
      </c>
      <c r="K24" s="335" t="s">
        <v>846</v>
      </c>
      <c r="L24" s="197"/>
      <c r="M24" s="197" t="s">
        <v>918</v>
      </c>
      <c r="N24" s="197" t="s">
        <v>921</v>
      </c>
      <c r="O24" s="197" t="s">
        <v>922</v>
      </c>
      <c r="P24" s="119"/>
      <c r="Q24" s="197" t="s">
        <v>187</v>
      </c>
      <c r="R24" s="197" t="s">
        <v>187</v>
      </c>
      <c r="S24" s="197" t="s">
        <v>187</v>
      </c>
      <c r="T24" s="197" t="s">
        <v>187</v>
      </c>
      <c r="U24" s="197" t="s">
        <v>187</v>
      </c>
      <c r="V24" s="197" t="s">
        <v>187</v>
      </c>
      <c r="W24" s="197" t="s">
        <v>965</v>
      </c>
      <c r="X24" s="270" t="s">
        <v>109</v>
      </c>
      <c r="Y24" s="197" t="s">
        <v>311</v>
      </c>
      <c r="Z24" s="270" t="s">
        <v>109</v>
      </c>
    </row>
    <row r="25" spans="1:26" s="14" customFormat="1" ht="30" customHeight="1" x14ac:dyDescent="0.2">
      <c r="A25" s="117">
        <v>21</v>
      </c>
      <c r="B25" s="202" t="s">
        <v>790</v>
      </c>
      <c r="C25" s="197"/>
      <c r="D25" s="252"/>
      <c r="E25" s="252"/>
      <c r="F25" s="203">
        <v>1885</v>
      </c>
      <c r="G25" s="205">
        <v>619.86</v>
      </c>
      <c r="H25" s="252"/>
      <c r="I25" s="333"/>
      <c r="J25" s="329">
        <v>1727000</v>
      </c>
      <c r="K25" s="335" t="s">
        <v>847</v>
      </c>
      <c r="L25" s="197"/>
      <c r="M25" s="197" t="s">
        <v>918</v>
      </c>
      <c r="N25" s="197" t="s">
        <v>925</v>
      </c>
      <c r="O25" s="197" t="s">
        <v>920</v>
      </c>
      <c r="P25" s="119"/>
      <c r="Q25" s="197" t="s">
        <v>187</v>
      </c>
      <c r="R25" s="197" t="s">
        <v>187</v>
      </c>
      <c r="S25" s="197" t="s">
        <v>187</v>
      </c>
      <c r="T25" s="197" t="s">
        <v>187</v>
      </c>
      <c r="U25" s="197" t="s">
        <v>187</v>
      </c>
      <c r="V25" s="197" t="s">
        <v>187</v>
      </c>
      <c r="W25" s="197" t="s">
        <v>963</v>
      </c>
      <c r="X25" s="270" t="s">
        <v>311</v>
      </c>
      <c r="Y25" s="197" t="s">
        <v>311</v>
      </c>
      <c r="Z25" s="270" t="s">
        <v>109</v>
      </c>
    </row>
    <row r="26" spans="1:26" s="14" customFormat="1" ht="25.5" customHeight="1" x14ac:dyDescent="0.2">
      <c r="A26" s="389">
        <v>22</v>
      </c>
      <c r="B26" s="202" t="s">
        <v>790</v>
      </c>
      <c r="C26" s="197"/>
      <c r="D26" s="252"/>
      <c r="E26" s="252"/>
      <c r="F26" s="203">
        <v>1964</v>
      </c>
      <c r="G26" s="205">
        <v>370.24</v>
      </c>
      <c r="H26" s="252"/>
      <c r="I26" s="333"/>
      <c r="J26" s="329">
        <v>1031000</v>
      </c>
      <c r="K26" s="335" t="s">
        <v>848</v>
      </c>
      <c r="L26" s="197"/>
      <c r="M26" s="197" t="s">
        <v>926</v>
      </c>
      <c r="N26" s="197" t="s">
        <v>927</v>
      </c>
      <c r="O26" s="197" t="s">
        <v>928</v>
      </c>
      <c r="P26" s="119"/>
      <c r="Q26" s="197" t="s">
        <v>130</v>
      </c>
      <c r="R26" s="197" t="s">
        <v>130</v>
      </c>
      <c r="S26" s="197" t="s">
        <v>130</v>
      </c>
      <c r="T26" s="197" t="s">
        <v>130</v>
      </c>
      <c r="U26" s="197" t="s">
        <v>125</v>
      </c>
      <c r="V26" s="197" t="s">
        <v>130</v>
      </c>
      <c r="W26" s="197" t="s">
        <v>963</v>
      </c>
      <c r="X26" s="270" t="s">
        <v>311</v>
      </c>
      <c r="Y26" s="197" t="s">
        <v>311</v>
      </c>
      <c r="Z26" s="270" t="s">
        <v>109</v>
      </c>
    </row>
    <row r="27" spans="1:26" s="14" customFormat="1" ht="38.25" x14ac:dyDescent="0.2">
      <c r="A27" s="117">
        <v>23</v>
      </c>
      <c r="B27" s="202" t="s">
        <v>790</v>
      </c>
      <c r="C27" s="197"/>
      <c r="D27" s="252"/>
      <c r="E27" s="252"/>
      <c r="F27" s="203">
        <v>1937</v>
      </c>
      <c r="G27" s="205">
        <v>99.28</v>
      </c>
      <c r="H27" s="252"/>
      <c r="I27" s="333"/>
      <c r="J27" s="329">
        <v>276000</v>
      </c>
      <c r="K27" s="335" t="s">
        <v>849</v>
      </c>
      <c r="L27" s="197"/>
      <c r="M27" s="197" t="s">
        <v>918</v>
      </c>
      <c r="N27" s="197" t="s">
        <v>921</v>
      </c>
      <c r="O27" s="197" t="s">
        <v>920</v>
      </c>
      <c r="P27" s="119"/>
      <c r="Q27" s="197" t="s">
        <v>187</v>
      </c>
      <c r="R27" s="197" t="s">
        <v>187</v>
      </c>
      <c r="S27" s="197" t="s">
        <v>187</v>
      </c>
      <c r="T27" s="197" t="s">
        <v>130</v>
      </c>
      <c r="U27" s="197" t="s">
        <v>130</v>
      </c>
      <c r="V27" s="197" t="s">
        <v>130</v>
      </c>
      <c r="W27" s="197" t="s">
        <v>962</v>
      </c>
      <c r="X27" s="270" t="s">
        <v>311</v>
      </c>
      <c r="Y27" s="197" t="s">
        <v>311</v>
      </c>
      <c r="Z27" s="270" t="s">
        <v>109</v>
      </c>
    </row>
    <row r="28" spans="1:26" s="14" customFormat="1" ht="29.25" customHeight="1" x14ac:dyDescent="0.2">
      <c r="A28" s="197">
        <v>24</v>
      </c>
      <c r="B28" s="202" t="s">
        <v>790</v>
      </c>
      <c r="C28" s="197"/>
      <c r="D28" s="252"/>
      <c r="E28" s="252"/>
      <c r="F28" s="203">
        <v>1924</v>
      </c>
      <c r="G28" s="205">
        <v>143.71</v>
      </c>
      <c r="H28" s="252"/>
      <c r="I28" s="333"/>
      <c r="J28" s="329">
        <v>401000</v>
      </c>
      <c r="K28" s="335" t="s">
        <v>850</v>
      </c>
      <c r="L28" s="197"/>
      <c r="M28" s="197" t="s">
        <v>918</v>
      </c>
      <c r="N28" s="197" t="s">
        <v>929</v>
      </c>
      <c r="O28" s="197" t="s">
        <v>920</v>
      </c>
      <c r="P28" s="119"/>
      <c r="Q28" s="197" t="s">
        <v>130</v>
      </c>
      <c r="R28" s="197" t="s">
        <v>130</v>
      </c>
      <c r="S28" s="197" t="s">
        <v>130</v>
      </c>
      <c r="T28" s="197" t="s">
        <v>130</v>
      </c>
      <c r="U28" s="197" t="s">
        <v>125</v>
      </c>
      <c r="V28" s="197" t="s">
        <v>130</v>
      </c>
      <c r="W28" s="197" t="s">
        <v>962</v>
      </c>
      <c r="X28" s="270" t="s">
        <v>311</v>
      </c>
      <c r="Y28" s="197" t="s">
        <v>311</v>
      </c>
      <c r="Z28" s="270" t="s">
        <v>109</v>
      </c>
    </row>
    <row r="29" spans="1:26" s="14" customFormat="1" ht="30" customHeight="1" x14ac:dyDescent="0.2">
      <c r="A29" s="117">
        <v>25</v>
      </c>
      <c r="B29" s="202" t="s">
        <v>790</v>
      </c>
      <c r="C29" s="197"/>
      <c r="D29" s="252"/>
      <c r="E29" s="252"/>
      <c r="F29" s="203">
        <v>1910</v>
      </c>
      <c r="G29" s="205">
        <v>30.8</v>
      </c>
      <c r="H29" s="252"/>
      <c r="I29" s="333"/>
      <c r="J29" s="329">
        <v>91000</v>
      </c>
      <c r="K29" s="335" t="s">
        <v>851</v>
      </c>
      <c r="L29" s="197"/>
      <c r="M29" s="197" t="s">
        <v>918</v>
      </c>
      <c r="N29" s="197" t="s">
        <v>921</v>
      </c>
      <c r="O29" s="197" t="s">
        <v>920</v>
      </c>
      <c r="P29" s="119"/>
      <c r="Q29" s="197" t="s">
        <v>187</v>
      </c>
      <c r="R29" s="197" t="s">
        <v>187</v>
      </c>
      <c r="S29" s="197" t="s">
        <v>187</v>
      </c>
      <c r="T29" s="197" t="s">
        <v>187</v>
      </c>
      <c r="U29" s="197" t="s">
        <v>187</v>
      </c>
      <c r="V29" s="197" t="s">
        <v>187</v>
      </c>
      <c r="W29" s="197" t="s">
        <v>962</v>
      </c>
      <c r="X29" s="270" t="s">
        <v>311</v>
      </c>
      <c r="Y29" s="197" t="s">
        <v>311</v>
      </c>
      <c r="Z29" s="270" t="s">
        <v>109</v>
      </c>
    </row>
    <row r="30" spans="1:26" s="14" customFormat="1" ht="32.25" customHeight="1" x14ac:dyDescent="0.2">
      <c r="A30" s="389">
        <v>26</v>
      </c>
      <c r="B30" s="202" t="s">
        <v>790</v>
      </c>
      <c r="C30" s="197"/>
      <c r="D30" s="252"/>
      <c r="E30" s="252"/>
      <c r="F30" s="203">
        <v>1910</v>
      </c>
      <c r="G30" s="205">
        <v>447.73</v>
      </c>
      <c r="H30" s="252"/>
      <c r="I30" s="333"/>
      <c r="J30" s="329">
        <v>1247000</v>
      </c>
      <c r="K30" s="335" t="s">
        <v>852</v>
      </c>
      <c r="L30" s="197"/>
      <c r="M30" s="197" t="s">
        <v>918</v>
      </c>
      <c r="N30" s="197" t="s">
        <v>921</v>
      </c>
      <c r="O30" s="197" t="s">
        <v>922</v>
      </c>
      <c r="P30" s="119"/>
      <c r="Q30" s="197" t="s">
        <v>187</v>
      </c>
      <c r="R30" s="197" t="s">
        <v>187</v>
      </c>
      <c r="S30" s="197" t="s">
        <v>187</v>
      </c>
      <c r="T30" s="197" t="s">
        <v>187</v>
      </c>
      <c r="U30" s="197" t="s">
        <v>187</v>
      </c>
      <c r="V30" s="197" t="s">
        <v>187</v>
      </c>
      <c r="W30" s="197" t="s">
        <v>963</v>
      </c>
      <c r="X30" s="270" t="s">
        <v>311</v>
      </c>
      <c r="Y30" s="197" t="s">
        <v>311</v>
      </c>
      <c r="Z30" s="270" t="s">
        <v>109</v>
      </c>
    </row>
    <row r="31" spans="1:26" s="14" customFormat="1" ht="31.5" customHeight="1" x14ac:dyDescent="0.2">
      <c r="A31" s="117">
        <v>27</v>
      </c>
      <c r="B31" s="202" t="s">
        <v>790</v>
      </c>
      <c r="C31" s="197"/>
      <c r="D31" s="252"/>
      <c r="E31" s="252"/>
      <c r="F31" s="203">
        <v>1910</v>
      </c>
      <c r="G31" s="205">
        <v>435.36</v>
      </c>
      <c r="H31" s="252"/>
      <c r="I31" s="333"/>
      <c r="J31" s="329">
        <v>1213000</v>
      </c>
      <c r="K31" s="335" t="s">
        <v>853</v>
      </c>
      <c r="L31" s="197"/>
      <c r="M31" s="197" t="s">
        <v>918</v>
      </c>
      <c r="N31" s="197" t="s">
        <v>921</v>
      </c>
      <c r="O31" s="197" t="s">
        <v>922</v>
      </c>
      <c r="P31" s="119"/>
      <c r="Q31" s="197" t="s">
        <v>187</v>
      </c>
      <c r="R31" s="197" t="s">
        <v>187</v>
      </c>
      <c r="S31" s="197" t="s">
        <v>130</v>
      </c>
      <c r="T31" s="197" t="s">
        <v>187</v>
      </c>
      <c r="U31" s="197" t="s">
        <v>125</v>
      </c>
      <c r="V31" s="197" t="s">
        <v>187</v>
      </c>
      <c r="W31" s="197" t="s">
        <v>963</v>
      </c>
      <c r="X31" s="270" t="s">
        <v>311</v>
      </c>
      <c r="Y31" s="197" t="s">
        <v>311</v>
      </c>
      <c r="Z31" s="270" t="s">
        <v>109</v>
      </c>
    </row>
    <row r="32" spans="1:26" s="14" customFormat="1" ht="31.5" customHeight="1" x14ac:dyDescent="0.2">
      <c r="A32" s="197">
        <v>28</v>
      </c>
      <c r="B32" s="202" t="s">
        <v>790</v>
      </c>
      <c r="C32" s="197"/>
      <c r="D32" s="252"/>
      <c r="E32" s="252"/>
      <c r="F32" s="203">
        <v>1911</v>
      </c>
      <c r="G32" s="205">
        <v>448.21</v>
      </c>
      <c r="H32" s="252"/>
      <c r="I32" s="333"/>
      <c r="J32" s="329">
        <v>1249000</v>
      </c>
      <c r="K32" s="335" t="s">
        <v>854</v>
      </c>
      <c r="L32" s="197"/>
      <c r="M32" s="197" t="s">
        <v>918</v>
      </c>
      <c r="N32" s="197" t="s">
        <v>921</v>
      </c>
      <c r="O32" s="197" t="s">
        <v>922</v>
      </c>
      <c r="P32" s="119"/>
      <c r="Q32" s="197" t="s">
        <v>187</v>
      </c>
      <c r="R32" s="197" t="s">
        <v>130</v>
      </c>
      <c r="S32" s="197" t="s">
        <v>130</v>
      </c>
      <c r="T32" s="197" t="s">
        <v>187</v>
      </c>
      <c r="U32" s="197" t="s">
        <v>187</v>
      </c>
      <c r="V32" s="197" t="s">
        <v>187</v>
      </c>
      <c r="W32" s="197" t="s">
        <v>963</v>
      </c>
      <c r="X32" s="270" t="s">
        <v>311</v>
      </c>
      <c r="Y32" s="197" t="s">
        <v>311</v>
      </c>
      <c r="Z32" s="270" t="s">
        <v>109</v>
      </c>
    </row>
    <row r="33" spans="1:26" s="14" customFormat="1" ht="29.25" customHeight="1" x14ac:dyDescent="0.2">
      <c r="A33" s="117">
        <v>29</v>
      </c>
      <c r="B33" s="202" t="s">
        <v>790</v>
      </c>
      <c r="C33" s="197"/>
      <c r="D33" s="252"/>
      <c r="E33" s="252"/>
      <c r="F33" s="203">
        <v>1927</v>
      </c>
      <c r="G33" s="205">
        <v>498.11</v>
      </c>
      <c r="H33" s="252"/>
      <c r="I33" s="333"/>
      <c r="J33" s="329">
        <v>1388000</v>
      </c>
      <c r="K33" s="335" t="s">
        <v>855</v>
      </c>
      <c r="L33" s="197"/>
      <c r="M33" s="197" t="s">
        <v>918</v>
      </c>
      <c r="N33" s="197" t="s">
        <v>929</v>
      </c>
      <c r="O33" s="197" t="s">
        <v>924</v>
      </c>
      <c r="P33" s="119"/>
      <c r="Q33" s="197" t="s">
        <v>187</v>
      </c>
      <c r="R33" s="197" t="s">
        <v>130</v>
      </c>
      <c r="S33" s="197" t="s">
        <v>187</v>
      </c>
      <c r="T33" s="197" t="s">
        <v>187</v>
      </c>
      <c r="U33" s="197" t="s">
        <v>187</v>
      </c>
      <c r="V33" s="197" t="s">
        <v>187</v>
      </c>
      <c r="W33" s="197" t="s">
        <v>964</v>
      </c>
      <c r="X33" s="270" t="s">
        <v>311</v>
      </c>
      <c r="Y33" s="197" t="s">
        <v>311</v>
      </c>
      <c r="Z33" s="270" t="s">
        <v>109</v>
      </c>
    </row>
    <row r="34" spans="1:26" s="14" customFormat="1" ht="30" customHeight="1" x14ac:dyDescent="0.2">
      <c r="A34" s="389">
        <v>30</v>
      </c>
      <c r="B34" s="202" t="s">
        <v>790</v>
      </c>
      <c r="C34" s="197"/>
      <c r="D34" s="252"/>
      <c r="E34" s="252"/>
      <c r="F34" s="203">
        <v>1927</v>
      </c>
      <c r="G34" s="205">
        <v>90.01</v>
      </c>
      <c r="H34" s="252"/>
      <c r="I34" s="333"/>
      <c r="J34" s="329">
        <v>251000</v>
      </c>
      <c r="K34" s="335" t="s">
        <v>856</v>
      </c>
      <c r="L34" s="197"/>
      <c r="M34" s="197" t="s">
        <v>918</v>
      </c>
      <c r="N34" s="197" t="s">
        <v>921</v>
      </c>
      <c r="O34" s="197" t="s">
        <v>922</v>
      </c>
      <c r="P34" s="119"/>
      <c r="Q34" s="197" t="s">
        <v>187</v>
      </c>
      <c r="R34" s="197" t="s">
        <v>187</v>
      </c>
      <c r="S34" s="197" t="s">
        <v>187</v>
      </c>
      <c r="T34" s="197" t="s">
        <v>187</v>
      </c>
      <c r="U34" s="197" t="s">
        <v>187</v>
      </c>
      <c r="V34" s="197" t="s">
        <v>187</v>
      </c>
      <c r="W34" s="197" t="s">
        <v>963</v>
      </c>
      <c r="X34" s="270" t="s">
        <v>311</v>
      </c>
      <c r="Y34" s="197" t="s">
        <v>311</v>
      </c>
      <c r="Z34" s="270" t="s">
        <v>109</v>
      </c>
    </row>
    <row r="35" spans="1:26" s="14" customFormat="1" ht="29.25" customHeight="1" x14ac:dyDescent="0.2">
      <c r="A35" s="117">
        <v>31</v>
      </c>
      <c r="B35" s="202" t="s">
        <v>790</v>
      </c>
      <c r="C35" s="197"/>
      <c r="D35" s="252"/>
      <c r="E35" s="252"/>
      <c r="F35" s="203">
        <v>1896</v>
      </c>
      <c r="G35" s="205">
        <v>235.02</v>
      </c>
      <c r="H35" s="252"/>
      <c r="I35" s="333"/>
      <c r="J35" s="329">
        <v>655000</v>
      </c>
      <c r="K35" s="335" t="s">
        <v>857</v>
      </c>
      <c r="L35" s="197"/>
      <c r="M35" s="197" t="s">
        <v>918</v>
      </c>
      <c r="N35" s="197" t="s">
        <v>929</v>
      </c>
      <c r="O35" s="197" t="s">
        <v>922</v>
      </c>
      <c r="P35" s="119"/>
      <c r="Q35" s="197" t="s">
        <v>187</v>
      </c>
      <c r="R35" s="197" t="s">
        <v>187</v>
      </c>
      <c r="S35" s="197" t="s">
        <v>187</v>
      </c>
      <c r="T35" s="197" t="s">
        <v>187</v>
      </c>
      <c r="U35" s="197" t="s">
        <v>187</v>
      </c>
      <c r="V35" s="197" t="s">
        <v>187</v>
      </c>
      <c r="W35" s="197" t="s">
        <v>963</v>
      </c>
      <c r="X35" s="270" t="s">
        <v>311</v>
      </c>
      <c r="Y35" s="197" t="s">
        <v>311</v>
      </c>
      <c r="Z35" s="270" t="s">
        <v>109</v>
      </c>
    </row>
    <row r="36" spans="1:26" s="14" customFormat="1" ht="25.5" x14ac:dyDescent="0.2">
      <c r="A36" s="197">
        <v>32</v>
      </c>
      <c r="B36" s="202" t="s">
        <v>790</v>
      </c>
      <c r="C36" s="197"/>
      <c r="D36" s="252"/>
      <c r="E36" s="252"/>
      <c r="F36" s="203">
        <v>1901</v>
      </c>
      <c r="G36" s="205">
        <v>86.89</v>
      </c>
      <c r="H36" s="252"/>
      <c r="I36" s="333"/>
      <c r="J36" s="329">
        <v>242000</v>
      </c>
      <c r="K36" s="335" t="s">
        <v>858</v>
      </c>
      <c r="L36" s="197"/>
      <c r="M36" s="197" t="s">
        <v>918</v>
      </c>
      <c r="N36" s="197" t="s">
        <v>925</v>
      </c>
      <c r="O36" s="197" t="s">
        <v>922</v>
      </c>
      <c r="P36" s="119"/>
      <c r="Q36" s="197" t="s">
        <v>187</v>
      </c>
      <c r="R36" s="197" t="s">
        <v>130</v>
      </c>
      <c r="S36" s="197" t="s">
        <v>187</v>
      </c>
      <c r="T36" s="197" t="s">
        <v>187</v>
      </c>
      <c r="U36" s="197" t="s">
        <v>187</v>
      </c>
      <c r="V36" s="197" t="s">
        <v>187</v>
      </c>
      <c r="W36" s="197" t="s">
        <v>965</v>
      </c>
      <c r="X36" s="270" t="s">
        <v>109</v>
      </c>
      <c r="Y36" s="197" t="s">
        <v>311</v>
      </c>
      <c r="Z36" s="270" t="s">
        <v>109</v>
      </c>
    </row>
    <row r="37" spans="1:26" s="14" customFormat="1" ht="25.5" x14ac:dyDescent="0.2">
      <c r="A37" s="117">
        <v>33</v>
      </c>
      <c r="B37" s="202" t="s">
        <v>790</v>
      </c>
      <c r="C37" s="197"/>
      <c r="D37" s="252"/>
      <c r="E37" s="252"/>
      <c r="F37" s="203">
        <v>1902</v>
      </c>
      <c r="G37" s="205">
        <v>164.52</v>
      </c>
      <c r="H37" s="252"/>
      <c r="I37" s="333"/>
      <c r="J37" s="329">
        <v>458000</v>
      </c>
      <c r="K37" s="335" t="s">
        <v>859</v>
      </c>
      <c r="L37" s="197"/>
      <c r="M37" s="197" t="s">
        <v>918</v>
      </c>
      <c r="N37" s="197" t="s">
        <v>921</v>
      </c>
      <c r="O37" s="197" t="s">
        <v>922</v>
      </c>
      <c r="P37" s="119"/>
      <c r="Q37" s="197" t="s">
        <v>187</v>
      </c>
      <c r="R37" s="197" t="s">
        <v>187</v>
      </c>
      <c r="S37" s="197" t="s">
        <v>187</v>
      </c>
      <c r="T37" s="197" t="s">
        <v>187</v>
      </c>
      <c r="U37" s="197" t="s">
        <v>187</v>
      </c>
      <c r="V37" s="197" t="s">
        <v>187</v>
      </c>
      <c r="W37" s="197" t="s">
        <v>965</v>
      </c>
      <c r="X37" s="270" t="s">
        <v>109</v>
      </c>
      <c r="Y37" s="197" t="s">
        <v>311</v>
      </c>
      <c r="Z37" s="270" t="s">
        <v>109</v>
      </c>
    </row>
    <row r="38" spans="1:26" s="14" customFormat="1" ht="25.5" x14ac:dyDescent="0.2">
      <c r="A38" s="389">
        <v>34</v>
      </c>
      <c r="B38" s="202" t="s">
        <v>790</v>
      </c>
      <c r="C38" s="197"/>
      <c r="D38" s="252"/>
      <c r="E38" s="252"/>
      <c r="F38" s="203">
        <v>1890</v>
      </c>
      <c r="G38" s="205">
        <v>163.98</v>
      </c>
      <c r="H38" s="252"/>
      <c r="I38" s="333"/>
      <c r="J38" s="329">
        <v>457000</v>
      </c>
      <c r="K38" s="335" t="s">
        <v>860</v>
      </c>
      <c r="L38" s="197"/>
      <c r="M38" s="197" t="s">
        <v>918</v>
      </c>
      <c r="N38" s="197" t="s">
        <v>925</v>
      </c>
      <c r="O38" s="197" t="s">
        <v>922</v>
      </c>
      <c r="P38" s="119"/>
      <c r="Q38" s="197" t="s">
        <v>187</v>
      </c>
      <c r="R38" s="197" t="s">
        <v>187</v>
      </c>
      <c r="S38" s="197" t="s">
        <v>187</v>
      </c>
      <c r="T38" s="197" t="s">
        <v>187</v>
      </c>
      <c r="U38" s="197" t="s">
        <v>125</v>
      </c>
      <c r="V38" s="197" t="s">
        <v>187</v>
      </c>
      <c r="W38" s="197" t="s">
        <v>966</v>
      </c>
      <c r="X38" s="270" t="s">
        <v>109</v>
      </c>
      <c r="Y38" s="197" t="s">
        <v>311</v>
      </c>
      <c r="Z38" s="270" t="s">
        <v>109</v>
      </c>
    </row>
    <row r="39" spans="1:26" s="14" customFormat="1" ht="25.5" x14ac:dyDescent="0.2">
      <c r="A39" s="117">
        <v>35</v>
      </c>
      <c r="B39" s="202" t="s">
        <v>790</v>
      </c>
      <c r="C39" s="197"/>
      <c r="D39" s="252"/>
      <c r="E39" s="252"/>
      <c r="F39" s="203">
        <v>1900</v>
      </c>
      <c r="G39" s="205">
        <v>198.53</v>
      </c>
      <c r="H39" s="252"/>
      <c r="I39" s="333"/>
      <c r="J39" s="329">
        <v>553000</v>
      </c>
      <c r="K39" s="335" t="s">
        <v>861</v>
      </c>
      <c r="L39" s="197"/>
      <c r="M39" s="197" t="s">
        <v>918</v>
      </c>
      <c r="N39" s="197" t="s">
        <v>925</v>
      </c>
      <c r="O39" s="197" t="s">
        <v>922</v>
      </c>
      <c r="P39" s="119"/>
      <c r="Q39" s="197" t="s">
        <v>187</v>
      </c>
      <c r="R39" s="197" t="s">
        <v>187</v>
      </c>
      <c r="S39" s="197" t="s">
        <v>187</v>
      </c>
      <c r="T39" s="197" t="s">
        <v>187</v>
      </c>
      <c r="U39" s="197" t="s">
        <v>125</v>
      </c>
      <c r="V39" s="197" t="s">
        <v>187</v>
      </c>
      <c r="W39" s="197" t="s">
        <v>961</v>
      </c>
      <c r="X39" s="270" t="s">
        <v>109</v>
      </c>
      <c r="Y39" s="197" t="s">
        <v>311</v>
      </c>
      <c r="Z39" s="270" t="s">
        <v>109</v>
      </c>
    </row>
    <row r="40" spans="1:26" s="14" customFormat="1" ht="25.5" x14ac:dyDescent="0.2">
      <c r="A40" s="197">
        <v>36</v>
      </c>
      <c r="B40" s="202" t="s">
        <v>790</v>
      </c>
      <c r="C40" s="197"/>
      <c r="D40" s="252"/>
      <c r="E40" s="252"/>
      <c r="F40" s="203">
        <v>1923</v>
      </c>
      <c r="G40" s="205">
        <v>250.2</v>
      </c>
      <c r="H40" s="252"/>
      <c r="I40" s="333"/>
      <c r="J40" s="329">
        <v>697000</v>
      </c>
      <c r="K40" s="335" t="s">
        <v>862</v>
      </c>
      <c r="L40" s="197"/>
      <c r="M40" s="197" t="s">
        <v>918</v>
      </c>
      <c r="N40" s="197" t="s">
        <v>925</v>
      </c>
      <c r="O40" s="197" t="s">
        <v>922</v>
      </c>
      <c r="P40" s="119"/>
      <c r="Q40" s="197" t="s">
        <v>130</v>
      </c>
      <c r="R40" s="197" t="s">
        <v>187</v>
      </c>
      <c r="S40" s="197" t="s">
        <v>187</v>
      </c>
      <c r="T40" s="197" t="s">
        <v>187</v>
      </c>
      <c r="U40" s="197" t="s">
        <v>187</v>
      </c>
      <c r="V40" s="197" t="s">
        <v>187</v>
      </c>
      <c r="W40" s="197" t="s">
        <v>965</v>
      </c>
      <c r="X40" s="270" t="s">
        <v>109</v>
      </c>
      <c r="Y40" s="197" t="s">
        <v>311</v>
      </c>
      <c r="Z40" s="270" t="s">
        <v>109</v>
      </c>
    </row>
    <row r="41" spans="1:26" s="14" customFormat="1" ht="27" customHeight="1" x14ac:dyDescent="0.2">
      <c r="A41" s="117">
        <v>37</v>
      </c>
      <c r="B41" s="202" t="s">
        <v>790</v>
      </c>
      <c r="C41" s="197"/>
      <c r="D41" s="252"/>
      <c r="E41" s="252"/>
      <c r="F41" s="203">
        <v>1903</v>
      </c>
      <c r="G41" s="205">
        <v>348.5</v>
      </c>
      <c r="H41" s="252"/>
      <c r="I41" s="333"/>
      <c r="J41" s="329">
        <v>971000</v>
      </c>
      <c r="K41" s="335" t="s">
        <v>863</v>
      </c>
      <c r="L41" s="197"/>
      <c r="M41" s="197" t="s">
        <v>918</v>
      </c>
      <c r="N41" s="197" t="s">
        <v>929</v>
      </c>
      <c r="O41" s="197" t="s">
        <v>924</v>
      </c>
      <c r="P41" s="119"/>
      <c r="Q41" s="197" t="s">
        <v>187</v>
      </c>
      <c r="R41" s="197" t="s">
        <v>187</v>
      </c>
      <c r="S41" s="197" t="s">
        <v>187</v>
      </c>
      <c r="T41" s="197" t="s">
        <v>187</v>
      </c>
      <c r="U41" s="197" t="s">
        <v>187</v>
      </c>
      <c r="V41" s="197" t="s">
        <v>187</v>
      </c>
      <c r="W41" s="197" t="s">
        <v>963</v>
      </c>
      <c r="X41" s="270" t="s">
        <v>311</v>
      </c>
      <c r="Y41" s="197" t="s">
        <v>311</v>
      </c>
      <c r="Z41" s="270" t="s">
        <v>109</v>
      </c>
    </row>
    <row r="42" spans="1:26" s="14" customFormat="1" ht="25.5" x14ac:dyDescent="0.2">
      <c r="A42" s="389">
        <v>38</v>
      </c>
      <c r="B42" s="129" t="s">
        <v>547</v>
      </c>
      <c r="C42" s="117" t="s">
        <v>787</v>
      </c>
      <c r="D42" s="130" t="s">
        <v>127</v>
      </c>
      <c r="E42" s="130" t="s">
        <v>105</v>
      </c>
      <c r="F42" s="116" t="s">
        <v>791</v>
      </c>
      <c r="G42" s="134">
        <v>50.35</v>
      </c>
      <c r="H42" s="252"/>
      <c r="I42" s="333"/>
      <c r="J42" s="329">
        <v>77000</v>
      </c>
      <c r="K42" s="325" t="s">
        <v>864</v>
      </c>
      <c r="L42" s="117"/>
      <c r="M42" s="117" t="s">
        <v>930</v>
      </c>
      <c r="N42" s="117" t="s">
        <v>925</v>
      </c>
      <c r="O42" s="117" t="s">
        <v>931</v>
      </c>
      <c r="P42" s="119"/>
      <c r="Q42" s="117" t="s">
        <v>187</v>
      </c>
      <c r="R42" s="117" t="s">
        <v>358</v>
      </c>
      <c r="S42" s="117" t="s">
        <v>358</v>
      </c>
      <c r="T42" s="117" t="s">
        <v>187</v>
      </c>
      <c r="U42" s="117" t="s">
        <v>358</v>
      </c>
      <c r="V42" s="117" t="s">
        <v>358</v>
      </c>
      <c r="W42" s="117" t="s">
        <v>961</v>
      </c>
      <c r="X42" s="133" t="s">
        <v>109</v>
      </c>
      <c r="Y42" s="117" t="s">
        <v>109</v>
      </c>
      <c r="Z42" s="133" t="s">
        <v>109</v>
      </c>
    </row>
    <row r="43" spans="1:26" s="14" customFormat="1" ht="25.5" x14ac:dyDescent="0.2">
      <c r="A43" s="117">
        <v>39</v>
      </c>
      <c r="B43" s="129" t="s">
        <v>547</v>
      </c>
      <c r="C43" s="117" t="s">
        <v>789</v>
      </c>
      <c r="D43" s="130" t="s">
        <v>127</v>
      </c>
      <c r="E43" s="130" t="s">
        <v>105</v>
      </c>
      <c r="F43" s="116" t="s">
        <v>792</v>
      </c>
      <c r="G43" s="134">
        <v>79.8</v>
      </c>
      <c r="H43" s="252"/>
      <c r="I43" s="333"/>
      <c r="J43" s="329">
        <v>121000</v>
      </c>
      <c r="K43" s="325" t="s">
        <v>865</v>
      </c>
      <c r="L43" s="117"/>
      <c r="M43" s="117" t="s">
        <v>930</v>
      </c>
      <c r="N43" s="117" t="s">
        <v>925</v>
      </c>
      <c r="O43" s="117" t="s">
        <v>931</v>
      </c>
      <c r="P43" s="119"/>
      <c r="Q43" s="117" t="s">
        <v>187</v>
      </c>
      <c r="R43" s="117" t="s">
        <v>130</v>
      </c>
      <c r="S43" s="117" t="s">
        <v>358</v>
      </c>
      <c r="T43" s="117" t="s">
        <v>187</v>
      </c>
      <c r="U43" s="117" t="s">
        <v>358</v>
      </c>
      <c r="V43" s="117" t="s">
        <v>358</v>
      </c>
      <c r="W43" s="117" t="s">
        <v>961</v>
      </c>
      <c r="X43" s="133" t="s">
        <v>109</v>
      </c>
      <c r="Y43" s="117" t="s">
        <v>109</v>
      </c>
      <c r="Z43" s="133" t="s">
        <v>109</v>
      </c>
    </row>
    <row r="44" spans="1:26" s="357" customFormat="1" ht="25.5" x14ac:dyDescent="0.2">
      <c r="A44" s="197">
        <v>40</v>
      </c>
      <c r="B44" s="256" t="s">
        <v>547</v>
      </c>
      <c r="C44" s="386" t="s">
        <v>789</v>
      </c>
      <c r="D44" s="258" t="s">
        <v>105</v>
      </c>
      <c r="E44" s="258" t="s">
        <v>105</v>
      </c>
      <c r="F44" s="259" t="s">
        <v>1068</v>
      </c>
      <c r="G44" s="355">
        <v>22</v>
      </c>
      <c r="H44" s="258"/>
      <c r="I44" s="395"/>
      <c r="J44" s="356">
        <v>41000</v>
      </c>
      <c r="K44" s="338" t="s">
        <v>1070</v>
      </c>
      <c r="L44" s="386"/>
      <c r="M44" s="386" t="s">
        <v>918</v>
      </c>
      <c r="N44" s="386" t="s">
        <v>185</v>
      </c>
      <c r="O44" s="386" t="s">
        <v>922</v>
      </c>
      <c r="P44" s="386"/>
      <c r="Q44" s="386" t="s">
        <v>952</v>
      </c>
      <c r="R44" s="386" t="s">
        <v>125</v>
      </c>
      <c r="S44" s="386" t="s">
        <v>125</v>
      </c>
      <c r="T44" s="386" t="s">
        <v>1115</v>
      </c>
      <c r="U44" s="386" t="s">
        <v>125</v>
      </c>
      <c r="V44" s="386" t="s">
        <v>125</v>
      </c>
      <c r="W44" s="386" t="s">
        <v>961</v>
      </c>
      <c r="X44" s="267" t="s">
        <v>109</v>
      </c>
      <c r="Y44" s="267" t="s">
        <v>109</v>
      </c>
      <c r="Z44" s="267" t="s">
        <v>109</v>
      </c>
    </row>
    <row r="45" spans="1:26" s="357" customFormat="1" ht="25.5" x14ac:dyDescent="0.2">
      <c r="A45" s="117">
        <v>41</v>
      </c>
      <c r="B45" s="256" t="s">
        <v>547</v>
      </c>
      <c r="C45" s="352" t="s">
        <v>789</v>
      </c>
      <c r="D45" s="258" t="s">
        <v>127</v>
      </c>
      <c r="E45" s="258" t="s">
        <v>105</v>
      </c>
      <c r="F45" s="259" t="s">
        <v>1069</v>
      </c>
      <c r="G45" s="355">
        <v>41.82</v>
      </c>
      <c r="H45" s="258"/>
      <c r="I45" s="395"/>
      <c r="J45" s="356">
        <v>78000</v>
      </c>
      <c r="K45" s="338" t="s">
        <v>1071</v>
      </c>
      <c r="L45" s="352"/>
      <c r="M45" s="352" t="s">
        <v>1116</v>
      </c>
      <c r="N45" s="352" t="s">
        <v>185</v>
      </c>
      <c r="O45" s="352" t="s">
        <v>922</v>
      </c>
      <c r="P45" s="352"/>
      <c r="Q45" s="352" t="s">
        <v>187</v>
      </c>
      <c r="R45" s="352" t="s">
        <v>125</v>
      </c>
      <c r="S45" s="352" t="s">
        <v>125</v>
      </c>
      <c r="T45" s="352" t="s">
        <v>1115</v>
      </c>
      <c r="U45" s="352" t="s">
        <v>125</v>
      </c>
      <c r="V45" s="352" t="s">
        <v>125</v>
      </c>
      <c r="W45" s="352" t="s">
        <v>961</v>
      </c>
      <c r="X45" s="267" t="s">
        <v>109</v>
      </c>
      <c r="Y45" s="267" t="s">
        <v>109</v>
      </c>
      <c r="Z45" s="267" t="s">
        <v>109</v>
      </c>
    </row>
    <row r="46" spans="1:26" s="14" customFormat="1" ht="25.5" x14ac:dyDescent="0.2">
      <c r="A46" s="389">
        <v>42</v>
      </c>
      <c r="B46" s="129" t="s">
        <v>547</v>
      </c>
      <c r="C46" s="117" t="s">
        <v>787</v>
      </c>
      <c r="D46" s="130" t="s">
        <v>127</v>
      </c>
      <c r="E46" s="130" t="s">
        <v>105</v>
      </c>
      <c r="F46" s="116" t="s">
        <v>791</v>
      </c>
      <c r="G46" s="134">
        <v>105.88</v>
      </c>
      <c r="H46" s="252"/>
      <c r="I46" s="333"/>
      <c r="J46" s="329">
        <v>161000</v>
      </c>
      <c r="K46" s="325" t="s">
        <v>866</v>
      </c>
      <c r="L46" s="117"/>
      <c r="M46" s="117" t="s">
        <v>930</v>
      </c>
      <c r="N46" s="117" t="s">
        <v>925</v>
      </c>
      <c r="O46" s="117" t="s">
        <v>931</v>
      </c>
      <c r="P46" s="119"/>
      <c r="Q46" s="117" t="s">
        <v>187</v>
      </c>
      <c r="R46" s="117" t="s">
        <v>358</v>
      </c>
      <c r="S46" s="117" t="s">
        <v>358</v>
      </c>
      <c r="T46" s="117" t="s">
        <v>187</v>
      </c>
      <c r="U46" s="117" t="s">
        <v>358</v>
      </c>
      <c r="V46" s="117" t="s">
        <v>358</v>
      </c>
      <c r="W46" s="117" t="s">
        <v>961</v>
      </c>
      <c r="X46" s="133" t="s">
        <v>109</v>
      </c>
      <c r="Y46" s="117" t="s">
        <v>109</v>
      </c>
      <c r="Z46" s="133" t="s">
        <v>109</v>
      </c>
    </row>
    <row r="47" spans="1:26" s="14" customFormat="1" ht="25.5" x14ac:dyDescent="0.2">
      <c r="A47" s="117">
        <v>43</v>
      </c>
      <c r="B47" s="129" t="s">
        <v>547</v>
      </c>
      <c r="C47" s="117" t="s">
        <v>787</v>
      </c>
      <c r="D47" s="130" t="s">
        <v>127</v>
      </c>
      <c r="E47" s="130" t="s">
        <v>105</v>
      </c>
      <c r="F47" s="116" t="s">
        <v>791</v>
      </c>
      <c r="G47" s="134">
        <v>98.01</v>
      </c>
      <c r="H47" s="252"/>
      <c r="I47" s="333"/>
      <c r="J47" s="329">
        <v>149000</v>
      </c>
      <c r="K47" s="325" t="s">
        <v>867</v>
      </c>
      <c r="L47" s="117"/>
      <c r="M47" s="117" t="s">
        <v>930</v>
      </c>
      <c r="N47" s="117" t="s">
        <v>925</v>
      </c>
      <c r="O47" s="117" t="s">
        <v>931</v>
      </c>
      <c r="P47" s="119"/>
      <c r="Q47" s="117" t="s">
        <v>187</v>
      </c>
      <c r="R47" s="117" t="s">
        <v>358</v>
      </c>
      <c r="S47" s="117" t="s">
        <v>358</v>
      </c>
      <c r="T47" s="117" t="s">
        <v>187</v>
      </c>
      <c r="U47" s="117" t="s">
        <v>358</v>
      </c>
      <c r="V47" s="117" t="s">
        <v>358</v>
      </c>
      <c r="W47" s="117" t="s">
        <v>961</v>
      </c>
      <c r="X47" s="133" t="s">
        <v>109</v>
      </c>
      <c r="Y47" s="117" t="s">
        <v>109</v>
      </c>
      <c r="Z47" s="133" t="s">
        <v>109</v>
      </c>
    </row>
    <row r="48" spans="1:26" s="14" customFormat="1" ht="25.5" x14ac:dyDescent="0.2">
      <c r="A48" s="197">
        <v>44</v>
      </c>
      <c r="B48" s="202" t="s">
        <v>547</v>
      </c>
      <c r="C48" s="197" t="s">
        <v>787</v>
      </c>
      <c r="D48" s="130" t="s">
        <v>127</v>
      </c>
      <c r="E48" s="130" t="s">
        <v>105</v>
      </c>
      <c r="F48" s="203" t="s">
        <v>791</v>
      </c>
      <c r="G48" s="205">
        <v>50.27</v>
      </c>
      <c r="H48" s="252"/>
      <c r="I48" s="333"/>
      <c r="J48" s="329">
        <v>76000</v>
      </c>
      <c r="K48" s="335" t="s">
        <v>868</v>
      </c>
      <c r="L48" s="197"/>
      <c r="M48" s="197" t="s">
        <v>930</v>
      </c>
      <c r="N48" s="197" t="s">
        <v>925</v>
      </c>
      <c r="O48" s="197" t="s">
        <v>931</v>
      </c>
      <c r="P48" s="119"/>
      <c r="Q48" s="197" t="s">
        <v>952</v>
      </c>
      <c r="R48" s="197" t="s">
        <v>358</v>
      </c>
      <c r="S48" s="197" t="s">
        <v>358</v>
      </c>
      <c r="T48" s="197" t="s">
        <v>952</v>
      </c>
      <c r="U48" s="197" t="s">
        <v>358</v>
      </c>
      <c r="V48" s="197" t="s">
        <v>358</v>
      </c>
      <c r="W48" s="197" t="s">
        <v>961</v>
      </c>
      <c r="X48" s="270" t="s">
        <v>109</v>
      </c>
      <c r="Y48" s="197" t="s">
        <v>109</v>
      </c>
      <c r="Z48" s="270" t="s">
        <v>109</v>
      </c>
    </row>
    <row r="49" spans="1:26" s="14" customFormat="1" ht="25.5" x14ac:dyDescent="0.2">
      <c r="A49" s="117">
        <v>45</v>
      </c>
      <c r="B49" s="202" t="s">
        <v>547</v>
      </c>
      <c r="C49" s="197" t="s">
        <v>789</v>
      </c>
      <c r="D49" s="130" t="s">
        <v>127</v>
      </c>
      <c r="E49" s="130" t="s">
        <v>105</v>
      </c>
      <c r="F49" s="203" t="s">
        <v>791</v>
      </c>
      <c r="G49" s="205">
        <v>44.88</v>
      </c>
      <c r="H49" s="252"/>
      <c r="I49" s="333"/>
      <c r="J49" s="329">
        <v>68000</v>
      </c>
      <c r="K49" s="335" t="s">
        <v>869</v>
      </c>
      <c r="L49" s="197"/>
      <c r="M49" s="197" t="s">
        <v>930</v>
      </c>
      <c r="N49" s="197" t="s">
        <v>925</v>
      </c>
      <c r="O49" s="197" t="s">
        <v>932</v>
      </c>
      <c r="P49" s="119"/>
      <c r="Q49" s="197" t="s">
        <v>187</v>
      </c>
      <c r="R49" s="197" t="s">
        <v>358</v>
      </c>
      <c r="S49" s="197" t="s">
        <v>358</v>
      </c>
      <c r="T49" s="197" t="s">
        <v>187</v>
      </c>
      <c r="U49" s="197" t="s">
        <v>358</v>
      </c>
      <c r="V49" s="197" t="s">
        <v>358</v>
      </c>
      <c r="W49" s="197" t="s">
        <v>961</v>
      </c>
      <c r="X49" s="270" t="s">
        <v>109</v>
      </c>
      <c r="Y49" s="197" t="s">
        <v>109</v>
      </c>
      <c r="Z49" s="270" t="s">
        <v>109</v>
      </c>
    </row>
    <row r="50" spans="1:26" s="14" customFormat="1" ht="25.5" x14ac:dyDescent="0.2">
      <c r="A50" s="389">
        <v>46</v>
      </c>
      <c r="B50" s="202" t="s">
        <v>547</v>
      </c>
      <c r="C50" s="197" t="s">
        <v>787</v>
      </c>
      <c r="D50" s="252" t="s">
        <v>127</v>
      </c>
      <c r="E50" s="130" t="s">
        <v>105</v>
      </c>
      <c r="F50" s="203" t="s">
        <v>792</v>
      </c>
      <c r="G50" s="205">
        <v>39.6</v>
      </c>
      <c r="H50" s="252"/>
      <c r="I50" s="333"/>
      <c r="J50" s="329">
        <v>60000</v>
      </c>
      <c r="K50" s="335" t="s">
        <v>870</v>
      </c>
      <c r="L50" s="197"/>
      <c r="M50" s="197" t="s">
        <v>930</v>
      </c>
      <c r="N50" s="197" t="s">
        <v>925</v>
      </c>
      <c r="O50" s="197" t="s">
        <v>931</v>
      </c>
      <c r="P50" s="119"/>
      <c r="Q50" s="197" t="s">
        <v>187</v>
      </c>
      <c r="R50" s="197" t="s">
        <v>358</v>
      </c>
      <c r="S50" s="197" t="s">
        <v>358</v>
      </c>
      <c r="T50" s="197" t="s">
        <v>187</v>
      </c>
      <c r="U50" s="197" t="s">
        <v>358</v>
      </c>
      <c r="V50" s="197" t="s">
        <v>358</v>
      </c>
      <c r="W50" s="197" t="s">
        <v>961</v>
      </c>
      <c r="X50" s="270" t="s">
        <v>109</v>
      </c>
      <c r="Y50" s="197" t="s">
        <v>109</v>
      </c>
      <c r="Z50" s="270" t="s">
        <v>109</v>
      </c>
    </row>
    <row r="51" spans="1:26" s="14" customFormat="1" ht="25.5" x14ac:dyDescent="0.2">
      <c r="A51" s="117">
        <v>47</v>
      </c>
      <c r="B51" s="202" t="s">
        <v>547</v>
      </c>
      <c r="C51" s="197" t="s">
        <v>789</v>
      </c>
      <c r="D51" s="252" t="s">
        <v>127</v>
      </c>
      <c r="E51" s="130" t="s">
        <v>105</v>
      </c>
      <c r="F51" s="203" t="s">
        <v>792</v>
      </c>
      <c r="G51" s="205">
        <v>7</v>
      </c>
      <c r="H51" s="252"/>
      <c r="I51" s="333"/>
      <c r="J51" s="329">
        <v>11000</v>
      </c>
      <c r="K51" s="335" t="s">
        <v>871</v>
      </c>
      <c r="L51" s="197"/>
      <c r="M51" s="197" t="s">
        <v>930</v>
      </c>
      <c r="N51" s="197" t="s">
        <v>925</v>
      </c>
      <c r="O51" s="197" t="s">
        <v>931</v>
      </c>
      <c r="P51" s="119"/>
      <c r="Q51" s="197" t="s">
        <v>187</v>
      </c>
      <c r="R51" s="197" t="s">
        <v>358</v>
      </c>
      <c r="S51" s="197" t="s">
        <v>358</v>
      </c>
      <c r="T51" s="197" t="s">
        <v>187</v>
      </c>
      <c r="U51" s="197" t="s">
        <v>358</v>
      </c>
      <c r="V51" s="197" t="s">
        <v>358</v>
      </c>
      <c r="W51" s="197" t="s">
        <v>961</v>
      </c>
      <c r="X51" s="270" t="s">
        <v>109</v>
      </c>
      <c r="Y51" s="197" t="s">
        <v>109</v>
      </c>
      <c r="Z51" s="270" t="s">
        <v>109</v>
      </c>
    </row>
    <row r="52" spans="1:26" s="14" customFormat="1" ht="25.5" x14ac:dyDescent="0.2">
      <c r="A52" s="197">
        <v>48</v>
      </c>
      <c r="B52" s="202" t="s">
        <v>547</v>
      </c>
      <c r="C52" s="197" t="s">
        <v>789</v>
      </c>
      <c r="D52" s="252" t="s">
        <v>127</v>
      </c>
      <c r="E52" s="130" t="s">
        <v>105</v>
      </c>
      <c r="F52" s="203" t="s">
        <v>791</v>
      </c>
      <c r="G52" s="205">
        <v>45.47</v>
      </c>
      <c r="H52" s="252"/>
      <c r="I52" s="333"/>
      <c r="J52" s="329">
        <v>69000</v>
      </c>
      <c r="K52" s="325" t="s">
        <v>1072</v>
      </c>
      <c r="L52" s="197"/>
      <c r="M52" s="197" t="s">
        <v>930</v>
      </c>
      <c r="N52" s="197" t="s">
        <v>925</v>
      </c>
      <c r="O52" s="197" t="s">
        <v>931</v>
      </c>
      <c r="P52" s="119"/>
      <c r="Q52" s="197" t="s">
        <v>187</v>
      </c>
      <c r="R52" s="197" t="s">
        <v>358</v>
      </c>
      <c r="S52" s="197" t="s">
        <v>358</v>
      </c>
      <c r="T52" s="197" t="s">
        <v>187</v>
      </c>
      <c r="U52" s="197" t="s">
        <v>358</v>
      </c>
      <c r="V52" s="197" t="s">
        <v>358</v>
      </c>
      <c r="W52" s="197" t="s">
        <v>961</v>
      </c>
      <c r="X52" s="270" t="s">
        <v>109</v>
      </c>
      <c r="Y52" s="197" t="s">
        <v>109</v>
      </c>
      <c r="Z52" s="270" t="s">
        <v>109</v>
      </c>
    </row>
    <row r="53" spans="1:26" s="14" customFormat="1" ht="25.5" x14ac:dyDescent="0.2">
      <c r="A53" s="117">
        <v>49</v>
      </c>
      <c r="B53" s="202" t="s">
        <v>547</v>
      </c>
      <c r="C53" s="197" t="s">
        <v>787</v>
      </c>
      <c r="D53" s="252" t="s">
        <v>127</v>
      </c>
      <c r="E53" s="130" t="s">
        <v>105</v>
      </c>
      <c r="F53" s="203" t="s">
        <v>791</v>
      </c>
      <c r="G53" s="205">
        <v>52.25</v>
      </c>
      <c r="H53" s="252"/>
      <c r="I53" s="333"/>
      <c r="J53" s="329">
        <v>79000</v>
      </c>
      <c r="K53" s="325" t="s">
        <v>872</v>
      </c>
      <c r="L53" s="197"/>
      <c r="M53" s="197" t="s">
        <v>930</v>
      </c>
      <c r="N53" s="197" t="s">
        <v>925</v>
      </c>
      <c r="O53" s="197" t="s">
        <v>931</v>
      </c>
      <c r="P53" s="119"/>
      <c r="Q53" s="197" t="s">
        <v>187</v>
      </c>
      <c r="R53" s="197" t="s">
        <v>358</v>
      </c>
      <c r="S53" s="197" t="s">
        <v>358</v>
      </c>
      <c r="T53" s="197" t="s">
        <v>187</v>
      </c>
      <c r="U53" s="197" t="s">
        <v>358</v>
      </c>
      <c r="V53" s="197" t="s">
        <v>358</v>
      </c>
      <c r="W53" s="197" t="s">
        <v>961</v>
      </c>
      <c r="X53" s="270" t="s">
        <v>109</v>
      </c>
      <c r="Y53" s="197" t="s">
        <v>109</v>
      </c>
      <c r="Z53" s="270" t="s">
        <v>109</v>
      </c>
    </row>
    <row r="54" spans="1:26" s="14" customFormat="1" ht="25.5" x14ac:dyDescent="0.2">
      <c r="A54" s="389">
        <v>50</v>
      </c>
      <c r="B54" s="202" t="s">
        <v>547</v>
      </c>
      <c r="C54" s="197" t="s">
        <v>787</v>
      </c>
      <c r="D54" s="252" t="s">
        <v>127</v>
      </c>
      <c r="E54" s="130" t="s">
        <v>105</v>
      </c>
      <c r="F54" s="203" t="s">
        <v>791</v>
      </c>
      <c r="G54" s="205">
        <v>50.19</v>
      </c>
      <c r="H54" s="252"/>
      <c r="I54" s="333"/>
      <c r="J54" s="329">
        <v>76000</v>
      </c>
      <c r="K54" s="325" t="s">
        <v>873</v>
      </c>
      <c r="L54" s="197"/>
      <c r="M54" s="197" t="s">
        <v>930</v>
      </c>
      <c r="N54" s="197" t="s">
        <v>925</v>
      </c>
      <c r="O54" s="197" t="s">
        <v>931</v>
      </c>
      <c r="P54" s="119"/>
      <c r="Q54" s="197" t="s">
        <v>130</v>
      </c>
      <c r="R54" s="197" t="s">
        <v>358</v>
      </c>
      <c r="S54" s="197" t="s">
        <v>358</v>
      </c>
      <c r="T54" s="197" t="s">
        <v>187</v>
      </c>
      <c r="U54" s="197" t="s">
        <v>358</v>
      </c>
      <c r="V54" s="197" t="s">
        <v>358</v>
      </c>
      <c r="W54" s="197" t="s">
        <v>961</v>
      </c>
      <c r="X54" s="270" t="s">
        <v>109</v>
      </c>
      <c r="Y54" s="197" t="s">
        <v>109</v>
      </c>
      <c r="Z54" s="270" t="s">
        <v>109</v>
      </c>
    </row>
    <row r="55" spans="1:26" s="14" customFormat="1" ht="25.5" x14ac:dyDescent="0.2">
      <c r="A55" s="117">
        <v>51</v>
      </c>
      <c r="B55" s="129" t="s">
        <v>547</v>
      </c>
      <c r="C55" s="117" t="s">
        <v>787</v>
      </c>
      <c r="D55" s="252" t="s">
        <v>127</v>
      </c>
      <c r="E55" s="130" t="s">
        <v>105</v>
      </c>
      <c r="F55" s="116" t="s">
        <v>791</v>
      </c>
      <c r="G55" s="134">
        <v>121.97</v>
      </c>
      <c r="H55" s="252"/>
      <c r="I55" s="333"/>
      <c r="J55" s="329">
        <v>185000</v>
      </c>
      <c r="K55" s="325" t="s">
        <v>874</v>
      </c>
      <c r="L55" s="117"/>
      <c r="M55" s="117" t="s">
        <v>930</v>
      </c>
      <c r="N55" s="117" t="s">
        <v>925</v>
      </c>
      <c r="O55" s="117" t="s">
        <v>931</v>
      </c>
      <c r="P55" s="119"/>
      <c r="Q55" s="117" t="s">
        <v>130</v>
      </c>
      <c r="R55" s="117" t="s">
        <v>358</v>
      </c>
      <c r="S55" s="117" t="s">
        <v>358</v>
      </c>
      <c r="T55" s="117" t="s">
        <v>187</v>
      </c>
      <c r="U55" s="117" t="s">
        <v>358</v>
      </c>
      <c r="V55" s="117" t="s">
        <v>358</v>
      </c>
      <c r="W55" s="117" t="s">
        <v>961</v>
      </c>
      <c r="X55" s="133" t="s">
        <v>109</v>
      </c>
      <c r="Y55" s="117" t="s">
        <v>109</v>
      </c>
      <c r="Z55" s="133" t="s">
        <v>109</v>
      </c>
    </row>
    <row r="56" spans="1:26" s="14" customFormat="1" ht="25.5" x14ac:dyDescent="0.2">
      <c r="A56" s="197">
        <v>52</v>
      </c>
      <c r="B56" s="202" t="s">
        <v>547</v>
      </c>
      <c r="C56" s="197" t="s">
        <v>787</v>
      </c>
      <c r="D56" s="252" t="s">
        <v>127</v>
      </c>
      <c r="E56" s="130" t="s">
        <v>105</v>
      </c>
      <c r="F56" s="203" t="s">
        <v>791</v>
      </c>
      <c r="G56" s="205">
        <v>79.64</v>
      </c>
      <c r="H56" s="252"/>
      <c r="I56" s="333"/>
      <c r="J56" s="329">
        <v>121000</v>
      </c>
      <c r="K56" s="325" t="s">
        <v>875</v>
      </c>
      <c r="L56" s="197"/>
      <c r="M56" s="197" t="s">
        <v>930</v>
      </c>
      <c r="N56" s="197" t="s">
        <v>925</v>
      </c>
      <c r="O56" s="197" t="s">
        <v>931</v>
      </c>
      <c r="P56" s="119"/>
      <c r="Q56" s="197" t="s">
        <v>187</v>
      </c>
      <c r="R56" s="197" t="s">
        <v>358</v>
      </c>
      <c r="S56" s="197" t="s">
        <v>358</v>
      </c>
      <c r="T56" s="197" t="s">
        <v>187</v>
      </c>
      <c r="U56" s="197" t="s">
        <v>358</v>
      </c>
      <c r="V56" s="197" t="s">
        <v>358</v>
      </c>
      <c r="W56" s="197" t="s">
        <v>961</v>
      </c>
      <c r="X56" s="270" t="s">
        <v>109</v>
      </c>
      <c r="Y56" s="197" t="s">
        <v>109</v>
      </c>
      <c r="Z56" s="270" t="s">
        <v>109</v>
      </c>
    </row>
    <row r="57" spans="1:26" s="14" customFormat="1" ht="25.5" x14ac:dyDescent="0.2">
      <c r="A57" s="117">
        <v>53</v>
      </c>
      <c r="B57" s="202" t="s">
        <v>547</v>
      </c>
      <c r="C57" s="197" t="s">
        <v>787</v>
      </c>
      <c r="D57" s="252" t="s">
        <v>127</v>
      </c>
      <c r="E57" s="130" t="s">
        <v>105</v>
      </c>
      <c r="F57" s="203" t="s">
        <v>791</v>
      </c>
      <c r="G57" s="205">
        <v>42.16</v>
      </c>
      <c r="H57" s="252"/>
      <c r="I57" s="333"/>
      <c r="J57" s="329">
        <v>64000</v>
      </c>
      <c r="K57" s="325" t="s">
        <v>1073</v>
      </c>
      <c r="L57" s="197"/>
      <c r="M57" s="197" t="s">
        <v>930</v>
      </c>
      <c r="N57" s="197" t="s">
        <v>925</v>
      </c>
      <c r="O57" s="197" t="s">
        <v>931</v>
      </c>
      <c r="P57" s="119"/>
      <c r="Q57" s="197" t="s">
        <v>187</v>
      </c>
      <c r="R57" s="197" t="s">
        <v>358</v>
      </c>
      <c r="S57" s="197" t="s">
        <v>358</v>
      </c>
      <c r="T57" s="197" t="s">
        <v>187</v>
      </c>
      <c r="U57" s="197" t="s">
        <v>358</v>
      </c>
      <c r="V57" s="197" t="s">
        <v>358</v>
      </c>
      <c r="W57" s="197" t="s">
        <v>961</v>
      </c>
      <c r="X57" s="270" t="s">
        <v>109</v>
      </c>
      <c r="Y57" s="197" t="s">
        <v>109</v>
      </c>
      <c r="Z57" s="270" t="s">
        <v>109</v>
      </c>
    </row>
    <row r="58" spans="1:26" s="14" customFormat="1" ht="25.5" x14ac:dyDescent="0.2">
      <c r="A58" s="389">
        <v>54</v>
      </c>
      <c r="B58" s="202" t="s">
        <v>547</v>
      </c>
      <c r="C58" s="197" t="s">
        <v>787</v>
      </c>
      <c r="D58" s="252" t="s">
        <v>127</v>
      </c>
      <c r="E58" s="130" t="s">
        <v>105</v>
      </c>
      <c r="F58" s="203" t="s">
        <v>792</v>
      </c>
      <c r="G58" s="205">
        <v>18</v>
      </c>
      <c r="H58" s="252"/>
      <c r="I58" s="333"/>
      <c r="J58" s="329">
        <v>27000</v>
      </c>
      <c r="K58" s="325" t="s">
        <v>1074</v>
      </c>
      <c r="L58" s="197"/>
      <c r="M58" s="197" t="s">
        <v>930</v>
      </c>
      <c r="N58" s="197" t="s">
        <v>925</v>
      </c>
      <c r="O58" s="197" t="s">
        <v>931</v>
      </c>
      <c r="P58" s="119"/>
      <c r="Q58" s="197" t="s">
        <v>187</v>
      </c>
      <c r="R58" s="197" t="s">
        <v>358</v>
      </c>
      <c r="S58" s="197" t="s">
        <v>358</v>
      </c>
      <c r="T58" s="197" t="s">
        <v>187</v>
      </c>
      <c r="U58" s="197" t="s">
        <v>358</v>
      </c>
      <c r="V58" s="197" t="s">
        <v>358</v>
      </c>
      <c r="W58" s="197" t="s">
        <v>961</v>
      </c>
      <c r="X58" s="270" t="s">
        <v>109</v>
      </c>
      <c r="Y58" s="197" t="s">
        <v>109</v>
      </c>
      <c r="Z58" s="270" t="s">
        <v>109</v>
      </c>
    </row>
    <row r="59" spans="1:26" s="14" customFormat="1" ht="25.5" x14ac:dyDescent="0.2">
      <c r="A59" s="117">
        <v>55</v>
      </c>
      <c r="B59" s="202" t="s">
        <v>547</v>
      </c>
      <c r="C59" s="197" t="s">
        <v>787</v>
      </c>
      <c r="D59" s="252" t="s">
        <v>127</v>
      </c>
      <c r="E59" s="130" t="s">
        <v>105</v>
      </c>
      <c r="F59" s="203" t="s">
        <v>791</v>
      </c>
      <c r="G59" s="205">
        <v>31</v>
      </c>
      <c r="H59" s="252"/>
      <c r="I59" s="333"/>
      <c r="J59" s="329">
        <v>47000</v>
      </c>
      <c r="K59" s="325" t="s">
        <v>876</v>
      </c>
      <c r="L59" s="197"/>
      <c r="M59" s="197" t="s">
        <v>925</v>
      </c>
      <c r="N59" s="197" t="s">
        <v>925</v>
      </c>
      <c r="O59" s="197" t="s">
        <v>931</v>
      </c>
      <c r="P59" s="119"/>
      <c r="Q59" s="197" t="s">
        <v>952</v>
      </c>
      <c r="R59" s="197" t="s">
        <v>358</v>
      </c>
      <c r="S59" s="197" t="s">
        <v>358</v>
      </c>
      <c r="T59" s="197" t="s">
        <v>187</v>
      </c>
      <c r="U59" s="197" t="s">
        <v>358</v>
      </c>
      <c r="V59" s="197" t="s">
        <v>358</v>
      </c>
      <c r="W59" s="197" t="s">
        <v>961</v>
      </c>
      <c r="X59" s="270" t="s">
        <v>109</v>
      </c>
      <c r="Y59" s="197" t="s">
        <v>109</v>
      </c>
      <c r="Z59" s="270" t="s">
        <v>109</v>
      </c>
    </row>
    <row r="60" spans="1:26" s="14" customFormat="1" ht="25.5" x14ac:dyDescent="0.2">
      <c r="A60" s="197">
        <v>56</v>
      </c>
      <c r="B60" s="202" t="s">
        <v>547</v>
      </c>
      <c r="C60" s="197" t="s">
        <v>789</v>
      </c>
      <c r="D60" s="252" t="s">
        <v>127</v>
      </c>
      <c r="E60" s="130" t="s">
        <v>105</v>
      </c>
      <c r="F60" s="203" t="s">
        <v>792</v>
      </c>
      <c r="G60" s="205">
        <v>32.85</v>
      </c>
      <c r="H60" s="252"/>
      <c r="I60" s="333"/>
      <c r="J60" s="329">
        <v>50000</v>
      </c>
      <c r="K60" s="325" t="s">
        <v>1075</v>
      </c>
      <c r="L60" s="197"/>
      <c r="M60" s="197" t="s">
        <v>930</v>
      </c>
      <c r="N60" s="197" t="s">
        <v>925</v>
      </c>
      <c r="O60" s="197" t="s">
        <v>931</v>
      </c>
      <c r="P60" s="119"/>
      <c r="Q60" s="197" t="s">
        <v>187</v>
      </c>
      <c r="R60" s="197" t="s">
        <v>358</v>
      </c>
      <c r="S60" s="197" t="s">
        <v>358</v>
      </c>
      <c r="T60" s="197" t="s">
        <v>187</v>
      </c>
      <c r="U60" s="197" t="s">
        <v>358</v>
      </c>
      <c r="V60" s="197" t="s">
        <v>358</v>
      </c>
      <c r="W60" s="197" t="s">
        <v>961</v>
      </c>
      <c r="X60" s="270" t="s">
        <v>109</v>
      </c>
      <c r="Y60" s="197" t="s">
        <v>109</v>
      </c>
      <c r="Z60" s="270" t="s">
        <v>109</v>
      </c>
    </row>
    <row r="61" spans="1:26" s="14" customFormat="1" ht="25.5" x14ac:dyDescent="0.2">
      <c r="A61" s="117">
        <v>57</v>
      </c>
      <c r="B61" s="202" t="s">
        <v>547</v>
      </c>
      <c r="C61" s="197" t="s">
        <v>789</v>
      </c>
      <c r="D61" s="252" t="s">
        <v>127</v>
      </c>
      <c r="E61" s="130" t="s">
        <v>105</v>
      </c>
      <c r="F61" s="203" t="s">
        <v>792</v>
      </c>
      <c r="G61" s="205">
        <v>14.85</v>
      </c>
      <c r="H61" s="252"/>
      <c r="I61" s="333"/>
      <c r="J61" s="329">
        <v>23000</v>
      </c>
      <c r="K61" s="325" t="s">
        <v>1076</v>
      </c>
      <c r="L61" s="197"/>
      <c r="M61" s="197" t="s">
        <v>930</v>
      </c>
      <c r="N61" s="197" t="s">
        <v>925</v>
      </c>
      <c r="O61" s="197" t="s">
        <v>931</v>
      </c>
      <c r="P61" s="119"/>
      <c r="Q61" s="197" t="s">
        <v>187</v>
      </c>
      <c r="R61" s="197" t="s">
        <v>358</v>
      </c>
      <c r="S61" s="197" t="s">
        <v>358</v>
      </c>
      <c r="T61" s="197" t="s">
        <v>187</v>
      </c>
      <c r="U61" s="197" t="s">
        <v>358</v>
      </c>
      <c r="V61" s="197" t="s">
        <v>358</v>
      </c>
      <c r="W61" s="197" t="s">
        <v>961</v>
      </c>
      <c r="X61" s="270" t="s">
        <v>109</v>
      </c>
      <c r="Y61" s="197" t="s">
        <v>109</v>
      </c>
      <c r="Z61" s="270" t="s">
        <v>109</v>
      </c>
    </row>
    <row r="62" spans="1:26" s="14" customFormat="1" ht="25.5" x14ac:dyDescent="0.2">
      <c r="A62" s="389">
        <v>58</v>
      </c>
      <c r="B62" s="129" t="s">
        <v>547</v>
      </c>
      <c r="C62" s="117" t="s">
        <v>787</v>
      </c>
      <c r="D62" s="252" t="s">
        <v>127</v>
      </c>
      <c r="E62" s="130" t="s">
        <v>105</v>
      </c>
      <c r="F62" s="116" t="s">
        <v>791</v>
      </c>
      <c r="G62" s="134">
        <v>94.32</v>
      </c>
      <c r="H62" s="252"/>
      <c r="I62" s="333"/>
      <c r="J62" s="329">
        <v>143000</v>
      </c>
      <c r="K62" s="325" t="s">
        <v>877</v>
      </c>
      <c r="L62" s="117"/>
      <c r="M62" s="117" t="s">
        <v>930</v>
      </c>
      <c r="N62" s="117" t="s">
        <v>925</v>
      </c>
      <c r="O62" s="117" t="s">
        <v>931</v>
      </c>
      <c r="P62" s="119"/>
      <c r="Q62" s="117" t="s">
        <v>187</v>
      </c>
      <c r="R62" s="117" t="s">
        <v>358</v>
      </c>
      <c r="S62" s="117" t="s">
        <v>358</v>
      </c>
      <c r="T62" s="117" t="s">
        <v>187</v>
      </c>
      <c r="U62" s="117" t="s">
        <v>358</v>
      </c>
      <c r="V62" s="117" t="s">
        <v>358</v>
      </c>
      <c r="W62" s="117" t="s">
        <v>961</v>
      </c>
      <c r="X62" s="133" t="s">
        <v>109</v>
      </c>
      <c r="Y62" s="117" t="s">
        <v>109</v>
      </c>
      <c r="Z62" s="133" t="s">
        <v>109</v>
      </c>
    </row>
    <row r="63" spans="1:26" s="14" customFormat="1" ht="25.5" x14ac:dyDescent="0.2">
      <c r="A63" s="117">
        <v>59</v>
      </c>
      <c r="B63" s="129" t="s">
        <v>547</v>
      </c>
      <c r="C63" s="117" t="s">
        <v>787</v>
      </c>
      <c r="D63" s="252" t="s">
        <v>127</v>
      </c>
      <c r="E63" s="130" t="s">
        <v>105</v>
      </c>
      <c r="F63" s="116" t="s">
        <v>791</v>
      </c>
      <c r="G63" s="134">
        <v>150.56</v>
      </c>
      <c r="H63" s="252"/>
      <c r="I63" s="333"/>
      <c r="J63" s="329">
        <v>229000</v>
      </c>
      <c r="K63" s="325" t="s">
        <v>1077</v>
      </c>
      <c r="L63" s="117"/>
      <c r="M63" s="117" t="s">
        <v>930</v>
      </c>
      <c r="N63" s="117" t="s">
        <v>925</v>
      </c>
      <c r="O63" s="117" t="s">
        <v>931</v>
      </c>
      <c r="P63" s="119"/>
      <c r="Q63" s="117" t="s">
        <v>187</v>
      </c>
      <c r="R63" s="117" t="s">
        <v>358</v>
      </c>
      <c r="S63" s="117" t="s">
        <v>358</v>
      </c>
      <c r="T63" s="117" t="s">
        <v>187</v>
      </c>
      <c r="U63" s="117" t="s">
        <v>358</v>
      </c>
      <c r="V63" s="117" t="s">
        <v>358</v>
      </c>
      <c r="W63" s="117" t="s">
        <v>961</v>
      </c>
      <c r="X63" s="133" t="s">
        <v>109</v>
      </c>
      <c r="Y63" s="117" t="s">
        <v>109</v>
      </c>
      <c r="Z63" s="133" t="s">
        <v>109</v>
      </c>
    </row>
    <row r="64" spans="1:26" s="14" customFormat="1" ht="25.5" x14ac:dyDescent="0.2">
      <c r="A64" s="197">
        <v>60</v>
      </c>
      <c r="B64" s="129" t="s">
        <v>547</v>
      </c>
      <c r="C64" s="117" t="s">
        <v>787</v>
      </c>
      <c r="D64" s="252" t="s">
        <v>127</v>
      </c>
      <c r="E64" s="130" t="s">
        <v>105</v>
      </c>
      <c r="F64" s="116" t="s">
        <v>791</v>
      </c>
      <c r="G64" s="134">
        <v>63.92</v>
      </c>
      <c r="H64" s="252"/>
      <c r="I64" s="333"/>
      <c r="J64" s="329">
        <v>97000</v>
      </c>
      <c r="K64" s="325" t="s">
        <v>1078</v>
      </c>
      <c r="L64" s="117"/>
      <c r="M64" s="117" t="s">
        <v>930</v>
      </c>
      <c r="N64" s="117" t="s">
        <v>925</v>
      </c>
      <c r="O64" s="117" t="s">
        <v>931</v>
      </c>
      <c r="P64" s="119"/>
      <c r="Q64" s="117" t="s">
        <v>187</v>
      </c>
      <c r="R64" s="117" t="s">
        <v>358</v>
      </c>
      <c r="S64" s="117" t="s">
        <v>358</v>
      </c>
      <c r="T64" s="117" t="s">
        <v>187</v>
      </c>
      <c r="U64" s="117" t="s">
        <v>358</v>
      </c>
      <c r="V64" s="117" t="s">
        <v>358</v>
      </c>
      <c r="W64" s="117" t="s">
        <v>961</v>
      </c>
      <c r="X64" s="133" t="s">
        <v>109</v>
      </c>
      <c r="Y64" s="117" t="s">
        <v>109</v>
      </c>
      <c r="Z64" s="133" t="s">
        <v>109</v>
      </c>
    </row>
    <row r="65" spans="1:26" s="14" customFormat="1" ht="25.5" x14ac:dyDescent="0.2">
      <c r="A65" s="117">
        <v>61</v>
      </c>
      <c r="B65" s="129" t="s">
        <v>547</v>
      </c>
      <c r="C65" s="117" t="s">
        <v>787</v>
      </c>
      <c r="D65" s="252" t="s">
        <v>127</v>
      </c>
      <c r="E65" s="130" t="s">
        <v>105</v>
      </c>
      <c r="F65" s="116" t="s">
        <v>791</v>
      </c>
      <c r="G65" s="134">
        <v>99.52</v>
      </c>
      <c r="H65" s="252"/>
      <c r="I65" s="333"/>
      <c r="J65" s="329">
        <v>151000</v>
      </c>
      <c r="K65" s="325" t="s">
        <v>1079</v>
      </c>
      <c r="L65" s="117"/>
      <c r="M65" s="117" t="s">
        <v>930</v>
      </c>
      <c r="N65" s="117" t="s">
        <v>925</v>
      </c>
      <c r="O65" s="117" t="s">
        <v>931</v>
      </c>
      <c r="P65" s="119"/>
      <c r="Q65" s="117" t="s">
        <v>187</v>
      </c>
      <c r="R65" s="117" t="s">
        <v>358</v>
      </c>
      <c r="S65" s="117" t="s">
        <v>358</v>
      </c>
      <c r="T65" s="117" t="s">
        <v>187</v>
      </c>
      <c r="U65" s="117" t="s">
        <v>358</v>
      </c>
      <c r="V65" s="117" t="s">
        <v>358</v>
      </c>
      <c r="W65" s="117" t="s">
        <v>961</v>
      </c>
      <c r="X65" s="133" t="s">
        <v>109</v>
      </c>
      <c r="Y65" s="117" t="s">
        <v>109</v>
      </c>
      <c r="Z65" s="133" t="s">
        <v>109</v>
      </c>
    </row>
    <row r="66" spans="1:26" s="14" customFormat="1" ht="25.5" x14ac:dyDescent="0.2">
      <c r="A66" s="389">
        <v>62</v>
      </c>
      <c r="B66" s="129" t="s">
        <v>547</v>
      </c>
      <c r="C66" s="117" t="s">
        <v>787</v>
      </c>
      <c r="D66" s="252" t="s">
        <v>127</v>
      </c>
      <c r="E66" s="130" t="s">
        <v>105</v>
      </c>
      <c r="F66" s="116" t="s">
        <v>791</v>
      </c>
      <c r="G66" s="134">
        <v>92.8</v>
      </c>
      <c r="H66" s="252"/>
      <c r="I66" s="333"/>
      <c r="J66" s="329">
        <v>141000</v>
      </c>
      <c r="K66" s="325" t="s">
        <v>878</v>
      </c>
      <c r="L66" s="117"/>
      <c r="M66" s="117" t="s">
        <v>930</v>
      </c>
      <c r="N66" s="117" t="s">
        <v>925</v>
      </c>
      <c r="O66" s="117" t="s">
        <v>931</v>
      </c>
      <c r="P66" s="119"/>
      <c r="Q66" s="117" t="s">
        <v>187</v>
      </c>
      <c r="R66" s="117" t="s">
        <v>358</v>
      </c>
      <c r="S66" s="117" t="s">
        <v>358</v>
      </c>
      <c r="T66" s="117" t="s">
        <v>187</v>
      </c>
      <c r="U66" s="117" t="s">
        <v>358</v>
      </c>
      <c r="V66" s="117" t="s">
        <v>358</v>
      </c>
      <c r="W66" s="117" t="s">
        <v>961</v>
      </c>
      <c r="X66" s="133" t="s">
        <v>109</v>
      </c>
      <c r="Y66" s="117" t="s">
        <v>109</v>
      </c>
      <c r="Z66" s="133" t="s">
        <v>109</v>
      </c>
    </row>
    <row r="67" spans="1:26" s="14" customFormat="1" ht="25.5" x14ac:dyDescent="0.2">
      <c r="A67" s="117">
        <v>63</v>
      </c>
      <c r="B67" s="129" t="s">
        <v>547</v>
      </c>
      <c r="C67" s="117" t="s">
        <v>787</v>
      </c>
      <c r="D67" s="252" t="s">
        <v>127</v>
      </c>
      <c r="E67" s="130" t="s">
        <v>105</v>
      </c>
      <c r="F67" s="116" t="s">
        <v>791</v>
      </c>
      <c r="G67" s="134">
        <v>75.92</v>
      </c>
      <c r="H67" s="252"/>
      <c r="I67" s="333"/>
      <c r="J67" s="329">
        <v>115000</v>
      </c>
      <c r="K67" s="325" t="s">
        <v>1080</v>
      </c>
      <c r="L67" s="117"/>
      <c r="M67" s="117" t="s">
        <v>930</v>
      </c>
      <c r="N67" s="117" t="s">
        <v>925</v>
      </c>
      <c r="O67" s="117" t="s">
        <v>931</v>
      </c>
      <c r="P67" s="119"/>
      <c r="Q67" s="117" t="s">
        <v>130</v>
      </c>
      <c r="R67" s="117" t="s">
        <v>358</v>
      </c>
      <c r="S67" s="117" t="s">
        <v>358</v>
      </c>
      <c r="T67" s="117" t="s">
        <v>187</v>
      </c>
      <c r="U67" s="117" t="s">
        <v>358</v>
      </c>
      <c r="V67" s="117" t="s">
        <v>358</v>
      </c>
      <c r="W67" s="117" t="s">
        <v>961</v>
      </c>
      <c r="X67" s="133" t="s">
        <v>109</v>
      </c>
      <c r="Y67" s="117" t="s">
        <v>109</v>
      </c>
      <c r="Z67" s="133" t="s">
        <v>109</v>
      </c>
    </row>
    <row r="68" spans="1:26" s="14" customFormat="1" ht="25.5" x14ac:dyDescent="0.2">
      <c r="A68" s="197">
        <v>64</v>
      </c>
      <c r="B68" s="129" t="s">
        <v>547</v>
      </c>
      <c r="C68" s="117" t="s">
        <v>787</v>
      </c>
      <c r="D68" s="252" t="s">
        <v>127</v>
      </c>
      <c r="E68" s="130" t="s">
        <v>105</v>
      </c>
      <c r="F68" s="116" t="s">
        <v>791</v>
      </c>
      <c r="G68" s="134">
        <v>65.33</v>
      </c>
      <c r="H68" s="252"/>
      <c r="I68" s="333"/>
      <c r="J68" s="329">
        <v>99000</v>
      </c>
      <c r="K68" s="325" t="s">
        <v>1081</v>
      </c>
      <c r="L68" s="117"/>
      <c r="M68" s="117" t="s">
        <v>930</v>
      </c>
      <c r="N68" s="117" t="s">
        <v>925</v>
      </c>
      <c r="O68" s="117" t="s">
        <v>931</v>
      </c>
      <c r="P68" s="119"/>
      <c r="Q68" s="117" t="s">
        <v>130</v>
      </c>
      <c r="R68" s="117" t="s">
        <v>358</v>
      </c>
      <c r="S68" s="117" t="s">
        <v>358</v>
      </c>
      <c r="T68" s="117" t="s">
        <v>187</v>
      </c>
      <c r="U68" s="117" t="s">
        <v>358</v>
      </c>
      <c r="V68" s="117" t="s">
        <v>358</v>
      </c>
      <c r="W68" s="117" t="s">
        <v>961</v>
      </c>
      <c r="X68" s="133" t="s">
        <v>109</v>
      </c>
      <c r="Y68" s="117" t="s">
        <v>109</v>
      </c>
      <c r="Z68" s="133" t="s">
        <v>109</v>
      </c>
    </row>
    <row r="69" spans="1:26" s="14" customFormat="1" ht="25.5" x14ac:dyDescent="0.2">
      <c r="A69" s="117">
        <v>65</v>
      </c>
      <c r="B69" s="129" t="s">
        <v>547</v>
      </c>
      <c r="C69" s="117" t="s">
        <v>787</v>
      </c>
      <c r="D69" s="252" t="s">
        <v>127</v>
      </c>
      <c r="E69" s="130" t="s">
        <v>105</v>
      </c>
      <c r="F69" s="116" t="s">
        <v>791</v>
      </c>
      <c r="G69" s="134">
        <v>155.04</v>
      </c>
      <c r="H69" s="252"/>
      <c r="I69" s="333"/>
      <c r="J69" s="329">
        <v>236000</v>
      </c>
      <c r="K69" s="325" t="s">
        <v>1082</v>
      </c>
      <c r="L69" s="117"/>
      <c r="M69" s="117" t="s">
        <v>930</v>
      </c>
      <c r="N69" s="117" t="s">
        <v>925</v>
      </c>
      <c r="O69" s="117" t="s">
        <v>931</v>
      </c>
      <c r="P69" s="119"/>
      <c r="Q69" s="117" t="s">
        <v>187</v>
      </c>
      <c r="R69" s="117" t="s">
        <v>358</v>
      </c>
      <c r="S69" s="117" t="s">
        <v>358</v>
      </c>
      <c r="T69" s="117" t="s">
        <v>187</v>
      </c>
      <c r="U69" s="117" t="s">
        <v>358</v>
      </c>
      <c r="V69" s="117" t="s">
        <v>358</v>
      </c>
      <c r="W69" s="117" t="s">
        <v>961</v>
      </c>
      <c r="X69" s="133" t="s">
        <v>109</v>
      </c>
      <c r="Y69" s="117" t="s">
        <v>109</v>
      </c>
      <c r="Z69" s="133" t="s">
        <v>109</v>
      </c>
    </row>
    <row r="70" spans="1:26" s="14" customFormat="1" ht="25.5" x14ac:dyDescent="0.2">
      <c r="A70" s="389">
        <v>66</v>
      </c>
      <c r="B70" s="202" t="s">
        <v>547</v>
      </c>
      <c r="C70" s="197" t="s">
        <v>787</v>
      </c>
      <c r="D70" s="252" t="s">
        <v>127</v>
      </c>
      <c r="E70" s="130" t="s">
        <v>105</v>
      </c>
      <c r="F70" s="203" t="s">
        <v>791</v>
      </c>
      <c r="G70" s="205">
        <v>14.4</v>
      </c>
      <c r="H70" s="252"/>
      <c r="I70" s="333"/>
      <c r="J70" s="329">
        <v>22000</v>
      </c>
      <c r="K70" s="325" t="s">
        <v>879</v>
      </c>
      <c r="L70" s="197"/>
      <c r="M70" s="197" t="s">
        <v>930</v>
      </c>
      <c r="N70" s="197" t="s">
        <v>925</v>
      </c>
      <c r="O70" s="197" t="s">
        <v>931</v>
      </c>
      <c r="P70" s="119"/>
      <c r="Q70" s="197" t="s">
        <v>187</v>
      </c>
      <c r="R70" s="197" t="s">
        <v>358</v>
      </c>
      <c r="S70" s="197" t="s">
        <v>358</v>
      </c>
      <c r="T70" s="197" t="s">
        <v>187</v>
      </c>
      <c r="U70" s="197" t="s">
        <v>358</v>
      </c>
      <c r="V70" s="197" t="s">
        <v>358</v>
      </c>
      <c r="W70" s="197" t="s">
        <v>961</v>
      </c>
      <c r="X70" s="270" t="s">
        <v>109</v>
      </c>
      <c r="Y70" s="197" t="s">
        <v>109</v>
      </c>
      <c r="Z70" s="270" t="s">
        <v>109</v>
      </c>
    </row>
    <row r="71" spans="1:26" s="14" customFormat="1" ht="25.5" x14ac:dyDescent="0.2">
      <c r="A71" s="117">
        <v>67</v>
      </c>
      <c r="B71" s="129" t="s">
        <v>547</v>
      </c>
      <c r="C71" s="117" t="s">
        <v>787</v>
      </c>
      <c r="D71" s="252" t="s">
        <v>127</v>
      </c>
      <c r="E71" s="130" t="s">
        <v>105</v>
      </c>
      <c r="F71" s="116" t="s">
        <v>791</v>
      </c>
      <c r="G71" s="134">
        <v>57.04</v>
      </c>
      <c r="H71" s="252"/>
      <c r="I71" s="333"/>
      <c r="J71" s="329">
        <v>87000</v>
      </c>
      <c r="K71" s="325" t="s">
        <v>880</v>
      </c>
      <c r="L71" s="117"/>
      <c r="M71" s="117" t="s">
        <v>930</v>
      </c>
      <c r="N71" s="117" t="s">
        <v>925</v>
      </c>
      <c r="O71" s="117" t="s">
        <v>931</v>
      </c>
      <c r="P71" s="119"/>
      <c r="Q71" s="117" t="s">
        <v>187</v>
      </c>
      <c r="R71" s="117" t="s">
        <v>358</v>
      </c>
      <c r="S71" s="117" t="s">
        <v>358</v>
      </c>
      <c r="T71" s="117" t="s">
        <v>187</v>
      </c>
      <c r="U71" s="117" t="s">
        <v>358</v>
      </c>
      <c r="V71" s="117" t="s">
        <v>358</v>
      </c>
      <c r="W71" s="117" t="s">
        <v>961</v>
      </c>
      <c r="X71" s="133" t="s">
        <v>109</v>
      </c>
      <c r="Y71" s="117" t="s">
        <v>109</v>
      </c>
      <c r="Z71" s="133" t="s">
        <v>109</v>
      </c>
    </row>
    <row r="72" spans="1:26" s="14" customFormat="1" ht="25.5" x14ac:dyDescent="0.2">
      <c r="A72" s="197">
        <v>68</v>
      </c>
      <c r="B72" s="129" t="s">
        <v>547</v>
      </c>
      <c r="C72" s="117" t="s">
        <v>787</v>
      </c>
      <c r="D72" s="252" t="s">
        <v>127</v>
      </c>
      <c r="E72" s="130" t="s">
        <v>105</v>
      </c>
      <c r="F72" s="116" t="s">
        <v>791</v>
      </c>
      <c r="G72" s="134">
        <v>88.8</v>
      </c>
      <c r="H72" s="252"/>
      <c r="I72" s="333"/>
      <c r="J72" s="329">
        <v>135000</v>
      </c>
      <c r="K72" s="325" t="s">
        <v>881</v>
      </c>
      <c r="L72" s="117"/>
      <c r="M72" s="117" t="s">
        <v>930</v>
      </c>
      <c r="N72" s="117" t="s">
        <v>925</v>
      </c>
      <c r="O72" s="117" t="s">
        <v>931</v>
      </c>
      <c r="P72" s="119"/>
      <c r="Q72" s="117" t="s">
        <v>187</v>
      </c>
      <c r="R72" s="117" t="s">
        <v>358</v>
      </c>
      <c r="S72" s="117" t="s">
        <v>358</v>
      </c>
      <c r="T72" s="117" t="s">
        <v>187</v>
      </c>
      <c r="U72" s="117" t="s">
        <v>358</v>
      </c>
      <c r="V72" s="117" t="s">
        <v>358</v>
      </c>
      <c r="W72" s="117" t="s">
        <v>961</v>
      </c>
      <c r="X72" s="133" t="s">
        <v>109</v>
      </c>
      <c r="Y72" s="117" t="s">
        <v>109</v>
      </c>
      <c r="Z72" s="133" t="s">
        <v>109</v>
      </c>
    </row>
    <row r="73" spans="1:26" s="14" customFormat="1" ht="25.5" x14ac:dyDescent="0.2">
      <c r="A73" s="117">
        <v>69</v>
      </c>
      <c r="B73" s="129" t="s">
        <v>547</v>
      </c>
      <c r="C73" s="117" t="s">
        <v>787</v>
      </c>
      <c r="D73" s="252" t="s">
        <v>127</v>
      </c>
      <c r="E73" s="130" t="s">
        <v>105</v>
      </c>
      <c r="F73" s="116" t="s">
        <v>791</v>
      </c>
      <c r="G73" s="134">
        <v>101.69</v>
      </c>
      <c r="H73" s="252"/>
      <c r="I73" s="333"/>
      <c r="J73" s="329">
        <v>155000</v>
      </c>
      <c r="K73" s="325" t="s">
        <v>882</v>
      </c>
      <c r="L73" s="117"/>
      <c r="M73" s="117" t="s">
        <v>930</v>
      </c>
      <c r="N73" s="117" t="s">
        <v>925</v>
      </c>
      <c r="O73" s="117" t="s">
        <v>931</v>
      </c>
      <c r="P73" s="119"/>
      <c r="Q73" s="117" t="s">
        <v>187</v>
      </c>
      <c r="R73" s="117" t="s">
        <v>358</v>
      </c>
      <c r="S73" s="117" t="s">
        <v>358</v>
      </c>
      <c r="T73" s="117" t="s">
        <v>187</v>
      </c>
      <c r="U73" s="117" t="s">
        <v>358</v>
      </c>
      <c r="V73" s="117" t="s">
        <v>358</v>
      </c>
      <c r="W73" s="117" t="s">
        <v>961</v>
      </c>
      <c r="X73" s="133" t="s">
        <v>109</v>
      </c>
      <c r="Y73" s="117" t="s">
        <v>109</v>
      </c>
      <c r="Z73" s="133" t="s">
        <v>109</v>
      </c>
    </row>
    <row r="74" spans="1:26" s="14" customFormat="1" ht="25.5" x14ac:dyDescent="0.2">
      <c r="A74" s="389">
        <v>70</v>
      </c>
      <c r="B74" s="129" t="s">
        <v>547</v>
      </c>
      <c r="C74" s="117" t="s">
        <v>787</v>
      </c>
      <c r="D74" s="252" t="s">
        <v>127</v>
      </c>
      <c r="E74" s="130" t="s">
        <v>105</v>
      </c>
      <c r="F74" s="116" t="s">
        <v>791</v>
      </c>
      <c r="G74" s="134">
        <v>45.12</v>
      </c>
      <c r="H74" s="252"/>
      <c r="I74" s="333"/>
      <c r="J74" s="329">
        <v>69000</v>
      </c>
      <c r="K74" s="325" t="s">
        <v>883</v>
      </c>
      <c r="L74" s="117"/>
      <c r="M74" s="117" t="s">
        <v>930</v>
      </c>
      <c r="N74" s="117" t="s">
        <v>925</v>
      </c>
      <c r="O74" s="117" t="s">
        <v>931</v>
      </c>
      <c r="P74" s="119"/>
      <c r="Q74" s="117" t="s">
        <v>187</v>
      </c>
      <c r="R74" s="117" t="s">
        <v>358</v>
      </c>
      <c r="S74" s="117" t="s">
        <v>358</v>
      </c>
      <c r="T74" s="117" t="s">
        <v>187</v>
      </c>
      <c r="U74" s="117" t="s">
        <v>358</v>
      </c>
      <c r="V74" s="117" t="s">
        <v>358</v>
      </c>
      <c r="W74" s="117" t="s">
        <v>961</v>
      </c>
      <c r="X74" s="133" t="s">
        <v>109</v>
      </c>
      <c r="Y74" s="117" t="s">
        <v>109</v>
      </c>
      <c r="Z74" s="133" t="s">
        <v>109</v>
      </c>
    </row>
    <row r="75" spans="1:26" s="360" customFormat="1" ht="25.5" x14ac:dyDescent="0.2">
      <c r="A75" s="117">
        <v>71</v>
      </c>
      <c r="B75" s="256" t="s">
        <v>547</v>
      </c>
      <c r="C75" s="256" t="s">
        <v>789</v>
      </c>
      <c r="D75" s="258" t="s">
        <v>127</v>
      </c>
      <c r="E75" s="258" t="s">
        <v>105</v>
      </c>
      <c r="F75" s="259" t="s">
        <v>792</v>
      </c>
      <c r="G75" s="355">
        <v>18</v>
      </c>
      <c r="H75" s="258"/>
      <c r="I75" s="395"/>
      <c r="J75" s="407">
        <v>34000</v>
      </c>
      <c r="K75" s="338" t="s">
        <v>1083</v>
      </c>
      <c r="L75" s="352"/>
      <c r="M75" s="352" t="s">
        <v>930</v>
      </c>
      <c r="N75" s="352" t="s">
        <v>925</v>
      </c>
      <c r="O75" s="352" t="s">
        <v>931</v>
      </c>
      <c r="P75" s="358"/>
      <c r="Q75" s="352" t="s">
        <v>187</v>
      </c>
      <c r="R75" s="352" t="s">
        <v>125</v>
      </c>
      <c r="S75" s="352" t="s">
        <v>125</v>
      </c>
      <c r="T75" s="352" t="s">
        <v>187</v>
      </c>
      <c r="U75" s="352" t="s">
        <v>125</v>
      </c>
      <c r="V75" s="352" t="s">
        <v>125</v>
      </c>
      <c r="W75" s="352" t="s">
        <v>961</v>
      </c>
      <c r="X75" s="267" t="s">
        <v>109</v>
      </c>
      <c r="Y75" s="352" t="s">
        <v>109</v>
      </c>
      <c r="Z75" s="267" t="s">
        <v>109</v>
      </c>
    </row>
    <row r="76" spans="1:26" s="14" customFormat="1" ht="25.5" x14ac:dyDescent="0.2">
      <c r="A76" s="197">
        <v>72</v>
      </c>
      <c r="B76" s="129" t="s">
        <v>547</v>
      </c>
      <c r="C76" s="117" t="s">
        <v>787</v>
      </c>
      <c r="D76" s="252" t="s">
        <v>127</v>
      </c>
      <c r="E76" s="130" t="s">
        <v>105</v>
      </c>
      <c r="F76" s="116" t="s">
        <v>791</v>
      </c>
      <c r="G76" s="134">
        <v>152.75</v>
      </c>
      <c r="H76" s="252"/>
      <c r="I76" s="333"/>
      <c r="J76" s="329">
        <v>232000</v>
      </c>
      <c r="K76" s="325" t="s">
        <v>1084</v>
      </c>
      <c r="L76" s="117"/>
      <c r="M76" s="117" t="s">
        <v>930</v>
      </c>
      <c r="N76" s="117" t="s">
        <v>925</v>
      </c>
      <c r="O76" s="117" t="s">
        <v>931</v>
      </c>
      <c r="P76" s="119"/>
      <c r="Q76" s="117" t="s">
        <v>187</v>
      </c>
      <c r="R76" s="117" t="s">
        <v>358</v>
      </c>
      <c r="S76" s="117" t="s">
        <v>358</v>
      </c>
      <c r="T76" s="117" t="s">
        <v>187</v>
      </c>
      <c r="U76" s="117" t="s">
        <v>358</v>
      </c>
      <c r="V76" s="117" t="s">
        <v>358</v>
      </c>
      <c r="W76" s="117" t="s">
        <v>961</v>
      </c>
      <c r="X76" s="133" t="s">
        <v>109</v>
      </c>
      <c r="Y76" s="117" t="s">
        <v>109</v>
      </c>
      <c r="Z76" s="133" t="s">
        <v>109</v>
      </c>
    </row>
    <row r="77" spans="1:26" s="14" customFormat="1" ht="25.5" x14ac:dyDescent="0.2">
      <c r="A77" s="117">
        <v>73</v>
      </c>
      <c r="B77" s="129" t="s">
        <v>547</v>
      </c>
      <c r="C77" s="117" t="s">
        <v>787</v>
      </c>
      <c r="D77" s="252" t="s">
        <v>127</v>
      </c>
      <c r="E77" s="130" t="s">
        <v>105</v>
      </c>
      <c r="F77" s="116" t="s">
        <v>791</v>
      </c>
      <c r="G77" s="134">
        <v>95.57</v>
      </c>
      <c r="H77" s="252"/>
      <c r="I77" s="333"/>
      <c r="J77" s="329">
        <v>145000</v>
      </c>
      <c r="K77" s="325" t="s">
        <v>1085</v>
      </c>
      <c r="L77" s="117"/>
      <c r="M77" s="117" t="s">
        <v>930</v>
      </c>
      <c r="N77" s="117" t="s">
        <v>925</v>
      </c>
      <c r="O77" s="117" t="s">
        <v>931</v>
      </c>
      <c r="P77" s="119"/>
      <c r="Q77" s="117" t="s">
        <v>187</v>
      </c>
      <c r="R77" s="117" t="s">
        <v>358</v>
      </c>
      <c r="S77" s="117" t="s">
        <v>358</v>
      </c>
      <c r="T77" s="117" t="s">
        <v>187</v>
      </c>
      <c r="U77" s="117" t="s">
        <v>358</v>
      </c>
      <c r="V77" s="117" t="s">
        <v>358</v>
      </c>
      <c r="W77" s="117" t="s">
        <v>961</v>
      </c>
      <c r="X77" s="133" t="s">
        <v>109</v>
      </c>
      <c r="Y77" s="117" t="s">
        <v>109</v>
      </c>
      <c r="Z77" s="133" t="s">
        <v>109</v>
      </c>
    </row>
    <row r="78" spans="1:26" s="14" customFormat="1" ht="25.5" x14ac:dyDescent="0.2">
      <c r="A78" s="389">
        <v>74</v>
      </c>
      <c r="B78" s="202" t="s">
        <v>547</v>
      </c>
      <c r="C78" s="197" t="s">
        <v>789</v>
      </c>
      <c r="D78" s="252" t="s">
        <v>127</v>
      </c>
      <c r="E78" s="130" t="s">
        <v>105</v>
      </c>
      <c r="F78" s="203" t="s">
        <v>792</v>
      </c>
      <c r="G78" s="205">
        <v>18</v>
      </c>
      <c r="H78" s="252"/>
      <c r="I78" s="333"/>
      <c r="J78" s="329">
        <v>34000</v>
      </c>
      <c r="K78" s="325" t="s">
        <v>1086</v>
      </c>
      <c r="L78" s="197"/>
      <c r="M78" s="197" t="s">
        <v>930</v>
      </c>
      <c r="N78" s="197" t="s">
        <v>925</v>
      </c>
      <c r="O78" s="197" t="s">
        <v>933</v>
      </c>
      <c r="P78" s="119"/>
      <c r="Q78" s="197" t="s">
        <v>130</v>
      </c>
      <c r="R78" s="197" t="s">
        <v>358</v>
      </c>
      <c r="S78" s="197" t="s">
        <v>358</v>
      </c>
      <c r="T78" s="197" t="s">
        <v>187</v>
      </c>
      <c r="U78" s="197" t="s">
        <v>358</v>
      </c>
      <c r="V78" s="197" t="s">
        <v>358</v>
      </c>
      <c r="W78" s="197" t="s">
        <v>961</v>
      </c>
      <c r="X78" s="270" t="s">
        <v>109</v>
      </c>
      <c r="Y78" s="197" t="s">
        <v>109</v>
      </c>
      <c r="Z78" s="270" t="s">
        <v>109</v>
      </c>
    </row>
    <row r="79" spans="1:26" s="14" customFormat="1" ht="25.5" x14ac:dyDescent="0.2">
      <c r="A79" s="117">
        <v>75</v>
      </c>
      <c r="B79" s="202" t="s">
        <v>547</v>
      </c>
      <c r="C79" s="197" t="s">
        <v>787</v>
      </c>
      <c r="D79" s="252" t="s">
        <v>127</v>
      </c>
      <c r="E79" s="130" t="s">
        <v>105</v>
      </c>
      <c r="F79" s="203" t="s">
        <v>791</v>
      </c>
      <c r="G79" s="205">
        <v>41.7</v>
      </c>
      <c r="H79" s="252"/>
      <c r="I79" s="333"/>
      <c r="J79" s="329">
        <v>63000</v>
      </c>
      <c r="K79" s="325" t="s">
        <v>884</v>
      </c>
      <c r="L79" s="197"/>
      <c r="M79" s="197" t="s">
        <v>930</v>
      </c>
      <c r="N79" s="197" t="s">
        <v>925</v>
      </c>
      <c r="O79" s="197" t="s">
        <v>931</v>
      </c>
      <c r="P79" s="119"/>
      <c r="Q79" s="197" t="s">
        <v>187</v>
      </c>
      <c r="R79" s="197" t="s">
        <v>358</v>
      </c>
      <c r="S79" s="197" t="s">
        <v>358</v>
      </c>
      <c r="T79" s="197" t="s">
        <v>187</v>
      </c>
      <c r="U79" s="197" t="s">
        <v>358</v>
      </c>
      <c r="V79" s="197" t="s">
        <v>358</v>
      </c>
      <c r="W79" s="197" t="s">
        <v>961</v>
      </c>
      <c r="X79" s="270" t="s">
        <v>109</v>
      </c>
      <c r="Y79" s="197" t="s">
        <v>109</v>
      </c>
      <c r="Z79" s="270" t="s">
        <v>109</v>
      </c>
    </row>
    <row r="80" spans="1:26" s="14" customFormat="1" ht="25.5" x14ac:dyDescent="0.2">
      <c r="A80" s="197">
        <v>76</v>
      </c>
      <c r="B80" s="129" t="s">
        <v>547</v>
      </c>
      <c r="C80" s="117" t="s">
        <v>787</v>
      </c>
      <c r="D80" s="252" t="s">
        <v>127</v>
      </c>
      <c r="E80" s="130" t="s">
        <v>105</v>
      </c>
      <c r="F80" s="116" t="s">
        <v>791</v>
      </c>
      <c r="G80" s="134">
        <v>96.71</v>
      </c>
      <c r="H80" s="252"/>
      <c r="I80" s="333"/>
      <c r="J80" s="329">
        <v>147000</v>
      </c>
      <c r="K80" s="325" t="s">
        <v>1087</v>
      </c>
      <c r="L80" s="117"/>
      <c r="M80" s="117" t="s">
        <v>930</v>
      </c>
      <c r="N80" s="117" t="s">
        <v>925</v>
      </c>
      <c r="O80" s="117" t="s">
        <v>931</v>
      </c>
      <c r="P80" s="119"/>
      <c r="Q80" s="117" t="s">
        <v>187</v>
      </c>
      <c r="R80" s="117" t="s">
        <v>358</v>
      </c>
      <c r="S80" s="117" t="s">
        <v>358</v>
      </c>
      <c r="T80" s="117" t="s">
        <v>187</v>
      </c>
      <c r="U80" s="117" t="s">
        <v>358</v>
      </c>
      <c r="V80" s="117" t="s">
        <v>358</v>
      </c>
      <c r="W80" s="117" t="s">
        <v>961</v>
      </c>
      <c r="X80" s="133" t="s">
        <v>109</v>
      </c>
      <c r="Y80" s="117" t="s">
        <v>109</v>
      </c>
      <c r="Z80" s="133" t="s">
        <v>109</v>
      </c>
    </row>
    <row r="81" spans="1:26" s="14" customFormat="1" ht="25.5" x14ac:dyDescent="0.2">
      <c r="A81" s="117">
        <v>77</v>
      </c>
      <c r="B81" s="129" t="s">
        <v>547</v>
      </c>
      <c r="C81" s="117" t="s">
        <v>787</v>
      </c>
      <c r="D81" s="252" t="s">
        <v>127</v>
      </c>
      <c r="E81" s="130" t="s">
        <v>105</v>
      </c>
      <c r="F81" s="116" t="s">
        <v>791</v>
      </c>
      <c r="G81" s="134">
        <v>100.95</v>
      </c>
      <c r="H81" s="252"/>
      <c r="I81" s="333"/>
      <c r="J81" s="329">
        <v>153000</v>
      </c>
      <c r="K81" s="325" t="s">
        <v>1088</v>
      </c>
      <c r="L81" s="117"/>
      <c r="M81" s="117" t="s">
        <v>930</v>
      </c>
      <c r="N81" s="117" t="s">
        <v>925</v>
      </c>
      <c r="O81" s="117" t="s">
        <v>931</v>
      </c>
      <c r="P81" s="119"/>
      <c r="Q81" s="117" t="s">
        <v>187</v>
      </c>
      <c r="R81" s="117" t="s">
        <v>358</v>
      </c>
      <c r="S81" s="117" t="s">
        <v>358</v>
      </c>
      <c r="T81" s="117" t="s">
        <v>187</v>
      </c>
      <c r="U81" s="117" t="s">
        <v>358</v>
      </c>
      <c r="V81" s="117" t="s">
        <v>358</v>
      </c>
      <c r="W81" s="117" t="s">
        <v>961</v>
      </c>
      <c r="X81" s="133" t="s">
        <v>109</v>
      </c>
      <c r="Y81" s="117" t="s">
        <v>109</v>
      </c>
      <c r="Z81" s="133" t="s">
        <v>109</v>
      </c>
    </row>
    <row r="82" spans="1:26" s="14" customFormat="1" ht="25.5" x14ac:dyDescent="0.2">
      <c r="A82" s="389">
        <v>78</v>
      </c>
      <c r="B82" s="202" t="s">
        <v>547</v>
      </c>
      <c r="C82" s="197" t="s">
        <v>789</v>
      </c>
      <c r="D82" s="252" t="s">
        <v>127</v>
      </c>
      <c r="E82" s="130" t="s">
        <v>105</v>
      </c>
      <c r="F82" s="203" t="s">
        <v>791</v>
      </c>
      <c r="G82" s="205">
        <v>13.2</v>
      </c>
      <c r="H82" s="252"/>
      <c r="I82" s="333"/>
      <c r="J82" s="329">
        <v>25000</v>
      </c>
      <c r="K82" s="325" t="s">
        <v>1089</v>
      </c>
      <c r="L82" s="197"/>
      <c r="M82" s="197" t="s">
        <v>930</v>
      </c>
      <c r="N82" s="197" t="s">
        <v>925</v>
      </c>
      <c r="O82" s="197" t="s">
        <v>934</v>
      </c>
      <c r="P82" s="119"/>
      <c r="Q82" s="197" t="s">
        <v>130</v>
      </c>
      <c r="R82" s="197" t="s">
        <v>358</v>
      </c>
      <c r="S82" s="197" t="s">
        <v>358</v>
      </c>
      <c r="T82" s="197" t="s">
        <v>187</v>
      </c>
      <c r="U82" s="197" t="s">
        <v>358</v>
      </c>
      <c r="V82" s="197" t="s">
        <v>358</v>
      </c>
      <c r="W82" s="197" t="s">
        <v>961</v>
      </c>
      <c r="X82" s="270" t="s">
        <v>109</v>
      </c>
      <c r="Y82" s="197" t="s">
        <v>109</v>
      </c>
      <c r="Z82" s="270" t="s">
        <v>109</v>
      </c>
    </row>
    <row r="83" spans="1:26" s="14" customFormat="1" ht="25.5" x14ac:dyDescent="0.2">
      <c r="A83" s="117">
        <v>79</v>
      </c>
      <c r="B83" s="202" t="s">
        <v>547</v>
      </c>
      <c r="C83" s="197" t="s">
        <v>789</v>
      </c>
      <c r="D83" s="252" t="s">
        <v>127</v>
      </c>
      <c r="E83" s="130" t="s">
        <v>105</v>
      </c>
      <c r="F83" s="203" t="s">
        <v>792</v>
      </c>
      <c r="G83" s="205">
        <v>73.63</v>
      </c>
      <c r="H83" s="252"/>
      <c r="I83" s="333"/>
      <c r="J83" s="329">
        <v>149000</v>
      </c>
      <c r="K83" s="325" t="s">
        <v>1090</v>
      </c>
      <c r="L83" s="197"/>
      <c r="M83" s="197" t="s">
        <v>930</v>
      </c>
      <c r="N83" s="197" t="s">
        <v>925</v>
      </c>
      <c r="O83" s="197" t="s">
        <v>931</v>
      </c>
      <c r="P83" s="119"/>
      <c r="Q83" s="197" t="s">
        <v>187</v>
      </c>
      <c r="R83" s="197" t="s">
        <v>358</v>
      </c>
      <c r="S83" s="197" t="s">
        <v>358</v>
      </c>
      <c r="T83" s="197" t="s">
        <v>187</v>
      </c>
      <c r="U83" s="197" t="s">
        <v>358</v>
      </c>
      <c r="V83" s="197" t="s">
        <v>358</v>
      </c>
      <c r="W83" s="197" t="s">
        <v>961</v>
      </c>
      <c r="X83" s="270" t="s">
        <v>109</v>
      </c>
      <c r="Y83" s="197" t="s">
        <v>109</v>
      </c>
      <c r="Z83" s="270" t="s">
        <v>109</v>
      </c>
    </row>
    <row r="84" spans="1:26" s="14" customFormat="1" ht="25.5" x14ac:dyDescent="0.2">
      <c r="A84" s="197">
        <v>80</v>
      </c>
      <c r="B84" s="129" t="s">
        <v>547</v>
      </c>
      <c r="C84" s="117" t="s">
        <v>787</v>
      </c>
      <c r="D84" s="252" t="s">
        <v>127</v>
      </c>
      <c r="E84" s="130" t="s">
        <v>105</v>
      </c>
      <c r="F84" s="116" t="s">
        <v>791</v>
      </c>
      <c r="G84" s="134">
        <v>166.77</v>
      </c>
      <c r="H84" s="252"/>
      <c r="I84" s="333"/>
      <c r="J84" s="329">
        <v>254000</v>
      </c>
      <c r="K84" s="325" t="s">
        <v>1091</v>
      </c>
      <c r="L84" s="117"/>
      <c r="M84" s="117" t="s">
        <v>930</v>
      </c>
      <c r="N84" s="117" t="s">
        <v>925</v>
      </c>
      <c r="O84" s="117" t="s">
        <v>931</v>
      </c>
      <c r="P84" s="119"/>
      <c r="Q84" s="117" t="s">
        <v>130</v>
      </c>
      <c r="R84" s="117" t="s">
        <v>358</v>
      </c>
      <c r="S84" s="117" t="s">
        <v>358</v>
      </c>
      <c r="T84" s="117" t="s">
        <v>187</v>
      </c>
      <c r="U84" s="117" t="s">
        <v>358</v>
      </c>
      <c r="V84" s="117" t="s">
        <v>358</v>
      </c>
      <c r="W84" s="117" t="s">
        <v>961</v>
      </c>
      <c r="X84" s="133" t="s">
        <v>109</v>
      </c>
      <c r="Y84" s="117" t="s">
        <v>109</v>
      </c>
      <c r="Z84" s="133" t="s">
        <v>109</v>
      </c>
    </row>
    <row r="85" spans="1:26" s="14" customFormat="1" ht="25.5" x14ac:dyDescent="0.2">
      <c r="A85" s="117">
        <v>81</v>
      </c>
      <c r="B85" s="129" t="s">
        <v>547</v>
      </c>
      <c r="C85" s="117" t="s">
        <v>787</v>
      </c>
      <c r="D85" s="252" t="s">
        <v>127</v>
      </c>
      <c r="E85" s="130" t="s">
        <v>105</v>
      </c>
      <c r="F85" s="116" t="s">
        <v>791</v>
      </c>
      <c r="G85" s="134">
        <v>137.6</v>
      </c>
      <c r="H85" s="252"/>
      <c r="I85" s="333"/>
      <c r="J85" s="329">
        <v>209000</v>
      </c>
      <c r="K85" s="325" t="s">
        <v>1092</v>
      </c>
      <c r="L85" s="117"/>
      <c r="M85" s="117" t="s">
        <v>930</v>
      </c>
      <c r="N85" s="117" t="s">
        <v>925</v>
      </c>
      <c r="O85" s="117" t="s">
        <v>931</v>
      </c>
      <c r="P85" s="119"/>
      <c r="Q85" s="117" t="s">
        <v>130</v>
      </c>
      <c r="R85" s="117" t="s">
        <v>358</v>
      </c>
      <c r="S85" s="117" t="s">
        <v>358</v>
      </c>
      <c r="T85" s="117" t="s">
        <v>187</v>
      </c>
      <c r="U85" s="117" t="s">
        <v>358</v>
      </c>
      <c r="V85" s="117" t="s">
        <v>358</v>
      </c>
      <c r="W85" s="117" t="s">
        <v>961</v>
      </c>
      <c r="X85" s="133" t="s">
        <v>109</v>
      </c>
      <c r="Y85" s="117" t="s">
        <v>109</v>
      </c>
      <c r="Z85" s="133" t="s">
        <v>109</v>
      </c>
    </row>
    <row r="86" spans="1:26" s="14" customFormat="1" ht="25.5" x14ac:dyDescent="0.2">
      <c r="A86" s="389">
        <v>82</v>
      </c>
      <c r="B86" s="202" t="s">
        <v>547</v>
      </c>
      <c r="C86" s="197" t="s">
        <v>787</v>
      </c>
      <c r="D86" s="252" t="s">
        <v>127</v>
      </c>
      <c r="E86" s="130" t="s">
        <v>105</v>
      </c>
      <c r="F86" s="203" t="s">
        <v>791</v>
      </c>
      <c r="G86" s="205">
        <v>15.26</v>
      </c>
      <c r="H86" s="252"/>
      <c r="I86" s="333"/>
      <c r="J86" s="329">
        <v>23000</v>
      </c>
      <c r="K86" s="325" t="s">
        <v>885</v>
      </c>
      <c r="L86" s="197"/>
      <c r="M86" s="197" t="s">
        <v>930</v>
      </c>
      <c r="N86" s="197" t="s">
        <v>925</v>
      </c>
      <c r="O86" s="197" t="s">
        <v>931</v>
      </c>
      <c r="P86" s="119"/>
      <c r="Q86" s="197" t="s">
        <v>187</v>
      </c>
      <c r="R86" s="197" t="s">
        <v>358</v>
      </c>
      <c r="S86" s="197" t="s">
        <v>358</v>
      </c>
      <c r="T86" s="197" t="s">
        <v>187</v>
      </c>
      <c r="U86" s="197" t="s">
        <v>358</v>
      </c>
      <c r="V86" s="197" t="s">
        <v>358</v>
      </c>
      <c r="W86" s="197" t="s">
        <v>961</v>
      </c>
      <c r="X86" s="270" t="s">
        <v>109</v>
      </c>
      <c r="Y86" s="197" t="s">
        <v>109</v>
      </c>
      <c r="Z86" s="270" t="s">
        <v>109</v>
      </c>
    </row>
    <row r="87" spans="1:26" s="14" customFormat="1" ht="25.5" x14ac:dyDescent="0.2">
      <c r="A87" s="117">
        <v>83</v>
      </c>
      <c r="B87" s="129" t="s">
        <v>547</v>
      </c>
      <c r="C87" s="117" t="s">
        <v>787</v>
      </c>
      <c r="D87" s="252" t="s">
        <v>127</v>
      </c>
      <c r="E87" s="130" t="s">
        <v>105</v>
      </c>
      <c r="F87" s="116" t="s">
        <v>791</v>
      </c>
      <c r="G87" s="134">
        <v>150.41999999999999</v>
      </c>
      <c r="H87" s="252"/>
      <c r="I87" s="333"/>
      <c r="J87" s="329">
        <v>229000</v>
      </c>
      <c r="K87" s="325" t="s">
        <v>886</v>
      </c>
      <c r="L87" s="117"/>
      <c r="M87" s="117" t="s">
        <v>930</v>
      </c>
      <c r="N87" s="117" t="s">
        <v>925</v>
      </c>
      <c r="O87" s="117" t="s">
        <v>931</v>
      </c>
      <c r="P87" s="119"/>
      <c r="Q87" s="117" t="s">
        <v>187</v>
      </c>
      <c r="R87" s="117" t="s">
        <v>358</v>
      </c>
      <c r="S87" s="117" t="s">
        <v>358</v>
      </c>
      <c r="T87" s="117" t="s">
        <v>187</v>
      </c>
      <c r="U87" s="117" t="s">
        <v>358</v>
      </c>
      <c r="V87" s="117" t="s">
        <v>358</v>
      </c>
      <c r="W87" s="117" t="s">
        <v>961</v>
      </c>
      <c r="X87" s="133" t="s">
        <v>109</v>
      </c>
      <c r="Y87" s="117" t="s">
        <v>109</v>
      </c>
      <c r="Z87" s="133" t="s">
        <v>109</v>
      </c>
    </row>
    <row r="88" spans="1:26" s="14" customFormat="1" ht="25.5" x14ac:dyDescent="0.2">
      <c r="A88" s="197">
        <v>84</v>
      </c>
      <c r="B88" s="129" t="s">
        <v>547</v>
      </c>
      <c r="C88" s="117" t="s">
        <v>787</v>
      </c>
      <c r="D88" s="252" t="s">
        <v>127</v>
      </c>
      <c r="E88" s="130" t="s">
        <v>105</v>
      </c>
      <c r="F88" s="116" t="s">
        <v>791</v>
      </c>
      <c r="G88" s="134">
        <v>119.2</v>
      </c>
      <c r="H88" s="252"/>
      <c r="I88" s="333"/>
      <c r="J88" s="329">
        <v>181000</v>
      </c>
      <c r="K88" s="325" t="s">
        <v>887</v>
      </c>
      <c r="L88" s="117"/>
      <c r="M88" s="117" t="s">
        <v>930</v>
      </c>
      <c r="N88" s="117" t="s">
        <v>925</v>
      </c>
      <c r="O88" s="117" t="s">
        <v>931</v>
      </c>
      <c r="P88" s="119"/>
      <c r="Q88" s="117" t="s">
        <v>187</v>
      </c>
      <c r="R88" s="117" t="s">
        <v>358</v>
      </c>
      <c r="S88" s="117" t="s">
        <v>358</v>
      </c>
      <c r="T88" s="117" t="s">
        <v>187</v>
      </c>
      <c r="U88" s="117" t="s">
        <v>358</v>
      </c>
      <c r="V88" s="117" t="s">
        <v>358</v>
      </c>
      <c r="W88" s="117" t="s">
        <v>961</v>
      </c>
      <c r="X88" s="133" t="s">
        <v>109</v>
      </c>
      <c r="Y88" s="117" t="s">
        <v>109</v>
      </c>
      <c r="Z88" s="133" t="s">
        <v>109</v>
      </c>
    </row>
    <row r="89" spans="1:26" s="14" customFormat="1" ht="25.5" x14ac:dyDescent="0.2">
      <c r="A89" s="117">
        <v>85</v>
      </c>
      <c r="B89" s="129" t="s">
        <v>547</v>
      </c>
      <c r="C89" s="117" t="s">
        <v>787</v>
      </c>
      <c r="D89" s="252" t="s">
        <v>127</v>
      </c>
      <c r="E89" s="130" t="s">
        <v>105</v>
      </c>
      <c r="F89" s="116" t="s">
        <v>791</v>
      </c>
      <c r="G89" s="134">
        <v>65.3</v>
      </c>
      <c r="H89" s="252"/>
      <c r="I89" s="333"/>
      <c r="J89" s="329">
        <v>99000</v>
      </c>
      <c r="K89" s="325" t="s">
        <v>1093</v>
      </c>
      <c r="L89" s="117"/>
      <c r="M89" s="117" t="s">
        <v>930</v>
      </c>
      <c r="N89" s="117" t="s">
        <v>925</v>
      </c>
      <c r="O89" s="117" t="s">
        <v>931</v>
      </c>
      <c r="P89" s="119"/>
      <c r="Q89" s="117" t="s">
        <v>187</v>
      </c>
      <c r="R89" s="117" t="s">
        <v>358</v>
      </c>
      <c r="S89" s="117" t="s">
        <v>358</v>
      </c>
      <c r="T89" s="117" t="s">
        <v>187</v>
      </c>
      <c r="U89" s="117" t="s">
        <v>358</v>
      </c>
      <c r="V89" s="117" t="s">
        <v>358</v>
      </c>
      <c r="W89" s="117" t="s">
        <v>961</v>
      </c>
      <c r="X89" s="133" t="s">
        <v>109</v>
      </c>
      <c r="Y89" s="117" t="s">
        <v>109</v>
      </c>
      <c r="Z89" s="133" t="s">
        <v>109</v>
      </c>
    </row>
    <row r="90" spans="1:26" s="14" customFormat="1" ht="25.5" x14ac:dyDescent="0.2">
      <c r="A90" s="389">
        <v>86</v>
      </c>
      <c r="B90" s="202" t="s">
        <v>547</v>
      </c>
      <c r="C90" s="197" t="s">
        <v>787</v>
      </c>
      <c r="D90" s="252" t="s">
        <v>127</v>
      </c>
      <c r="E90" s="130" t="s">
        <v>105</v>
      </c>
      <c r="F90" s="203" t="s">
        <v>791</v>
      </c>
      <c r="G90" s="205">
        <v>79.22</v>
      </c>
      <c r="H90" s="252"/>
      <c r="I90" s="333"/>
      <c r="J90" s="329">
        <v>120000</v>
      </c>
      <c r="K90" s="325" t="s">
        <v>1094</v>
      </c>
      <c r="L90" s="197"/>
      <c r="M90" s="197" t="s">
        <v>930</v>
      </c>
      <c r="N90" s="197" t="s">
        <v>925</v>
      </c>
      <c r="O90" s="197" t="s">
        <v>931</v>
      </c>
      <c r="P90" s="119"/>
      <c r="Q90" s="197" t="s">
        <v>187</v>
      </c>
      <c r="R90" s="197" t="s">
        <v>358</v>
      </c>
      <c r="S90" s="197" t="s">
        <v>358</v>
      </c>
      <c r="T90" s="197" t="s">
        <v>187</v>
      </c>
      <c r="U90" s="197" t="s">
        <v>358</v>
      </c>
      <c r="V90" s="197" t="s">
        <v>358</v>
      </c>
      <c r="W90" s="197" t="s">
        <v>961</v>
      </c>
      <c r="X90" s="270" t="s">
        <v>109</v>
      </c>
      <c r="Y90" s="197" t="s">
        <v>109</v>
      </c>
      <c r="Z90" s="270" t="s">
        <v>109</v>
      </c>
    </row>
    <row r="91" spans="1:26" s="14" customFormat="1" ht="25.5" x14ac:dyDescent="0.2">
      <c r="A91" s="117">
        <v>87</v>
      </c>
      <c r="B91" s="202" t="s">
        <v>547</v>
      </c>
      <c r="C91" s="197" t="s">
        <v>787</v>
      </c>
      <c r="D91" s="252" t="s">
        <v>127</v>
      </c>
      <c r="E91" s="130" t="s">
        <v>105</v>
      </c>
      <c r="F91" s="203" t="s">
        <v>792</v>
      </c>
      <c r="G91" s="205">
        <v>34.86</v>
      </c>
      <c r="H91" s="252"/>
      <c r="I91" s="333"/>
      <c r="J91" s="329">
        <v>53000</v>
      </c>
      <c r="K91" s="325" t="s">
        <v>1095</v>
      </c>
      <c r="L91" s="197"/>
      <c r="M91" s="197" t="s">
        <v>930</v>
      </c>
      <c r="N91" s="197" t="s">
        <v>925</v>
      </c>
      <c r="O91" s="197" t="s">
        <v>931</v>
      </c>
      <c r="P91" s="119"/>
      <c r="Q91" s="197" t="s">
        <v>187</v>
      </c>
      <c r="R91" s="197" t="s">
        <v>358</v>
      </c>
      <c r="S91" s="197" t="s">
        <v>358</v>
      </c>
      <c r="T91" s="197" t="s">
        <v>187</v>
      </c>
      <c r="U91" s="197" t="s">
        <v>358</v>
      </c>
      <c r="V91" s="197" t="s">
        <v>358</v>
      </c>
      <c r="W91" s="197" t="s">
        <v>961</v>
      </c>
      <c r="X91" s="270" t="s">
        <v>109</v>
      </c>
      <c r="Y91" s="197" t="s">
        <v>109</v>
      </c>
      <c r="Z91" s="270" t="s">
        <v>109</v>
      </c>
    </row>
    <row r="92" spans="1:26" s="14" customFormat="1" ht="25.5" x14ac:dyDescent="0.2">
      <c r="A92" s="197">
        <v>88</v>
      </c>
      <c r="B92" s="202" t="s">
        <v>547</v>
      </c>
      <c r="C92" s="197" t="s">
        <v>787</v>
      </c>
      <c r="D92" s="252" t="s">
        <v>127</v>
      </c>
      <c r="E92" s="130" t="s">
        <v>105</v>
      </c>
      <c r="F92" s="203" t="s">
        <v>791</v>
      </c>
      <c r="G92" s="205">
        <v>33.94</v>
      </c>
      <c r="H92" s="252"/>
      <c r="I92" s="333"/>
      <c r="J92" s="329">
        <v>52000</v>
      </c>
      <c r="K92" s="325" t="s">
        <v>1096</v>
      </c>
      <c r="L92" s="197"/>
      <c r="M92" s="197" t="s">
        <v>930</v>
      </c>
      <c r="N92" s="197" t="s">
        <v>925</v>
      </c>
      <c r="O92" s="197" t="s">
        <v>931</v>
      </c>
      <c r="P92" s="119"/>
      <c r="Q92" s="197" t="s">
        <v>187</v>
      </c>
      <c r="R92" s="197" t="s">
        <v>358</v>
      </c>
      <c r="S92" s="197" t="s">
        <v>358</v>
      </c>
      <c r="T92" s="197" t="s">
        <v>187</v>
      </c>
      <c r="U92" s="197" t="s">
        <v>358</v>
      </c>
      <c r="V92" s="197" t="s">
        <v>358</v>
      </c>
      <c r="W92" s="197" t="s">
        <v>961</v>
      </c>
      <c r="X92" s="270" t="s">
        <v>109</v>
      </c>
      <c r="Y92" s="197" t="s">
        <v>109</v>
      </c>
      <c r="Z92" s="270" t="s">
        <v>109</v>
      </c>
    </row>
    <row r="93" spans="1:26" s="14" customFormat="1" ht="25.5" x14ac:dyDescent="0.2">
      <c r="A93" s="117">
        <v>89</v>
      </c>
      <c r="B93" s="202" t="s">
        <v>547</v>
      </c>
      <c r="C93" s="197" t="s">
        <v>789</v>
      </c>
      <c r="D93" s="252" t="s">
        <v>127</v>
      </c>
      <c r="E93" s="130" t="s">
        <v>105</v>
      </c>
      <c r="F93" s="203" t="s">
        <v>791</v>
      </c>
      <c r="G93" s="205">
        <v>16.5</v>
      </c>
      <c r="H93" s="252"/>
      <c r="I93" s="333"/>
      <c r="J93" s="329">
        <v>31000</v>
      </c>
      <c r="K93" s="325" t="s">
        <v>1097</v>
      </c>
      <c r="L93" s="197"/>
      <c r="M93" s="197" t="s">
        <v>930</v>
      </c>
      <c r="N93" s="197" t="s">
        <v>925</v>
      </c>
      <c r="O93" s="197" t="s">
        <v>931</v>
      </c>
      <c r="P93" s="119"/>
      <c r="Q93" s="197" t="s">
        <v>187</v>
      </c>
      <c r="R93" s="197" t="s">
        <v>358</v>
      </c>
      <c r="S93" s="197" t="s">
        <v>358</v>
      </c>
      <c r="T93" s="197" t="s">
        <v>187</v>
      </c>
      <c r="U93" s="197" t="s">
        <v>358</v>
      </c>
      <c r="V93" s="197" t="s">
        <v>358</v>
      </c>
      <c r="W93" s="197" t="s">
        <v>961</v>
      </c>
      <c r="X93" s="270" t="s">
        <v>109</v>
      </c>
      <c r="Y93" s="197" t="s">
        <v>109</v>
      </c>
      <c r="Z93" s="270" t="s">
        <v>109</v>
      </c>
    </row>
    <row r="94" spans="1:26" s="14" customFormat="1" ht="25.5" x14ac:dyDescent="0.2">
      <c r="A94" s="389">
        <v>90</v>
      </c>
      <c r="B94" s="202" t="s">
        <v>547</v>
      </c>
      <c r="C94" s="197" t="s">
        <v>789</v>
      </c>
      <c r="D94" s="252" t="s">
        <v>127</v>
      </c>
      <c r="E94" s="130" t="s">
        <v>105</v>
      </c>
      <c r="F94" s="203" t="s">
        <v>791</v>
      </c>
      <c r="G94" s="205">
        <v>100.4</v>
      </c>
      <c r="H94" s="252"/>
      <c r="I94" s="333"/>
      <c r="J94" s="329">
        <v>153000</v>
      </c>
      <c r="K94" s="325" t="s">
        <v>1098</v>
      </c>
      <c r="L94" s="197"/>
      <c r="M94" s="197" t="s">
        <v>930</v>
      </c>
      <c r="N94" s="197" t="s">
        <v>925</v>
      </c>
      <c r="O94" s="197" t="s">
        <v>931</v>
      </c>
      <c r="P94" s="119"/>
      <c r="Q94" s="197" t="s">
        <v>187</v>
      </c>
      <c r="R94" s="197" t="s">
        <v>358</v>
      </c>
      <c r="S94" s="197" t="s">
        <v>358</v>
      </c>
      <c r="T94" s="197" t="s">
        <v>187</v>
      </c>
      <c r="U94" s="197" t="s">
        <v>358</v>
      </c>
      <c r="V94" s="197" t="s">
        <v>358</v>
      </c>
      <c r="W94" s="197" t="s">
        <v>961</v>
      </c>
      <c r="X94" s="270" t="s">
        <v>109</v>
      </c>
      <c r="Y94" s="197" t="s">
        <v>109</v>
      </c>
      <c r="Z94" s="270" t="s">
        <v>109</v>
      </c>
    </row>
    <row r="95" spans="1:26" s="14" customFormat="1" ht="25.5" x14ac:dyDescent="0.2">
      <c r="A95" s="117">
        <v>91</v>
      </c>
      <c r="B95" s="202" t="s">
        <v>547</v>
      </c>
      <c r="C95" s="197" t="s">
        <v>787</v>
      </c>
      <c r="D95" s="252" t="s">
        <v>127</v>
      </c>
      <c r="E95" s="130" t="s">
        <v>105</v>
      </c>
      <c r="F95" s="203" t="s">
        <v>791</v>
      </c>
      <c r="G95" s="205">
        <v>89.4</v>
      </c>
      <c r="H95" s="252"/>
      <c r="I95" s="333"/>
      <c r="J95" s="329">
        <v>136000</v>
      </c>
      <c r="K95" s="325" t="s">
        <v>1099</v>
      </c>
      <c r="L95" s="197"/>
      <c r="M95" s="197" t="s">
        <v>930</v>
      </c>
      <c r="N95" s="197" t="s">
        <v>925</v>
      </c>
      <c r="O95" s="197" t="s">
        <v>931</v>
      </c>
      <c r="P95" s="119"/>
      <c r="Q95" s="197" t="s">
        <v>130</v>
      </c>
      <c r="R95" s="197" t="s">
        <v>187</v>
      </c>
      <c r="S95" s="197" t="s">
        <v>358</v>
      </c>
      <c r="T95" s="197" t="s">
        <v>187</v>
      </c>
      <c r="U95" s="197" t="s">
        <v>358</v>
      </c>
      <c r="V95" s="197" t="s">
        <v>358</v>
      </c>
      <c r="W95" s="197" t="s">
        <v>961</v>
      </c>
      <c r="X95" s="270" t="s">
        <v>109</v>
      </c>
      <c r="Y95" s="197" t="s">
        <v>109</v>
      </c>
      <c r="Z95" s="270" t="s">
        <v>109</v>
      </c>
    </row>
    <row r="96" spans="1:26" s="14" customFormat="1" ht="25.5" x14ac:dyDescent="0.2">
      <c r="A96" s="197">
        <v>92</v>
      </c>
      <c r="B96" s="202" t="s">
        <v>547</v>
      </c>
      <c r="C96" s="197" t="s">
        <v>787</v>
      </c>
      <c r="D96" s="252" t="s">
        <v>127</v>
      </c>
      <c r="E96" s="130" t="s">
        <v>105</v>
      </c>
      <c r="F96" s="203" t="s">
        <v>791</v>
      </c>
      <c r="G96" s="205">
        <v>163</v>
      </c>
      <c r="H96" s="252"/>
      <c r="I96" s="333"/>
      <c r="J96" s="329">
        <v>248000</v>
      </c>
      <c r="K96" s="325" t="s">
        <v>1100</v>
      </c>
      <c r="L96" s="197"/>
      <c r="M96" s="197" t="s">
        <v>930</v>
      </c>
      <c r="N96" s="197" t="s">
        <v>925</v>
      </c>
      <c r="O96" s="197" t="s">
        <v>931</v>
      </c>
      <c r="P96" s="119"/>
      <c r="Q96" s="197" t="s">
        <v>952</v>
      </c>
      <c r="R96" s="197" t="s">
        <v>358</v>
      </c>
      <c r="S96" s="197" t="s">
        <v>358</v>
      </c>
      <c r="T96" s="197" t="s">
        <v>187</v>
      </c>
      <c r="U96" s="197" t="s">
        <v>358</v>
      </c>
      <c r="V96" s="197" t="s">
        <v>358</v>
      </c>
      <c r="W96" s="197" t="s">
        <v>961</v>
      </c>
      <c r="X96" s="270" t="s">
        <v>109</v>
      </c>
      <c r="Y96" s="197" t="s">
        <v>109</v>
      </c>
      <c r="Z96" s="270" t="s">
        <v>109</v>
      </c>
    </row>
    <row r="97" spans="1:26" s="14" customFormat="1" ht="25.5" x14ac:dyDescent="0.2">
      <c r="A97" s="117">
        <v>93</v>
      </c>
      <c r="B97" s="202" t="s">
        <v>547</v>
      </c>
      <c r="C97" s="197" t="s">
        <v>787</v>
      </c>
      <c r="D97" s="252" t="s">
        <v>127</v>
      </c>
      <c r="E97" s="130" t="s">
        <v>105</v>
      </c>
      <c r="F97" s="203" t="s">
        <v>791</v>
      </c>
      <c r="G97" s="205">
        <v>119.07</v>
      </c>
      <c r="H97" s="252"/>
      <c r="I97" s="333"/>
      <c r="J97" s="329">
        <v>181000</v>
      </c>
      <c r="K97" s="325" t="s">
        <v>1101</v>
      </c>
      <c r="L97" s="197"/>
      <c r="M97" s="197" t="s">
        <v>930</v>
      </c>
      <c r="N97" s="197" t="s">
        <v>925</v>
      </c>
      <c r="O97" s="197" t="s">
        <v>931</v>
      </c>
      <c r="P97" s="119"/>
      <c r="Q97" s="197" t="s">
        <v>952</v>
      </c>
      <c r="R97" s="197" t="s">
        <v>358</v>
      </c>
      <c r="S97" s="197" t="s">
        <v>358</v>
      </c>
      <c r="T97" s="197" t="s">
        <v>187</v>
      </c>
      <c r="U97" s="197" t="s">
        <v>358</v>
      </c>
      <c r="V97" s="197" t="s">
        <v>358</v>
      </c>
      <c r="W97" s="197" t="s">
        <v>961</v>
      </c>
      <c r="X97" s="270" t="s">
        <v>109</v>
      </c>
      <c r="Y97" s="197" t="s">
        <v>109</v>
      </c>
      <c r="Z97" s="270" t="s">
        <v>109</v>
      </c>
    </row>
    <row r="98" spans="1:26" s="14" customFormat="1" ht="25.5" x14ac:dyDescent="0.2">
      <c r="A98" s="389">
        <v>94</v>
      </c>
      <c r="B98" s="202" t="s">
        <v>547</v>
      </c>
      <c r="C98" s="197" t="s">
        <v>787</v>
      </c>
      <c r="D98" s="252" t="s">
        <v>127</v>
      </c>
      <c r="E98" s="130" t="s">
        <v>105</v>
      </c>
      <c r="F98" s="203" t="s">
        <v>791</v>
      </c>
      <c r="G98" s="205">
        <v>85.9</v>
      </c>
      <c r="H98" s="252"/>
      <c r="I98" s="333"/>
      <c r="J98" s="329">
        <v>131000</v>
      </c>
      <c r="K98" s="325" t="s">
        <v>1102</v>
      </c>
      <c r="L98" s="197"/>
      <c r="M98" s="197" t="s">
        <v>930</v>
      </c>
      <c r="N98" s="197" t="s">
        <v>925</v>
      </c>
      <c r="O98" s="197" t="s">
        <v>931</v>
      </c>
      <c r="P98" s="119"/>
      <c r="Q98" s="197" t="s">
        <v>952</v>
      </c>
      <c r="R98" s="197" t="s">
        <v>358</v>
      </c>
      <c r="S98" s="197" t="s">
        <v>358</v>
      </c>
      <c r="T98" s="197" t="s">
        <v>187</v>
      </c>
      <c r="U98" s="197" t="s">
        <v>358</v>
      </c>
      <c r="V98" s="197" t="s">
        <v>358</v>
      </c>
      <c r="W98" s="197" t="s">
        <v>961</v>
      </c>
      <c r="X98" s="270" t="s">
        <v>109</v>
      </c>
      <c r="Y98" s="197" t="s">
        <v>109</v>
      </c>
      <c r="Z98" s="270" t="s">
        <v>109</v>
      </c>
    </row>
    <row r="99" spans="1:26" s="14" customFormat="1" ht="25.5" x14ac:dyDescent="0.2">
      <c r="A99" s="117">
        <v>95</v>
      </c>
      <c r="B99" s="129" t="s">
        <v>547</v>
      </c>
      <c r="C99" s="117" t="s">
        <v>787</v>
      </c>
      <c r="D99" s="252" t="s">
        <v>127</v>
      </c>
      <c r="E99" s="130" t="s">
        <v>105</v>
      </c>
      <c r="F99" s="116" t="s">
        <v>791</v>
      </c>
      <c r="G99" s="134">
        <v>130.66999999999999</v>
      </c>
      <c r="H99" s="252"/>
      <c r="I99" s="333"/>
      <c r="J99" s="329">
        <v>199000</v>
      </c>
      <c r="K99" s="325" t="s">
        <v>1103</v>
      </c>
      <c r="L99" s="117"/>
      <c r="M99" s="117" t="s">
        <v>930</v>
      </c>
      <c r="N99" s="117" t="s">
        <v>925</v>
      </c>
      <c r="O99" s="117" t="s">
        <v>931</v>
      </c>
      <c r="P99" s="119"/>
      <c r="Q99" s="117" t="s">
        <v>952</v>
      </c>
      <c r="R99" s="117" t="s">
        <v>358</v>
      </c>
      <c r="S99" s="117" t="s">
        <v>358</v>
      </c>
      <c r="T99" s="117" t="s">
        <v>187</v>
      </c>
      <c r="U99" s="117" t="s">
        <v>358</v>
      </c>
      <c r="V99" s="117" t="s">
        <v>358</v>
      </c>
      <c r="W99" s="117" t="s">
        <v>961</v>
      </c>
      <c r="X99" s="133" t="s">
        <v>109</v>
      </c>
      <c r="Y99" s="117" t="s">
        <v>109</v>
      </c>
      <c r="Z99" s="133" t="s">
        <v>109</v>
      </c>
    </row>
    <row r="100" spans="1:26" s="14" customFormat="1" ht="25.5" x14ac:dyDescent="0.2">
      <c r="A100" s="197">
        <v>96</v>
      </c>
      <c r="B100" s="202" t="s">
        <v>547</v>
      </c>
      <c r="C100" s="197" t="s">
        <v>787</v>
      </c>
      <c r="D100" s="252" t="s">
        <v>127</v>
      </c>
      <c r="E100" s="130" t="s">
        <v>105</v>
      </c>
      <c r="F100" s="203" t="s">
        <v>791</v>
      </c>
      <c r="G100" s="205">
        <v>16</v>
      </c>
      <c r="H100" s="252"/>
      <c r="I100" s="333"/>
      <c r="J100" s="329">
        <v>24000</v>
      </c>
      <c r="K100" s="325" t="s">
        <v>1104</v>
      </c>
      <c r="L100" s="197"/>
      <c r="M100" s="197" t="s">
        <v>930</v>
      </c>
      <c r="N100" s="197" t="s">
        <v>925</v>
      </c>
      <c r="O100" s="197" t="s">
        <v>931</v>
      </c>
      <c r="P100" s="119"/>
      <c r="Q100" s="197" t="s">
        <v>952</v>
      </c>
      <c r="R100" s="197" t="s">
        <v>358</v>
      </c>
      <c r="S100" s="197" t="s">
        <v>358</v>
      </c>
      <c r="T100" s="197" t="s">
        <v>187</v>
      </c>
      <c r="U100" s="197" t="s">
        <v>358</v>
      </c>
      <c r="V100" s="197" t="s">
        <v>358</v>
      </c>
      <c r="W100" s="197" t="s">
        <v>961</v>
      </c>
      <c r="X100" s="270" t="s">
        <v>109</v>
      </c>
      <c r="Y100" s="197" t="s">
        <v>109</v>
      </c>
      <c r="Z100" s="270" t="s">
        <v>109</v>
      </c>
    </row>
    <row r="101" spans="1:26" s="14" customFormat="1" ht="25.5" x14ac:dyDescent="0.2">
      <c r="A101" s="117">
        <v>97</v>
      </c>
      <c r="B101" s="202" t="s">
        <v>547</v>
      </c>
      <c r="C101" s="197" t="s">
        <v>787</v>
      </c>
      <c r="D101" s="252" t="s">
        <v>127</v>
      </c>
      <c r="E101" s="130" t="s">
        <v>105</v>
      </c>
      <c r="F101" s="203" t="s">
        <v>791</v>
      </c>
      <c r="G101" s="205">
        <v>33.92</v>
      </c>
      <c r="H101" s="252"/>
      <c r="I101" s="333"/>
      <c r="J101" s="329">
        <v>52000</v>
      </c>
      <c r="K101" s="325" t="s">
        <v>1105</v>
      </c>
      <c r="L101" s="197"/>
      <c r="M101" s="197" t="s">
        <v>930</v>
      </c>
      <c r="N101" s="197" t="s">
        <v>925</v>
      </c>
      <c r="O101" s="197" t="s">
        <v>931</v>
      </c>
      <c r="P101" s="119"/>
      <c r="Q101" s="197" t="s">
        <v>187</v>
      </c>
      <c r="R101" s="197" t="s">
        <v>358</v>
      </c>
      <c r="S101" s="197" t="s">
        <v>358</v>
      </c>
      <c r="T101" s="197" t="s">
        <v>187</v>
      </c>
      <c r="U101" s="197" t="s">
        <v>358</v>
      </c>
      <c r="V101" s="197" t="s">
        <v>358</v>
      </c>
      <c r="W101" s="197" t="s">
        <v>961</v>
      </c>
      <c r="X101" s="270" t="s">
        <v>109</v>
      </c>
      <c r="Y101" s="197" t="s">
        <v>109</v>
      </c>
      <c r="Z101" s="270" t="s">
        <v>109</v>
      </c>
    </row>
    <row r="102" spans="1:26" s="14" customFormat="1" ht="29.25" customHeight="1" x14ac:dyDescent="0.2">
      <c r="A102" s="389">
        <v>98</v>
      </c>
      <c r="B102" s="202" t="s">
        <v>793</v>
      </c>
      <c r="C102" s="197"/>
      <c r="D102" s="252"/>
      <c r="E102" s="252"/>
      <c r="F102" s="203">
        <v>1990</v>
      </c>
      <c r="G102" s="205">
        <v>1598.74</v>
      </c>
      <c r="H102" s="252"/>
      <c r="I102" s="333"/>
      <c r="J102" s="329">
        <v>4314000</v>
      </c>
      <c r="K102" s="325" t="s">
        <v>888</v>
      </c>
      <c r="L102" s="197"/>
      <c r="M102" s="197" t="s">
        <v>935</v>
      </c>
      <c r="N102" s="197" t="s">
        <v>936</v>
      </c>
      <c r="O102" s="197" t="s">
        <v>937</v>
      </c>
      <c r="P102" s="119"/>
      <c r="Q102" s="197" t="s">
        <v>130</v>
      </c>
      <c r="R102" s="197" t="s">
        <v>187</v>
      </c>
      <c r="S102" s="197" t="s">
        <v>187</v>
      </c>
      <c r="T102" s="197" t="s">
        <v>130</v>
      </c>
      <c r="U102" s="197" t="s">
        <v>187</v>
      </c>
      <c r="V102" s="197" t="s">
        <v>130</v>
      </c>
      <c r="W102" s="197" t="s">
        <v>962</v>
      </c>
      <c r="X102" s="270" t="s">
        <v>311</v>
      </c>
      <c r="Y102" s="197" t="s">
        <v>311</v>
      </c>
      <c r="Z102" s="270" t="s">
        <v>109</v>
      </c>
    </row>
    <row r="103" spans="1:26" s="14" customFormat="1" ht="33" customHeight="1" x14ac:dyDescent="0.2">
      <c r="A103" s="117">
        <v>99</v>
      </c>
      <c r="B103" s="202" t="s">
        <v>794</v>
      </c>
      <c r="C103" s="197"/>
      <c r="D103" s="252"/>
      <c r="E103" s="252"/>
      <c r="F103" s="203">
        <v>1988</v>
      </c>
      <c r="G103" s="205">
        <v>2285.6999999999998</v>
      </c>
      <c r="H103" s="252"/>
      <c r="I103" s="333"/>
      <c r="J103" s="329">
        <v>5960000</v>
      </c>
      <c r="K103" s="335" t="s">
        <v>890</v>
      </c>
      <c r="L103" s="197" t="s">
        <v>889</v>
      </c>
      <c r="M103" s="197" t="s">
        <v>935</v>
      </c>
      <c r="N103" s="197" t="s">
        <v>936</v>
      </c>
      <c r="O103" s="197" t="s">
        <v>937</v>
      </c>
      <c r="P103" s="119"/>
      <c r="Q103" s="197" t="s">
        <v>130</v>
      </c>
      <c r="R103" s="197" t="s">
        <v>130</v>
      </c>
      <c r="S103" s="197" t="s">
        <v>130</v>
      </c>
      <c r="T103" s="197" t="s">
        <v>130</v>
      </c>
      <c r="U103" s="197" t="s">
        <v>125</v>
      </c>
      <c r="V103" s="197" t="s">
        <v>130</v>
      </c>
      <c r="W103" s="197" t="s">
        <v>962</v>
      </c>
      <c r="X103" s="270" t="s">
        <v>311</v>
      </c>
      <c r="Y103" s="197" t="s">
        <v>311</v>
      </c>
      <c r="Z103" s="270" t="s">
        <v>311</v>
      </c>
    </row>
    <row r="104" spans="1:26" s="360" customFormat="1" ht="25.5" x14ac:dyDescent="0.2">
      <c r="A104" s="197">
        <v>100</v>
      </c>
      <c r="B104" s="256" t="s">
        <v>795</v>
      </c>
      <c r="C104" s="352" t="s">
        <v>796</v>
      </c>
      <c r="D104" s="258" t="s">
        <v>127</v>
      </c>
      <c r="E104" s="258" t="s">
        <v>105</v>
      </c>
      <c r="F104" s="259">
        <v>1930</v>
      </c>
      <c r="G104" s="355">
        <v>69.099999999999994</v>
      </c>
      <c r="H104" s="258"/>
      <c r="I104" s="395"/>
      <c r="J104" s="359">
        <v>58000</v>
      </c>
      <c r="K104" s="338" t="s">
        <v>891</v>
      </c>
      <c r="L104" s="352"/>
      <c r="M104" s="352" t="s">
        <v>918</v>
      </c>
      <c r="N104" s="352" t="s">
        <v>925</v>
      </c>
      <c r="O104" s="352" t="s">
        <v>922</v>
      </c>
      <c r="P104" s="358"/>
      <c r="Q104" s="352" t="s">
        <v>187</v>
      </c>
      <c r="R104" s="352" t="s">
        <v>187</v>
      </c>
      <c r="S104" s="352" t="s">
        <v>125</v>
      </c>
      <c r="T104" s="352" t="s">
        <v>187</v>
      </c>
      <c r="U104" s="352" t="s">
        <v>125</v>
      </c>
      <c r="V104" s="352" t="s">
        <v>187</v>
      </c>
      <c r="W104" s="352" t="s">
        <v>960</v>
      </c>
      <c r="X104" s="267" t="s">
        <v>109</v>
      </c>
      <c r="Y104" s="352" t="s">
        <v>109</v>
      </c>
      <c r="Z104" s="267" t="s">
        <v>109</v>
      </c>
    </row>
    <row r="105" spans="1:26" s="14" customFormat="1" x14ac:dyDescent="0.2">
      <c r="A105" s="117">
        <v>101</v>
      </c>
      <c r="B105" s="202" t="s">
        <v>797</v>
      </c>
      <c r="C105" s="197"/>
      <c r="D105" s="252"/>
      <c r="E105" s="252"/>
      <c r="F105" s="203">
        <v>1937</v>
      </c>
      <c r="G105" s="270">
        <v>42.16</v>
      </c>
      <c r="H105" s="252"/>
      <c r="I105" s="333"/>
      <c r="J105" s="329">
        <v>255000</v>
      </c>
      <c r="K105" s="335" t="s">
        <v>892</v>
      </c>
      <c r="L105" s="197"/>
      <c r="M105" s="197" t="s">
        <v>918</v>
      </c>
      <c r="N105" s="197" t="s">
        <v>938</v>
      </c>
      <c r="O105" s="197"/>
      <c r="P105" s="119"/>
      <c r="Q105" s="197" t="s">
        <v>130</v>
      </c>
      <c r="R105" s="197" t="s">
        <v>130</v>
      </c>
      <c r="S105" s="197" t="s">
        <v>130</v>
      </c>
      <c r="T105" s="197" t="s">
        <v>130</v>
      </c>
      <c r="U105" s="197" t="s">
        <v>125</v>
      </c>
      <c r="V105" s="197" t="s">
        <v>130</v>
      </c>
      <c r="W105" s="271" t="s">
        <v>961</v>
      </c>
      <c r="X105" s="270" t="s">
        <v>109</v>
      </c>
      <c r="Y105" s="270" t="s">
        <v>311</v>
      </c>
      <c r="Z105" s="270" t="s">
        <v>109</v>
      </c>
    </row>
    <row r="106" spans="1:26" s="14" customFormat="1" ht="25.5" x14ac:dyDescent="0.2">
      <c r="A106" s="389">
        <v>102</v>
      </c>
      <c r="B106" s="202" t="s">
        <v>798</v>
      </c>
      <c r="C106" s="197" t="s">
        <v>789</v>
      </c>
      <c r="D106" s="252"/>
      <c r="E106" s="252"/>
      <c r="F106" s="203" t="s">
        <v>791</v>
      </c>
      <c r="G106" s="270">
        <v>227.77</v>
      </c>
      <c r="H106" s="252"/>
      <c r="I106" s="333"/>
      <c r="J106" s="329">
        <v>460000</v>
      </c>
      <c r="K106" s="335" t="s">
        <v>893</v>
      </c>
      <c r="L106" s="197"/>
      <c r="M106" s="197" t="s">
        <v>918</v>
      </c>
      <c r="N106" s="197" t="s">
        <v>925</v>
      </c>
      <c r="O106" s="197" t="s">
        <v>922</v>
      </c>
      <c r="P106" s="119"/>
      <c r="Q106" s="197" t="s">
        <v>130</v>
      </c>
      <c r="R106" s="197" t="s">
        <v>358</v>
      </c>
      <c r="S106" s="197" t="s">
        <v>358</v>
      </c>
      <c r="T106" s="197" t="s">
        <v>130</v>
      </c>
      <c r="U106" s="197" t="s">
        <v>358</v>
      </c>
      <c r="V106" s="197" t="s">
        <v>358</v>
      </c>
      <c r="W106" s="271" t="s">
        <v>961</v>
      </c>
      <c r="X106" s="270"/>
      <c r="Y106" s="270"/>
      <c r="Z106" s="270" t="s">
        <v>109</v>
      </c>
    </row>
    <row r="107" spans="1:26" s="14" customFormat="1" ht="24.75" customHeight="1" x14ac:dyDescent="0.2">
      <c r="A107" s="117">
        <v>103</v>
      </c>
      <c r="B107" s="202" t="s">
        <v>795</v>
      </c>
      <c r="C107" s="197" t="s">
        <v>796</v>
      </c>
      <c r="D107" s="252"/>
      <c r="E107" s="258"/>
      <c r="F107" s="259" t="s">
        <v>799</v>
      </c>
      <c r="G107" s="267">
        <v>15.7</v>
      </c>
      <c r="H107" s="258"/>
      <c r="I107" s="395"/>
      <c r="J107" s="359">
        <v>29000</v>
      </c>
      <c r="K107" s="335" t="s">
        <v>894</v>
      </c>
      <c r="L107" s="197"/>
      <c r="M107" s="197" t="s">
        <v>918</v>
      </c>
      <c r="N107" s="197" t="s">
        <v>938</v>
      </c>
      <c r="O107" s="197" t="s">
        <v>939</v>
      </c>
      <c r="P107" s="119"/>
      <c r="Q107" s="197" t="s">
        <v>130</v>
      </c>
      <c r="R107" s="197" t="s">
        <v>130</v>
      </c>
      <c r="S107" s="197" t="s">
        <v>358</v>
      </c>
      <c r="T107" s="197" t="s">
        <v>130</v>
      </c>
      <c r="U107" s="197" t="s">
        <v>358</v>
      </c>
      <c r="V107" s="197" t="s">
        <v>358</v>
      </c>
      <c r="W107" s="271" t="s">
        <v>961</v>
      </c>
      <c r="X107" s="270"/>
      <c r="Y107" s="270"/>
      <c r="Z107" s="270" t="s">
        <v>109</v>
      </c>
    </row>
    <row r="108" spans="1:26" s="360" customFormat="1" ht="25.5" x14ac:dyDescent="0.2">
      <c r="A108" s="197">
        <v>104</v>
      </c>
      <c r="B108" s="256" t="s">
        <v>800</v>
      </c>
      <c r="C108" s="386" t="s">
        <v>796</v>
      </c>
      <c r="D108" s="258" t="s">
        <v>105</v>
      </c>
      <c r="E108" s="258" t="s">
        <v>105</v>
      </c>
      <c r="F108" s="259">
        <v>1982</v>
      </c>
      <c r="G108" s="267">
        <v>29</v>
      </c>
      <c r="H108" s="258"/>
      <c r="I108" s="395"/>
      <c r="J108" s="359">
        <v>54000</v>
      </c>
      <c r="K108" s="338" t="s">
        <v>895</v>
      </c>
      <c r="L108" s="386"/>
      <c r="M108" s="386" t="s">
        <v>918</v>
      </c>
      <c r="N108" s="386" t="s">
        <v>938</v>
      </c>
      <c r="O108" s="386" t="s">
        <v>922</v>
      </c>
      <c r="P108" s="358"/>
      <c r="Q108" s="386" t="s">
        <v>130</v>
      </c>
      <c r="R108" s="386" t="s">
        <v>125</v>
      </c>
      <c r="S108" s="386" t="s">
        <v>125</v>
      </c>
      <c r="T108" s="386" t="s">
        <v>130</v>
      </c>
      <c r="U108" s="386" t="s">
        <v>125</v>
      </c>
      <c r="V108" s="386" t="s">
        <v>125</v>
      </c>
      <c r="W108" s="275" t="s">
        <v>961</v>
      </c>
      <c r="X108" s="267" t="s">
        <v>109</v>
      </c>
      <c r="Y108" s="267" t="s">
        <v>109</v>
      </c>
      <c r="Z108" s="267" t="s">
        <v>109</v>
      </c>
    </row>
    <row r="109" spans="1:26" s="14" customFormat="1" ht="24.75" customHeight="1" x14ac:dyDescent="0.2">
      <c r="A109" s="117">
        <v>105</v>
      </c>
      <c r="B109" s="202" t="s">
        <v>801</v>
      </c>
      <c r="C109" s="197" t="s">
        <v>789</v>
      </c>
      <c r="D109" s="252"/>
      <c r="E109" s="252"/>
      <c r="F109" s="203" t="s">
        <v>799</v>
      </c>
      <c r="G109" s="270">
        <v>31.67</v>
      </c>
      <c r="H109" s="252"/>
      <c r="I109" s="333"/>
      <c r="J109" s="329">
        <v>59000</v>
      </c>
      <c r="K109" s="335" t="s">
        <v>896</v>
      </c>
      <c r="L109" s="197"/>
      <c r="M109" s="197" t="s">
        <v>940</v>
      </c>
      <c r="N109" s="197" t="s">
        <v>938</v>
      </c>
      <c r="O109" s="197" t="s">
        <v>939</v>
      </c>
      <c r="P109" s="119"/>
      <c r="Q109" s="197" t="s">
        <v>187</v>
      </c>
      <c r="R109" s="197" t="s">
        <v>358</v>
      </c>
      <c r="S109" s="197" t="s">
        <v>358</v>
      </c>
      <c r="T109" s="197" t="s">
        <v>953</v>
      </c>
      <c r="U109" s="197" t="s">
        <v>358</v>
      </c>
      <c r="V109" s="197" t="s">
        <v>358</v>
      </c>
      <c r="W109" s="271"/>
      <c r="X109" s="270"/>
      <c r="Y109" s="270"/>
      <c r="Z109" s="270" t="s">
        <v>109</v>
      </c>
    </row>
    <row r="110" spans="1:26" s="14" customFormat="1" ht="38.25" x14ac:dyDescent="0.2">
      <c r="A110" s="389">
        <v>106</v>
      </c>
      <c r="B110" s="253" t="s">
        <v>802</v>
      </c>
      <c r="C110" s="264"/>
      <c r="D110" s="254"/>
      <c r="E110" s="254"/>
      <c r="F110" s="255">
        <v>1989</v>
      </c>
      <c r="G110" s="272">
        <v>275.02999999999997</v>
      </c>
      <c r="H110" s="252"/>
      <c r="I110" s="333"/>
      <c r="J110" s="329">
        <v>487000</v>
      </c>
      <c r="K110" s="337" t="s">
        <v>1106</v>
      </c>
      <c r="L110" s="264"/>
      <c r="M110" s="264" t="s">
        <v>941</v>
      </c>
      <c r="N110" s="264" t="s">
        <v>938</v>
      </c>
      <c r="O110" s="264" t="s">
        <v>942</v>
      </c>
      <c r="P110" s="119"/>
      <c r="Q110" s="264" t="s">
        <v>187</v>
      </c>
      <c r="R110" s="264" t="s">
        <v>187</v>
      </c>
      <c r="S110" s="264" t="s">
        <v>187</v>
      </c>
      <c r="T110" s="264" t="s">
        <v>953</v>
      </c>
      <c r="U110" s="264" t="s">
        <v>125</v>
      </c>
      <c r="V110" s="264" t="s">
        <v>130</v>
      </c>
      <c r="W110" s="273" t="s">
        <v>961</v>
      </c>
      <c r="X110" s="272" t="s">
        <v>109</v>
      </c>
      <c r="Y110" s="272" t="s">
        <v>311</v>
      </c>
      <c r="Z110" s="270" t="s">
        <v>109</v>
      </c>
    </row>
    <row r="111" spans="1:26" s="14" customFormat="1" ht="25.5" x14ac:dyDescent="0.2">
      <c r="A111" s="117">
        <v>107</v>
      </c>
      <c r="B111" s="129" t="s">
        <v>1113</v>
      </c>
      <c r="C111" s="117"/>
      <c r="D111" s="130"/>
      <c r="E111" s="130"/>
      <c r="F111" s="116"/>
      <c r="G111" s="133"/>
      <c r="H111" s="252">
        <v>554999</v>
      </c>
      <c r="I111" s="333"/>
      <c r="J111" s="329"/>
      <c r="K111" s="325" t="s">
        <v>897</v>
      </c>
      <c r="L111" s="117"/>
      <c r="M111" s="117"/>
      <c r="N111" s="117"/>
      <c r="O111" s="117"/>
      <c r="P111" s="119"/>
      <c r="Q111" s="117"/>
      <c r="R111" s="117"/>
      <c r="S111" s="117"/>
      <c r="T111" s="117"/>
      <c r="U111" s="117"/>
      <c r="V111" s="117"/>
      <c r="W111" s="142"/>
      <c r="X111" s="133"/>
      <c r="Y111" s="133"/>
      <c r="Z111" s="133"/>
    </row>
    <row r="112" spans="1:26" s="14" customFormat="1" ht="25.5" x14ac:dyDescent="0.2">
      <c r="A112" s="197">
        <v>108</v>
      </c>
      <c r="B112" s="129" t="s">
        <v>1113</v>
      </c>
      <c r="C112" s="117"/>
      <c r="D112" s="130"/>
      <c r="E112" s="130"/>
      <c r="F112" s="116"/>
      <c r="G112" s="133"/>
      <c r="H112" s="252">
        <v>100000</v>
      </c>
      <c r="I112" s="333"/>
      <c r="J112" s="329"/>
      <c r="K112" s="325" t="s">
        <v>898</v>
      </c>
      <c r="L112" s="117"/>
      <c r="M112" s="117"/>
      <c r="N112" s="117"/>
      <c r="O112" s="117"/>
      <c r="P112" s="119"/>
      <c r="Q112" s="117"/>
      <c r="R112" s="117"/>
      <c r="S112" s="117"/>
      <c r="T112" s="117"/>
      <c r="U112" s="117"/>
      <c r="V112" s="117"/>
      <c r="W112" s="142"/>
      <c r="X112" s="133"/>
      <c r="Y112" s="133"/>
      <c r="Z112" s="133"/>
    </row>
    <row r="113" spans="1:26" s="14" customFormat="1" ht="38.25" x14ac:dyDescent="0.2">
      <c r="A113" s="117">
        <v>109</v>
      </c>
      <c r="B113" s="129" t="s">
        <v>803</v>
      </c>
      <c r="C113" s="117"/>
      <c r="D113" s="130"/>
      <c r="E113" s="130"/>
      <c r="F113" s="116"/>
      <c r="G113" s="133"/>
      <c r="H113" s="252">
        <v>100000</v>
      </c>
      <c r="I113" s="333"/>
      <c r="J113" s="329"/>
      <c r="K113" s="325" t="s">
        <v>899</v>
      </c>
      <c r="L113" s="117"/>
      <c r="M113" s="117"/>
      <c r="N113" s="117"/>
      <c r="O113" s="117"/>
      <c r="P113" s="119"/>
      <c r="Q113" s="117"/>
      <c r="R113" s="117"/>
      <c r="S113" s="117"/>
      <c r="T113" s="117"/>
      <c r="U113" s="117"/>
      <c r="V113" s="117"/>
      <c r="W113" s="142"/>
      <c r="X113" s="133"/>
      <c r="Y113" s="133"/>
      <c r="Z113" s="133"/>
    </row>
    <row r="114" spans="1:26" s="14" customFormat="1" ht="38.25" x14ac:dyDescent="0.2">
      <c r="A114" s="389">
        <v>110</v>
      </c>
      <c r="B114" s="129" t="s">
        <v>804</v>
      </c>
      <c r="C114" s="117"/>
      <c r="D114" s="130"/>
      <c r="E114" s="130"/>
      <c r="F114" s="116"/>
      <c r="G114" s="133"/>
      <c r="H114" s="252">
        <v>100000</v>
      </c>
      <c r="I114" s="333"/>
      <c r="J114" s="329"/>
      <c r="K114" s="325" t="s">
        <v>900</v>
      </c>
      <c r="L114" s="117"/>
      <c r="M114" s="117"/>
      <c r="N114" s="117"/>
      <c r="O114" s="117"/>
      <c r="P114" s="119"/>
      <c r="Q114" s="117"/>
      <c r="R114" s="117"/>
      <c r="S114" s="117"/>
      <c r="T114" s="117"/>
      <c r="U114" s="117"/>
      <c r="V114" s="117"/>
      <c r="W114" s="142"/>
      <c r="X114" s="133"/>
      <c r="Y114" s="133"/>
      <c r="Z114" s="133"/>
    </row>
    <row r="115" spans="1:26" s="14" customFormat="1" ht="21.75" customHeight="1" x14ac:dyDescent="0.2">
      <c r="A115" s="117">
        <v>111</v>
      </c>
      <c r="B115" s="202" t="s">
        <v>805</v>
      </c>
      <c r="C115" s="197" t="s">
        <v>789</v>
      </c>
      <c r="D115" s="252"/>
      <c r="E115" s="252"/>
      <c r="F115" s="203" t="s">
        <v>791</v>
      </c>
      <c r="G115" s="270">
        <v>29.68</v>
      </c>
      <c r="H115" s="252"/>
      <c r="I115" s="333"/>
      <c r="J115" s="329">
        <v>55000</v>
      </c>
      <c r="K115" s="325" t="s">
        <v>1107</v>
      </c>
      <c r="L115" s="197"/>
      <c r="M115" s="197" t="s">
        <v>918</v>
      </c>
      <c r="N115" s="197" t="s">
        <v>925</v>
      </c>
      <c r="O115" s="197" t="s">
        <v>934</v>
      </c>
      <c r="P115" s="119"/>
      <c r="Q115" s="197" t="s">
        <v>187</v>
      </c>
      <c r="R115" s="197" t="s">
        <v>358</v>
      </c>
      <c r="S115" s="197" t="s">
        <v>358</v>
      </c>
      <c r="T115" s="197" t="s">
        <v>187</v>
      </c>
      <c r="U115" s="197" t="s">
        <v>358</v>
      </c>
      <c r="V115" s="197" t="s">
        <v>358</v>
      </c>
      <c r="W115" s="271" t="s">
        <v>961</v>
      </c>
      <c r="X115" s="270"/>
      <c r="Y115" s="270"/>
      <c r="Z115" s="270"/>
    </row>
    <row r="116" spans="1:26" s="14" customFormat="1" ht="25.5" x14ac:dyDescent="0.2">
      <c r="A116" s="197">
        <v>112</v>
      </c>
      <c r="B116" s="129" t="s">
        <v>795</v>
      </c>
      <c r="C116" s="117" t="s">
        <v>796</v>
      </c>
      <c r="D116" s="130"/>
      <c r="E116" s="130"/>
      <c r="F116" s="116">
        <v>1989</v>
      </c>
      <c r="G116" s="133">
        <v>216</v>
      </c>
      <c r="H116" s="252"/>
      <c r="I116" s="333"/>
      <c r="J116" s="329">
        <v>401000</v>
      </c>
      <c r="K116" s="325" t="s">
        <v>1108</v>
      </c>
      <c r="L116" s="117"/>
      <c r="M116" s="117" t="s">
        <v>941</v>
      </c>
      <c r="N116" s="117" t="s">
        <v>938</v>
      </c>
      <c r="O116" s="117" t="s">
        <v>943</v>
      </c>
      <c r="P116" s="119"/>
      <c r="Q116" s="117" t="s">
        <v>952</v>
      </c>
      <c r="R116" s="117" t="s">
        <v>125</v>
      </c>
      <c r="S116" s="117" t="s">
        <v>125</v>
      </c>
      <c r="T116" s="117" t="s">
        <v>187</v>
      </c>
      <c r="U116" s="117" t="s">
        <v>125</v>
      </c>
      <c r="V116" s="117" t="s">
        <v>125</v>
      </c>
      <c r="W116" s="142" t="s">
        <v>961</v>
      </c>
      <c r="X116" s="133" t="s">
        <v>109</v>
      </c>
      <c r="Y116" s="133" t="s">
        <v>109</v>
      </c>
      <c r="Z116" s="133" t="s">
        <v>109</v>
      </c>
    </row>
    <row r="117" spans="1:26" s="14" customFormat="1" ht="27" customHeight="1" x14ac:dyDescent="0.2">
      <c r="A117" s="117">
        <v>113</v>
      </c>
      <c r="B117" s="202" t="s">
        <v>806</v>
      </c>
      <c r="C117" s="197"/>
      <c r="D117" s="252"/>
      <c r="E117" s="252"/>
      <c r="F117" s="203">
        <v>1968</v>
      </c>
      <c r="G117" s="270">
        <v>518.26</v>
      </c>
      <c r="H117" s="252"/>
      <c r="I117" s="333"/>
      <c r="J117" s="329">
        <v>1399000</v>
      </c>
      <c r="K117" s="335" t="s">
        <v>901</v>
      </c>
      <c r="L117" s="197"/>
      <c r="M117" s="197" t="s">
        <v>944</v>
      </c>
      <c r="N117" s="197" t="s">
        <v>945</v>
      </c>
      <c r="O117" s="197" t="s">
        <v>933</v>
      </c>
      <c r="P117" s="119"/>
      <c r="Q117" s="197" t="s">
        <v>130</v>
      </c>
      <c r="R117" s="197" t="s">
        <v>187</v>
      </c>
      <c r="S117" s="197" t="s">
        <v>187</v>
      </c>
      <c r="T117" s="197" t="s">
        <v>130</v>
      </c>
      <c r="U117" s="197" t="s">
        <v>125</v>
      </c>
      <c r="V117" s="197" t="s">
        <v>130</v>
      </c>
      <c r="W117" s="266" t="s">
        <v>962</v>
      </c>
      <c r="X117" s="270" t="s">
        <v>311</v>
      </c>
      <c r="Y117" s="270" t="s">
        <v>311</v>
      </c>
      <c r="Z117" s="270" t="s">
        <v>109</v>
      </c>
    </row>
    <row r="118" spans="1:26" s="14" customFormat="1" ht="25.5" x14ac:dyDescent="0.2">
      <c r="A118" s="389">
        <v>114</v>
      </c>
      <c r="B118" s="129" t="s">
        <v>807</v>
      </c>
      <c r="C118" s="117" t="s">
        <v>789</v>
      </c>
      <c r="D118" s="130"/>
      <c r="E118" s="130"/>
      <c r="F118" s="116" t="s">
        <v>792</v>
      </c>
      <c r="G118" s="133">
        <v>105</v>
      </c>
      <c r="H118" s="252"/>
      <c r="I118" s="333"/>
      <c r="J118" s="329">
        <v>212000</v>
      </c>
      <c r="K118" s="325" t="s">
        <v>890</v>
      </c>
      <c r="L118" s="117"/>
      <c r="M118" s="117" t="s">
        <v>946</v>
      </c>
      <c r="N118" s="117" t="s">
        <v>938</v>
      </c>
      <c r="O118" s="117" t="s">
        <v>933</v>
      </c>
      <c r="P118" s="119"/>
      <c r="Q118" s="117" t="s">
        <v>187</v>
      </c>
      <c r="R118" s="117" t="s">
        <v>187</v>
      </c>
      <c r="S118" s="117" t="s">
        <v>358</v>
      </c>
      <c r="T118" s="117" t="s">
        <v>187</v>
      </c>
      <c r="U118" s="117" t="s">
        <v>358</v>
      </c>
      <c r="V118" s="117" t="s">
        <v>358</v>
      </c>
      <c r="W118" s="142" t="s">
        <v>961</v>
      </c>
      <c r="X118" s="133"/>
      <c r="Y118" s="133"/>
      <c r="Z118" s="133"/>
    </row>
    <row r="119" spans="1:26" s="357" customFormat="1" ht="25.5" x14ac:dyDescent="0.2">
      <c r="A119" s="117">
        <v>115</v>
      </c>
      <c r="B119" s="256" t="s">
        <v>808</v>
      </c>
      <c r="C119" s="386" t="s">
        <v>809</v>
      </c>
      <c r="D119" s="258"/>
      <c r="E119" s="258"/>
      <c r="F119" s="259" t="s">
        <v>792</v>
      </c>
      <c r="G119" s="267"/>
      <c r="H119" s="258">
        <v>166509.72</v>
      </c>
      <c r="I119" s="395"/>
      <c r="J119" s="356"/>
      <c r="K119" s="338" t="s">
        <v>902</v>
      </c>
      <c r="L119" s="386"/>
      <c r="M119" s="386" t="s">
        <v>946</v>
      </c>
      <c r="N119" s="386" t="s">
        <v>938</v>
      </c>
      <c r="O119" s="386" t="s">
        <v>933</v>
      </c>
      <c r="P119" s="391"/>
      <c r="Q119" s="386" t="s">
        <v>952</v>
      </c>
      <c r="R119" s="386" t="s">
        <v>952</v>
      </c>
      <c r="S119" s="386" t="s">
        <v>358</v>
      </c>
      <c r="T119" s="386" t="s">
        <v>952</v>
      </c>
      <c r="U119" s="386" t="s">
        <v>358</v>
      </c>
      <c r="V119" s="386" t="s">
        <v>952</v>
      </c>
      <c r="W119" s="275"/>
      <c r="X119" s="267"/>
      <c r="Y119" s="267"/>
      <c r="Z119" s="267"/>
    </row>
    <row r="120" spans="1:26" s="14" customFormat="1" ht="25.5" x14ac:dyDescent="0.2">
      <c r="A120" s="197">
        <v>116</v>
      </c>
      <c r="B120" s="202" t="s">
        <v>810</v>
      </c>
      <c r="C120" s="197" t="s">
        <v>811</v>
      </c>
      <c r="D120" s="252"/>
      <c r="E120" s="252"/>
      <c r="F120" s="203" t="s">
        <v>791</v>
      </c>
      <c r="G120" s="270">
        <v>80.959999999999994</v>
      </c>
      <c r="H120" s="252"/>
      <c r="I120" s="333"/>
      <c r="J120" s="329">
        <v>246000</v>
      </c>
      <c r="K120" s="335" t="s">
        <v>903</v>
      </c>
      <c r="L120" s="197"/>
      <c r="M120" s="197" t="s">
        <v>944</v>
      </c>
      <c r="N120" s="197" t="s">
        <v>929</v>
      </c>
      <c r="O120" s="197" t="s">
        <v>920</v>
      </c>
      <c r="P120" s="119"/>
      <c r="Q120" s="197" t="s">
        <v>187</v>
      </c>
      <c r="R120" s="197" t="s">
        <v>130</v>
      </c>
      <c r="S120" s="197" t="s">
        <v>130</v>
      </c>
      <c r="T120" s="197" t="s">
        <v>130</v>
      </c>
      <c r="U120" s="197" t="s">
        <v>358</v>
      </c>
      <c r="V120" s="197" t="s">
        <v>130</v>
      </c>
      <c r="W120" s="271"/>
      <c r="X120" s="270"/>
      <c r="Y120" s="270"/>
      <c r="Z120" s="270"/>
    </row>
    <row r="121" spans="1:26" s="14" customFormat="1" ht="25.5" x14ac:dyDescent="0.2">
      <c r="A121" s="117">
        <v>117</v>
      </c>
      <c r="B121" s="202" t="s">
        <v>812</v>
      </c>
      <c r="C121" s="197"/>
      <c r="D121" s="252"/>
      <c r="E121" s="252"/>
      <c r="F121" s="203">
        <v>1922</v>
      </c>
      <c r="G121" s="270">
        <v>101.7</v>
      </c>
      <c r="H121" s="252"/>
      <c r="I121" s="333"/>
      <c r="J121" s="329">
        <v>424000</v>
      </c>
      <c r="K121" s="335" t="s">
        <v>904</v>
      </c>
      <c r="L121" s="197"/>
      <c r="M121" s="197" t="s">
        <v>944</v>
      </c>
      <c r="N121" s="197" t="s">
        <v>947</v>
      </c>
      <c r="O121" s="197" t="s">
        <v>920</v>
      </c>
      <c r="P121" s="119"/>
      <c r="Q121" s="197" t="s">
        <v>187</v>
      </c>
      <c r="R121" s="197" t="s">
        <v>187</v>
      </c>
      <c r="S121" s="197" t="s">
        <v>187</v>
      </c>
      <c r="T121" s="197" t="s">
        <v>187</v>
      </c>
      <c r="U121" s="197" t="s">
        <v>125</v>
      </c>
      <c r="V121" s="197" t="s">
        <v>125</v>
      </c>
      <c r="W121" s="266" t="s">
        <v>965</v>
      </c>
      <c r="X121" s="270" t="s">
        <v>109</v>
      </c>
      <c r="Y121" s="270" t="s">
        <v>311</v>
      </c>
      <c r="Z121" s="270" t="s">
        <v>109</v>
      </c>
    </row>
    <row r="122" spans="1:26" s="14" customFormat="1" ht="25.5" x14ac:dyDescent="0.2">
      <c r="A122" s="389">
        <v>118</v>
      </c>
      <c r="B122" s="129" t="s">
        <v>813</v>
      </c>
      <c r="C122" s="117"/>
      <c r="D122" s="130"/>
      <c r="E122" s="130"/>
      <c r="F122" s="116">
        <v>1908</v>
      </c>
      <c r="G122" s="133">
        <v>212.97</v>
      </c>
      <c r="H122" s="252"/>
      <c r="I122" s="333"/>
      <c r="J122" s="329">
        <v>811000</v>
      </c>
      <c r="K122" s="338" t="s">
        <v>1109</v>
      </c>
      <c r="L122" s="117"/>
      <c r="M122" s="117" t="s">
        <v>944</v>
      </c>
      <c r="N122" s="117" t="s">
        <v>947</v>
      </c>
      <c r="O122" s="117" t="s">
        <v>920</v>
      </c>
      <c r="P122" s="119"/>
      <c r="Q122" s="117" t="s">
        <v>130</v>
      </c>
      <c r="R122" s="117" t="s">
        <v>130</v>
      </c>
      <c r="S122" s="117" t="s">
        <v>130</v>
      </c>
      <c r="T122" s="117" t="s">
        <v>130</v>
      </c>
      <c r="U122" s="117" t="s">
        <v>125</v>
      </c>
      <c r="V122" s="117" t="s">
        <v>130</v>
      </c>
      <c r="W122" s="274" t="s">
        <v>965</v>
      </c>
      <c r="X122" s="133" t="s">
        <v>109</v>
      </c>
      <c r="Y122" s="133" t="s">
        <v>311</v>
      </c>
      <c r="Z122" s="133" t="s">
        <v>109</v>
      </c>
    </row>
    <row r="123" spans="1:26" s="14" customFormat="1" ht="25.5" x14ac:dyDescent="0.2">
      <c r="A123" s="117">
        <v>119</v>
      </c>
      <c r="B123" s="202" t="s">
        <v>548</v>
      </c>
      <c r="C123" s="197" t="s">
        <v>787</v>
      </c>
      <c r="D123" s="252"/>
      <c r="E123" s="252"/>
      <c r="F123" s="203" t="s">
        <v>814</v>
      </c>
      <c r="G123" s="270">
        <v>9</v>
      </c>
      <c r="H123" s="252"/>
      <c r="I123" s="333"/>
      <c r="J123" s="329">
        <v>14000</v>
      </c>
      <c r="K123" s="335" t="s">
        <v>905</v>
      </c>
      <c r="L123" s="197"/>
      <c r="M123" s="197" t="s">
        <v>944</v>
      </c>
      <c r="N123" s="197" t="s">
        <v>925</v>
      </c>
      <c r="O123" s="197" t="s">
        <v>922</v>
      </c>
      <c r="P123" s="119"/>
      <c r="Q123" s="197" t="s">
        <v>187</v>
      </c>
      <c r="R123" s="197" t="s">
        <v>358</v>
      </c>
      <c r="S123" s="197" t="s">
        <v>358</v>
      </c>
      <c r="T123" s="197" t="s">
        <v>187</v>
      </c>
      <c r="U123" s="197" t="s">
        <v>358</v>
      </c>
      <c r="V123" s="197" t="s">
        <v>358</v>
      </c>
      <c r="W123" s="271"/>
      <c r="X123" s="270"/>
      <c r="Y123" s="270"/>
      <c r="Z123" s="270"/>
    </row>
    <row r="124" spans="1:26" s="14" customFormat="1" ht="25.5" x14ac:dyDescent="0.2">
      <c r="A124" s="197">
        <v>120</v>
      </c>
      <c r="B124" s="202" t="s">
        <v>548</v>
      </c>
      <c r="C124" s="197" t="s">
        <v>787</v>
      </c>
      <c r="D124" s="252"/>
      <c r="E124" s="252"/>
      <c r="F124" s="203" t="s">
        <v>814</v>
      </c>
      <c r="G124" s="270">
        <v>15.9</v>
      </c>
      <c r="H124" s="252"/>
      <c r="I124" s="333"/>
      <c r="J124" s="329">
        <v>24000</v>
      </c>
      <c r="K124" s="335" t="s">
        <v>906</v>
      </c>
      <c r="L124" s="197"/>
      <c r="M124" s="197" t="s">
        <v>944</v>
      </c>
      <c r="N124" s="197" t="s">
        <v>925</v>
      </c>
      <c r="O124" s="197" t="s">
        <v>922</v>
      </c>
      <c r="P124" s="119"/>
      <c r="Q124" s="197" t="s">
        <v>187</v>
      </c>
      <c r="R124" s="197" t="s">
        <v>358</v>
      </c>
      <c r="S124" s="197" t="s">
        <v>358</v>
      </c>
      <c r="T124" s="197" t="s">
        <v>187</v>
      </c>
      <c r="U124" s="197" t="s">
        <v>358</v>
      </c>
      <c r="V124" s="197" t="s">
        <v>358</v>
      </c>
      <c r="W124" s="271"/>
      <c r="X124" s="270"/>
      <c r="Y124" s="270"/>
      <c r="Z124" s="270"/>
    </row>
    <row r="125" spans="1:26" s="14" customFormat="1" ht="28.5" customHeight="1" x14ac:dyDescent="0.2">
      <c r="A125" s="117">
        <v>121</v>
      </c>
      <c r="B125" s="129" t="s">
        <v>547</v>
      </c>
      <c r="C125" s="117"/>
      <c r="D125" s="130" t="s">
        <v>789</v>
      </c>
      <c r="E125" s="130"/>
      <c r="F125" s="116" t="s">
        <v>814</v>
      </c>
      <c r="G125" s="133">
        <v>98.81</v>
      </c>
      <c r="H125" s="252"/>
      <c r="I125" s="333"/>
      <c r="J125" s="329">
        <v>150000</v>
      </c>
      <c r="K125" s="325" t="s">
        <v>907</v>
      </c>
      <c r="L125" s="117"/>
      <c r="M125" s="117" t="s">
        <v>940</v>
      </c>
      <c r="N125" s="117" t="s">
        <v>938</v>
      </c>
      <c r="O125" s="117" t="s">
        <v>948</v>
      </c>
      <c r="P125" s="119"/>
      <c r="Q125" s="117" t="s">
        <v>954</v>
      </c>
      <c r="R125" s="117" t="s">
        <v>358</v>
      </c>
      <c r="S125" s="117" t="s">
        <v>358</v>
      </c>
      <c r="T125" s="117" t="s">
        <v>187</v>
      </c>
      <c r="U125" s="117" t="s">
        <v>358</v>
      </c>
      <c r="V125" s="117" t="s">
        <v>358</v>
      </c>
      <c r="W125" s="142" t="s">
        <v>961</v>
      </c>
      <c r="X125" s="133"/>
      <c r="Y125" s="133"/>
      <c r="Z125" s="133"/>
    </row>
    <row r="126" spans="1:26" s="360" customFormat="1" ht="32.25" customHeight="1" x14ac:dyDescent="0.2">
      <c r="A126" s="389">
        <v>122</v>
      </c>
      <c r="B126" s="256" t="s">
        <v>815</v>
      </c>
      <c r="C126" s="386" t="s">
        <v>1110</v>
      </c>
      <c r="D126" s="258" t="s">
        <v>105</v>
      </c>
      <c r="E126" s="258"/>
      <c r="F126" s="259">
        <v>1966</v>
      </c>
      <c r="G126" s="267"/>
      <c r="H126" s="258"/>
      <c r="I126" s="395">
        <v>1800000</v>
      </c>
      <c r="J126" s="359"/>
      <c r="K126" s="338" t="s">
        <v>908</v>
      </c>
      <c r="L126" s="386"/>
      <c r="M126" s="386"/>
      <c r="N126" s="386"/>
      <c r="O126" s="386"/>
      <c r="P126" s="358"/>
      <c r="Q126" s="386"/>
      <c r="R126" s="386"/>
      <c r="S126" s="386"/>
      <c r="T126" s="386"/>
      <c r="U126" s="386"/>
      <c r="V126" s="386" t="s">
        <v>955</v>
      </c>
      <c r="W126" s="275" t="s">
        <v>966</v>
      </c>
      <c r="X126" s="267" t="s">
        <v>109</v>
      </c>
      <c r="Y126" s="267" t="s">
        <v>109</v>
      </c>
      <c r="Z126" s="267" t="s">
        <v>109</v>
      </c>
    </row>
    <row r="127" spans="1:26" s="360" customFormat="1" ht="30" customHeight="1" x14ac:dyDescent="0.2">
      <c r="A127" s="117">
        <v>123</v>
      </c>
      <c r="B127" s="256" t="s">
        <v>816</v>
      </c>
      <c r="C127" s="386" t="s">
        <v>1110</v>
      </c>
      <c r="D127" s="258" t="s">
        <v>105</v>
      </c>
      <c r="E127" s="258"/>
      <c r="F127" s="259">
        <v>1922</v>
      </c>
      <c r="G127" s="267">
        <v>815</v>
      </c>
      <c r="H127" s="258"/>
      <c r="I127" s="395">
        <v>500000</v>
      </c>
      <c r="J127" s="359"/>
      <c r="K127" s="338" t="s">
        <v>909</v>
      </c>
      <c r="L127" s="386"/>
      <c r="M127" s="386" t="s">
        <v>944</v>
      </c>
      <c r="N127" s="386" t="s">
        <v>929</v>
      </c>
      <c r="O127" s="386" t="s">
        <v>920</v>
      </c>
      <c r="P127" s="358"/>
      <c r="Q127" s="386" t="s">
        <v>955</v>
      </c>
      <c r="R127" s="386" t="s">
        <v>955</v>
      </c>
      <c r="S127" s="386" t="s">
        <v>955</v>
      </c>
      <c r="T127" s="386" t="s">
        <v>955</v>
      </c>
      <c r="U127" s="386" t="s">
        <v>125</v>
      </c>
      <c r="V127" s="386" t="s">
        <v>955</v>
      </c>
      <c r="W127" s="392" t="s">
        <v>963</v>
      </c>
      <c r="X127" s="267" t="s">
        <v>311</v>
      </c>
      <c r="Y127" s="267" t="s">
        <v>311</v>
      </c>
      <c r="Z127" s="267" t="s">
        <v>311</v>
      </c>
    </row>
    <row r="128" spans="1:26" s="14" customFormat="1" ht="38.25" x14ac:dyDescent="0.2">
      <c r="A128" s="197">
        <v>124</v>
      </c>
      <c r="B128" s="256" t="s">
        <v>817</v>
      </c>
      <c r="C128" s="257"/>
      <c r="D128" s="258"/>
      <c r="E128" s="258"/>
      <c r="F128" s="259">
        <v>2011</v>
      </c>
      <c r="G128" s="267"/>
      <c r="H128" s="258">
        <v>2713000</v>
      </c>
      <c r="I128" s="395"/>
      <c r="J128" s="329"/>
      <c r="K128" s="338" t="s">
        <v>910</v>
      </c>
      <c r="L128" s="267"/>
      <c r="M128" s="257"/>
      <c r="N128" s="257"/>
      <c r="O128" s="257"/>
      <c r="P128" s="119"/>
      <c r="Q128" s="257"/>
      <c r="R128" s="257"/>
      <c r="S128" s="257"/>
      <c r="T128" s="257"/>
      <c r="U128" s="257"/>
      <c r="V128" s="257"/>
      <c r="W128" s="275"/>
      <c r="X128" s="267"/>
      <c r="Y128" s="267"/>
      <c r="Z128" s="267"/>
    </row>
    <row r="129" spans="1:26" s="14" customFormat="1" x14ac:dyDescent="0.2">
      <c r="A129" s="117">
        <v>125</v>
      </c>
      <c r="B129" s="256" t="s">
        <v>818</v>
      </c>
      <c r="C129" s="257"/>
      <c r="D129" s="258"/>
      <c r="E129" s="258"/>
      <c r="F129" s="259">
        <v>2011</v>
      </c>
      <c r="G129" s="267"/>
      <c r="H129" s="258">
        <v>842795.77</v>
      </c>
      <c r="I129" s="395"/>
      <c r="J129" s="329"/>
      <c r="K129" s="338" t="s">
        <v>911</v>
      </c>
      <c r="L129" s="257"/>
      <c r="M129" s="446" t="s">
        <v>949</v>
      </c>
      <c r="N129" s="431"/>
      <c r="O129" s="431"/>
      <c r="P129" s="119"/>
      <c r="Q129" s="257"/>
      <c r="R129" s="257"/>
      <c r="S129" s="257"/>
      <c r="T129" s="257"/>
      <c r="U129" s="257"/>
      <c r="V129" s="257"/>
      <c r="W129" s="275"/>
      <c r="X129" s="267"/>
      <c r="Y129" s="267"/>
      <c r="Z129" s="267"/>
    </row>
    <row r="130" spans="1:26" s="14" customFormat="1" x14ac:dyDescent="0.2">
      <c r="A130" s="389">
        <v>126</v>
      </c>
      <c r="B130" s="256" t="s">
        <v>819</v>
      </c>
      <c r="C130" s="257"/>
      <c r="D130" s="258"/>
      <c r="E130" s="258"/>
      <c r="F130" s="259">
        <v>2011</v>
      </c>
      <c r="G130" s="267"/>
      <c r="H130" s="258">
        <v>3500000</v>
      </c>
      <c r="I130" s="395"/>
      <c r="J130" s="329"/>
      <c r="K130" s="338"/>
      <c r="L130" s="257"/>
      <c r="M130" s="257"/>
      <c r="N130" s="257"/>
      <c r="O130" s="257"/>
      <c r="P130" s="119"/>
      <c r="Q130" s="257"/>
      <c r="R130" s="257"/>
      <c r="S130" s="257"/>
      <c r="T130" s="257"/>
      <c r="U130" s="257"/>
      <c r="V130" s="257"/>
      <c r="W130" s="275"/>
      <c r="X130" s="267"/>
      <c r="Y130" s="267"/>
      <c r="Z130" s="267"/>
    </row>
    <row r="131" spans="1:26" s="14" customFormat="1" ht="51" x14ac:dyDescent="0.2">
      <c r="A131" s="117">
        <v>127</v>
      </c>
      <c r="B131" s="256" t="s">
        <v>820</v>
      </c>
      <c r="C131" s="257"/>
      <c r="D131" s="258"/>
      <c r="E131" s="258"/>
      <c r="F131" s="259" t="s">
        <v>821</v>
      </c>
      <c r="G131" s="267"/>
      <c r="H131" s="258">
        <f>8000000+3330000</f>
        <v>11330000</v>
      </c>
      <c r="I131" s="395"/>
      <c r="J131" s="329"/>
      <c r="K131" s="338" t="s">
        <v>912</v>
      </c>
      <c r="L131" s="257"/>
      <c r="M131" s="257"/>
      <c r="N131" s="257"/>
      <c r="O131" s="257"/>
      <c r="P131" s="119"/>
      <c r="Q131" s="257"/>
      <c r="R131" s="257"/>
      <c r="S131" s="257"/>
      <c r="T131" s="257"/>
      <c r="U131" s="257"/>
      <c r="V131" s="257"/>
      <c r="W131" s="275"/>
      <c r="X131" s="267"/>
      <c r="Y131" s="267"/>
      <c r="Z131" s="267"/>
    </row>
    <row r="132" spans="1:26" s="14" customFormat="1" x14ac:dyDescent="0.2">
      <c r="A132" s="197">
        <v>128</v>
      </c>
      <c r="B132" s="256" t="s">
        <v>1254</v>
      </c>
      <c r="C132" s="389"/>
      <c r="D132" s="258"/>
      <c r="E132" s="258"/>
      <c r="F132" s="259" t="s">
        <v>1255</v>
      </c>
      <c r="G132" s="267"/>
      <c r="H132" s="258"/>
      <c r="I132" s="395">
        <v>50000</v>
      </c>
      <c r="J132" s="329"/>
      <c r="K132" s="338" t="s">
        <v>1251</v>
      </c>
      <c r="L132" s="389"/>
      <c r="M132" s="389"/>
      <c r="N132" s="389"/>
      <c r="O132" s="389"/>
      <c r="P132" s="119"/>
      <c r="Q132" s="389"/>
      <c r="R132" s="389"/>
      <c r="S132" s="389"/>
      <c r="T132" s="389"/>
      <c r="U132" s="389"/>
      <c r="V132" s="389"/>
      <c r="W132" s="275"/>
      <c r="X132" s="267"/>
      <c r="Y132" s="267"/>
      <c r="Z132" s="267"/>
    </row>
    <row r="133" spans="1:26" s="14" customFormat="1" ht="25.5" x14ac:dyDescent="0.2">
      <c r="A133" s="117">
        <v>129</v>
      </c>
      <c r="B133" s="256" t="s">
        <v>1253</v>
      </c>
      <c r="C133" s="117"/>
      <c r="D133" s="130"/>
      <c r="E133" s="130"/>
      <c r="F133" s="259" t="s">
        <v>1255</v>
      </c>
      <c r="G133" s="133"/>
      <c r="H133" s="252"/>
      <c r="I133" s="333">
        <v>50000</v>
      </c>
      <c r="J133" s="329"/>
      <c r="K133" s="325" t="s">
        <v>1252</v>
      </c>
      <c r="L133" s="117"/>
      <c r="M133" s="117"/>
      <c r="N133" s="117"/>
      <c r="O133" s="117"/>
      <c r="P133" s="119"/>
      <c r="Q133" s="117"/>
      <c r="R133" s="117"/>
      <c r="S133" s="117"/>
      <c r="T133" s="117"/>
      <c r="U133" s="117"/>
      <c r="V133" s="117"/>
      <c r="W133" s="142"/>
      <c r="X133" s="133"/>
      <c r="Y133" s="133"/>
      <c r="Z133" s="133"/>
    </row>
    <row r="134" spans="1:26" s="14" customFormat="1" ht="20.25" customHeight="1" x14ac:dyDescent="0.2">
      <c r="A134" s="389">
        <v>130</v>
      </c>
      <c r="B134" s="256" t="s">
        <v>1249</v>
      </c>
      <c r="C134" s="117"/>
      <c r="D134" s="130"/>
      <c r="E134" s="130"/>
      <c r="F134" s="116">
        <v>2001</v>
      </c>
      <c r="G134" s="133"/>
      <c r="H134" s="252">
        <v>81981</v>
      </c>
      <c r="I134" s="333"/>
      <c r="J134" s="329"/>
      <c r="K134" s="388" t="s">
        <v>1250</v>
      </c>
      <c r="L134" s="117"/>
      <c r="M134" s="117"/>
      <c r="N134" s="117"/>
      <c r="O134" s="117"/>
      <c r="P134" s="119"/>
      <c r="Q134" s="117"/>
      <c r="R134" s="117"/>
      <c r="S134" s="117"/>
      <c r="T134" s="117"/>
      <c r="U134" s="117"/>
      <c r="V134" s="117"/>
      <c r="W134" s="142"/>
      <c r="X134" s="133"/>
      <c r="Y134" s="133"/>
      <c r="Z134" s="133"/>
    </row>
    <row r="135" spans="1:26" s="14" customFormat="1" x14ac:dyDescent="0.2">
      <c r="A135" s="117">
        <v>131</v>
      </c>
      <c r="B135" s="256" t="s">
        <v>1248</v>
      </c>
      <c r="C135" s="117"/>
      <c r="D135" s="130"/>
      <c r="E135" s="130"/>
      <c r="F135" s="116">
        <v>2012</v>
      </c>
      <c r="G135" s="133"/>
      <c r="H135" s="252">
        <v>427300</v>
      </c>
      <c r="I135" s="333"/>
      <c r="J135" s="329"/>
      <c r="K135" s="388" t="s">
        <v>1247</v>
      </c>
      <c r="L135" s="117"/>
      <c r="M135" s="117"/>
      <c r="N135" s="117"/>
      <c r="O135" s="117"/>
      <c r="P135" s="119"/>
      <c r="Q135" s="117"/>
      <c r="R135" s="117"/>
      <c r="S135" s="117"/>
      <c r="T135" s="117"/>
      <c r="U135" s="117"/>
      <c r="V135" s="117"/>
      <c r="W135" s="142"/>
      <c r="X135" s="133"/>
      <c r="Y135" s="133"/>
      <c r="Z135" s="133"/>
    </row>
    <row r="136" spans="1:26" s="14" customFormat="1" x14ac:dyDescent="0.2">
      <c r="A136" s="197">
        <v>132</v>
      </c>
      <c r="B136" s="256" t="s">
        <v>1246</v>
      </c>
      <c r="C136" s="117"/>
      <c r="D136" s="130"/>
      <c r="E136" s="130"/>
      <c r="F136" s="116">
        <v>2007</v>
      </c>
      <c r="G136" s="133"/>
      <c r="H136" s="252">
        <v>227880</v>
      </c>
      <c r="I136" s="333"/>
      <c r="J136" s="329"/>
      <c r="K136" s="388" t="s">
        <v>1245</v>
      </c>
      <c r="L136" s="117"/>
      <c r="M136" s="117"/>
      <c r="N136" s="117"/>
      <c r="O136" s="117"/>
      <c r="P136" s="119"/>
      <c r="Q136" s="117"/>
      <c r="R136" s="117"/>
      <c r="S136" s="117"/>
      <c r="T136" s="117"/>
      <c r="U136" s="117"/>
      <c r="V136" s="117"/>
      <c r="W136" s="142"/>
      <c r="X136" s="133"/>
      <c r="Y136" s="133"/>
      <c r="Z136" s="133"/>
    </row>
    <row r="137" spans="1:26" s="14" customFormat="1" x14ac:dyDescent="0.2">
      <c r="A137" s="117">
        <v>133</v>
      </c>
      <c r="B137" s="256" t="s">
        <v>1244</v>
      </c>
      <c r="C137" s="117"/>
      <c r="D137" s="130"/>
      <c r="E137" s="130"/>
      <c r="F137" s="116">
        <v>2007</v>
      </c>
      <c r="G137" s="133"/>
      <c r="H137" s="252">
        <v>598280</v>
      </c>
      <c r="I137" s="333"/>
      <c r="J137" s="329"/>
      <c r="K137" s="388" t="s">
        <v>1245</v>
      </c>
      <c r="L137" s="117"/>
      <c r="M137" s="117"/>
      <c r="N137" s="117"/>
      <c r="O137" s="117"/>
      <c r="P137" s="119"/>
      <c r="Q137" s="117"/>
      <c r="R137" s="117"/>
      <c r="S137" s="117"/>
      <c r="T137" s="117"/>
      <c r="U137" s="117"/>
      <c r="V137" s="117"/>
      <c r="W137" s="142"/>
      <c r="X137" s="133"/>
      <c r="Y137" s="133"/>
      <c r="Z137" s="133"/>
    </row>
    <row r="138" spans="1:26" s="14" customFormat="1" ht="25.5" x14ac:dyDescent="0.2">
      <c r="A138" s="389">
        <v>134</v>
      </c>
      <c r="B138" s="129" t="s">
        <v>822</v>
      </c>
      <c r="C138" s="117" t="s">
        <v>823</v>
      </c>
      <c r="D138" s="130"/>
      <c r="E138" s="130"/>
      <c r="F138" s="116"/>
      <c r="G138" s="133"/>
      <c r="H138" s="252"/>
      <c r="I138" s="333">
        <v>20000</v>
      </c>
      <c r="J138" s="329"/>
      <c r="K138" s="325" t="s">
        <v>913</v>
      </c>
      <c r="L138" s="117"/>
      <c r="M138" s="117"/>
      <c r="N138" s="117"/>
      <c r="O138" s="117"/>
      <c r="P138" s="119"/>
      <c r="Q138" s="117"/>
      <c r="R138" s="117"/>
      <c r="S138" s="117"/>
      <c r="T138" s="117"/>
      <c r="U138" s="117"/>
      <c r="V138" s="117"/>
      <c r="W138" s="142"/>
      <c r="X138" s="133"/>
      <c r="Y138" s="133"/>
      <c r="Z138" s="133"/>
    </row>
    <row r="139" spans="1:26" s="14" customFormat="1" x14ac:dyDescent="0.2">
      <c r="A139" s="117">
        <v>135</v>
      </c>
      <c r="B139" s="144" t="s">
        <v>547</v>
      </c>
      <c r="C139" s="146" t="s">
        <v>796</v>
      </c>
      <c r="D139" s="130" t="s">
        <v>105</v>
      </c>
      <c r="E139" s="130" t="s">
        <v>105</v>
      </c>
      <c r="F139" s="146">
        <v>1982</v>
      </c>
      <c r="G139" s="276">
        <v>51</v>
      </c>
      <c r="H139" s="260"/>
      <c r="I139" s="396"/>
      <c r="J139" s="329">
        <v>78000</v>
      </c>
      <c r="K139" s="339" t="s">
        <v>914</v>
      </c>
      <c r="L139" s="268"/>
      <c r="M139" s="146" t="s">
        <v>112</v>
      </c>
      <c r="N139" s="418" t="s">
        <v>950</v>
      </c>
      <c r="O139" s="420"/>
      <c r="P139" s="119"/>
      <c r="Q139" s="146" t="s">
        <v>956</v>
      </c>
      <c r="R139" s="146" t="s">
        <v>358</v>
      </c>
      <c r="S139" s="146" t="s">
        <v>358</v>
      </c>
      <c r="T139" s="146" t="s">
        <v>957</v>
      </c>
      <c r="U139" s="146" t="s">
        <v>358</v>
      </c>
      <c r="V139" s="148" t="s">
        <v>958</v>
      </c>
      <c r="W139" s="133">
        <v>1</v>
      </c>
      <c r="X139" s="133" t="s">
        <v>109</v>
      </c>
      <c r="Y139" s="133" t="s">
        <v>109</v>
      </c>
      <c r="Z139" s="133" t="s">
        <v>109</v>
      </c>
    </row>
    <row r="140" spans="1:26" s="14" customFormat="1" x14ac:dyDescent="0.2">
      <c r="A140" s="197">
        <v>136</v>
      </c>
      <c r="B140" s="298" t="s">
        <v>547</v>
      </c>
      <c r="C140" s="222" t="s">
        <v>796</v>
      </c>
      <c r="D140" s="130" t="s">
        <v>105</v>
      </c>
      <c r="E140" s="130" t="s">
        <v>105</v>
      </c>
      <c r="F140" s="222">
        <v>1982</v>
      </c>
      <c r="G140" s="277">
        <v>131</v>
      </c>
      <c r="H140" s="299"/>
      <c r="I140" s="397"/>
      <c r="J140" s="329">
        <v>199000</v>
      </c>
      <c r="K140" s="326" t="s">
        <v>915</v>
      </c>
      <c r="L140" s="300"/>
      <c r="M140" s="222" t="s">
        <v>112</v>
      </c>
      <c r="N140" s="445" t="s">
        <v>950</v>
      </c>
      <c r="O140" s="436"/>
      <c r="P140" s="301"/>
      <c r="Q140" s="222" t="s">
        <v>956</v>
      </c>
      <c r="R140" s="222" t="s">
        <v>358</v>
      </c>
      <c r="S140" s="222" t="s">
        <v>358</v>
      </c>
      <c r="T140" s="222" t="s">
        <v>957</v>
      </c>
      <c r="U140" s="222" t="s">
        <v>358</v>
      </c>
      <c r="V140" s="223" t="s">
        <v>958</v>
      </c>
      <c r="W140" s="133">
        <v>1</v>
      </c>
      <c r="X140" s="133" t="s">
        <v>109</v>
      </c>
      <c r="Y140" s="133" t="s">
        <v>109</v>
      </c>
      <c r="Z140" s="133" t="s">
        <v>109</v>
      </c>
    </row>
    <row r="141" spans="1:26" s="14" customFormat="1" ht="23.25" customHeight="1" x14ac:dyDescent="0.2">
      <c r="A141" s="117">
        <v>137</v>
      </c>
      <c r="B141" s="261" t="s">
        <v>824</v>
      </c>
      <c r="C141" s="257" t="s">
        <v>825</v>
      </c>
      <c r="D141" s="257"/>
      <c r="E141" s="257"/>
      <c r="F141" s="257"/>
      <c r="G141" s="302"/>
      <c r="H141" s="262">
        <v>190000</v>
      </c>
      <c r="I141" s="398"/>
      <c r="J141" s="329"/>
      <c r="K141" s="338"/>
      <c r="L141" s="269"/>
      <c r="M141" s="117"/>
      <c r="N141" s="117"/>
      <c r="O141" s="117"/>
      <c r="P141" s="302"/>
      <c r="Q141" s="302"/>
      <c r="R141" s="303"/>
      <c r="S141" s="303"/>
      <c r="T141" s="303"/>
      <c r="U141" s="302"/>
      <c r="V141" s="303"/>
      <c r="W141" s="302"/>
      <c r="X141" s="302"/>
      <c r="Y141" s="44"/>
      <c r="Z141" s="302"/>
    </row>
    <row r="142" spans="1:26" s="14" customFormat="1" ht="25.5" x14ac:dyDescent="0.2">
      <c r="A142" s="389">
        <v>138</v>
      </c>
      <c r="B142" s="28" t="s">
        <v>826</v>
      </c>
      <c r="C142" s="117"/>
      <c r="D142" s="117"/>
      <c r="E142" s="117"/>
      <c r="F142" s="117">
        <v>2014</v>
      </c>
      <c r="G142" s="302"/>
      <c r="H142" s="263">
        <v>72324</v>
      </c>
      <c r="I142" s="399"/>
      <c r="J142" s="329"/>
      <c r="K142" s="325"/>
      <c r="L142" s="45"/>
      <c r="M142" s="117"/>
      <c r="N142" s="117"/>
      <c r="O142" s="117"/>
      <c r="P142" s="302"/>
      <c r="Q142" s="302"/>
      <c r="R142" s="303"/>
      <c r="S142" s="303"/>
      <c r="T142" s="303"/>
      <c r="U142" s="302"/>
      <c r="V142" s="303"/>
      <c r="W142" s="302"/>
      <c r="X142" s="302"/>
      <c r="Y142" s="44"/>
      <c r="Z142" s="302"/>
    </row>
    <row r="143" spans="1:26" s="14" customFormat="1" ht="18" customHeight="1" x14ac:dyDescent="0.2">
      <c r="A143" s="117">
        <v>139</v>
      </c>
      <c r="B143" s="28" t="s">
        <v>827</v>
      </c>
      <c r="C143" s="117"/>
      <c r="D143" s="117"/>
      <c r="E143" s="117"/>
      <c r="F143" s="117"/>
      <c r="G143" s="302"/>
      <c r="H143" s="263">
        <v>75399</v>
      </c>
      <c r="I143" s="399"/>
      <c r="J143" s="329"/>
      <c r="K143" s="325" t="s">
        <v>916</v>
      </c>
      <c r="L143" s="45"/>
      <c r="M143" s="117"/>
      <c r="N143" s="117"/>
      <c r="O143" s="117"/>
      <c r="P143" s="302"/>
      <c r="Q143" s="302"/>
      <c r="R143" s="303"/>
      <c r="S143" s="303"/>
      <c r="T143" s="303"/>
      <c r="U143" s="302"/>
      <c r="V143" s="303"/>
      <c r="W143" s="302"/>
      <c r="X143" s="302"/>
      <c r="Y143" s="44"/>
      <c r="Z143" s="302"/>
    </row>
    <row r="144" spans="1:26" s="7" customFormat="1" ht="18" customHeight="1" x14ac:dyDescent="0.2">
      <c r="A144" s="424" t="s">
        <v>0</v>
      </c>
      <c r="B144" s="424" t="s">
        <v>0</v>
      </c>
      <c r="C144" s="424"/>
      <c r="D144" s="38"/>
      <c r="E144" s="39"/>
      <c r="F144" s="1"/>
      <c r="G144" s="87"/>
      <c r="H144" s="393">
        <f>SUM(H5:H143)</f>
        <v>21080468.490000002</v>
      </c>
      <c r="I144" s="331">
        <f>SUM(I5:I143)</f>
        <v>2620000</v>
      </c>
      <c r="J144" s="120">
        <f>SUM(J5:J143)</f>
        <v>58958000</v>
      </c>
      <c r="K144" s="340"/>
      <c r="L144" s="26"/>
      <c r="M144" s="26"/>
      <c r="N144" s="26"/>
      <c r="O144" s="26"/>
      <c r="P144" s="26"/>
      <c r="Q144" s="26"/>
      <c r="R144" s="26"/>
      <c r="S144" s="87"/>
      <c r="T144" s="87"/>
      <c r="U144" s="87"/>
      <c r="V144" s="87"/>
      <c r="W144" s="87"/>
      <c r="X144" s="87"/>
      <c r="Y144" s="87"/>
      <c r="Z144" s="87"/>
    </row>
    <row r="145" spans="1:26" ht="12.75" customHeight="1" x14ac:dyDescent="0.2">
      <c r="A145" s="423" t="s">
        <v>97</v>
      </c>
      <c r="B145" s="423"/>
      <c r="C145" s="423"/>
      <c r="D145" s="423"/>
      <c r="E145" s="423"/>
      <c r="F145" s="423"/>
      <c r="G145" s="423"/>
      <c r="H145" s="423"/>
      <c r="I145" s="387"/>
      <c r="J145" s="408"/>
      <c r="K145" s="334"/>
      <c r="L145" s="92"/>
      <c r="M145" s="92"/>
      <c r="N145" s="92"/>
      <c r="O145" s="92"/>
      <c r="P145" s="92"/>
      <c r="Q145" s="92"/>
      <c r="R145" s="92"/>
      <c r="S145" s="93"/>
      <c r="T145" s="93"/>
      <c r="U145" s="93"/>
      <c r="V145" s="93"/>
      <c r="W145" s="93"/>
      <c r="X145" s="93"/>
      <c r="Y145" s="93"/>
      <c r="Z145" s="93"/>
    </row>
    <row r="146" spans="1:26" s="14" customFormat="1" ht="89.25" x14ac:dyDescent="0.2">
      <c r="A146" s="2">
        <v>1</v>
      </c>
      <c r="B146" s="118" t="s">
        <v>295</v>
      </c>
      <c r="C146" s="146" t="s">
        <v>355</v>
      </c>
      <c r="D146" s="130" t="s">
        <v>127</v>
      </c>
      <c r="E146" s="130" t="s">
        <v>105</v>
      </c>
      <c r="F146" s="163">
        <v>1973</v>
      </c>
      <c r="G146" s="148">
        <v>620</v>
      </c>
      <c r="H146" s="164"/>
      <c r="I146" s="400"/>
      <c r="J146" s="171">
        <v>1588000</v>
      </c>
      <c r="K146" s="325" t="s">
        <v>297</v>
      </c>
      <c r="L146" s="131" t="s">
        <v>296</v>
      </c>
      <c r="M146" s="146" t="s">
        <v>357</v>
      </c>
      <c r="N146" s="146" t="s">
        <v>286</v>
      </c>
      <c r="O146" s="146" t="s">
        <v>356</v>
      </c>
      <c r="P146" s="26"/>
      <c r="Q146" s="146" t="s">
        <v>187</v>
      </c>
      <c r="R146" s="146" t="s">
        <v>187</v>
      </c>
      <c r="S146" s="146" t="s">
        <v>187</v>
      </c>
      <c r="T146" s="146" t="s">
        <v>130</v>
      </c>
      <c r="U146" s="146" t="s">
        <v>358</v>
      </c>
      <c r="V146" s="146" t="s">
        <v>130</v>
      </c>
      <c r="W146" s="148">
        <v>3</v>
      </c>
      <c r="X146" s="135" t="s">
        <v>105</v>
      </c>
      <c r="Y146" s="26"/>
      <c r="Z146" s="135" t="s">
        <v>105</v>
      </c>
    </row>
    <row r="147" spans="1:26" s="7" customFormat="1" x14ac:dyDescent="0.2">
      <c r="A147" s="424" t="s">
        <v>0</v>
      </c>
      <c r="B147" s="424" t="s">
        <v>0</v>
      </c>
      <c r="C147" s="424"/>
      <c r="D147" s="38"/>
      <c r="E147" s="39"/>
      <c r="F147" s="1"/>
      <c r="G147" s="87"/>
      <c r="H147" s="249"/>
      <c r="I147" s="401"/>
      <c r="J147" s="120">
        <f>SUM(J146)</f>
        <v>1588000</v>
      </c>
      <c r="K147" s="340"/>
      <c r="L147" s="26"/>
      <c r="M147" s="26"/>
      <c r="N147" s="26"/>
      <c r="O147" s="26"/>
      <c r="P147" s="26"/>
      <c r="Q147" s="26"/>
      <c r="R147" s="26"/>
      <c r="S147" s="87"/>
      <c r="T147" s="87"/>
      <c r="U147" s="87"/>
      <c r="V147" s="87"/>
      <c r="W147" s="87"/>
      <c r="X147" s="87"/>
      <c r="Y147" s="87"/>
      <c r="Z147" s="87"/>
    </row>
    <row r="148" spans="1:26" ht="12.75" customHeight="1" x14ac:dyDescent="0.2">
      <c r="A148" s="423" t="s">
        <v>106</v>
      </c>
      <c r="B148" s="423"/>
      <c r="C148" s="423"/>
      <c r="D148" s="423"/>
      <c r="E148" s="423"/>
      <c r="F148" s="423"/>
      <c r="G148" s="423"/>
      <c r="H148" s="423"/>
      <c r="I148" s="387"/>
      <c r="J148" s="408"/>
      <c r="K148" s="334"/>
      <c r="L148" s="92"/>
      <c r="M148" s="92"/>
      <c r="N148" s="92"/>
      <c r="O148" s="92"/>
      <c r="P148" s="92"/>
      <c r="Q148" s="92"/>
      <c r="R148" s="92"/>
      <c r="S148" s="93"/>
      <c r="T148" s="93"/>
      <c r="U148" s="93"/>
      <c r="V148" s="93"/>
      <c r="W148" s="93"/>
      <c r="X148" s="93"/>
      <c r="Y148" s="93"/>
      <c r="Z148" s="93"/>
    </row>
    <row r="149" spans="1:26" s="7" customFormat="1" ht="25.5" x14ac:dyDescent="0.2">
      <c r="A149" s="2">
        <v>1</v>
      </c>
      <c r="B149" s="129" t="s">
        <v>107</v>
      </c>
      <c r="C149" s="117" t="s">
        <v>108</v>
      </c>
      <c r="D149" s="130" t="s">
        <v>127</v>
      </c>
      <c r="E149" s="130" t="s">
        <v>105</v>
      </c>
      <c r="F149" s="116">
        <v>2007</v>
      </c>
      <c r="G149" s="134">
        <v>149.9</v>
      </c>
      <c r="H149" s="132"/>
      <c r="I149" s="332"/>
      <c r="J149" s="132">
        <v>455000</v>
      </c>
      <c r="K149" s="341" t="s">
        <v>111</v>
      </c>
      <c r="L149" s="131" t="s">
        <v>110</v>
      </c>
      <c r="M149" s="115" t="s">
        <v>112</v>
      </c>
      <c r="N149" s="115" t="s">
        <v>113</v>
      </c>
      <c r="O149" s="115" t="s">
        <v>114</v>
      </c>
      <c r="P149" s="115"/>
      <c r="Q149" s="115" t="s">
        <v>130</v>
      </c>
      <c r="R149" s="115" t="s">
        <v>130</v>
      </c>
      <c r="S149" s="115" t="s">
        <v>130</v>
      </c>
      <c r="T149" s="115" t="s">
        <v>130</v>
      </c>
      <c r="U149" s="115" t="s">
        <v>125</v>
      </c>
      <c r="V149" s="115" t="s">
        <v>130</v>
      </c>
      <c r="W149" s="115">
        <v>1</v>
      </c>
      <c r="X149" s="135" t="s">
        <v>105</v>
      </c>
      <c r="Y149" s="87"/>
      <c r="Z149" s="135" t="s">
        <v>105</v>
      </c>
    </row>
    <row r="150" spans="1:26" s="7" customFormat="1" ht="51" x14ac:dyDescent="0.2">
      <c r="A150" s="2">
        <v>2</v>
      </c>
      <c r="B150" s="129" t="s">
        <v>115</v>
      </c>
      <c r="C150" s="117" t="s">
        <v>116</v>
      </c>
      <c r="D150" s="130" t="s">
        <v>127</v>
      </c>
      <c r="E150" s="130" t="s">
        <v>105</v>
      </c>
      <c r="F150" s="116">
        <v>1983</v>
      </c>
      <c r="G150" s="134">
        <v>341.71</v>
      </c>
      <c r="H150" s="132"/>
      <c r="I150" s="332"/>
      <c r="J150" s="132">
        <v>1037000</v>
      </c>
      <c r="K150" s="341" t="s">
        <v>118</v>
      </c>
      <c r="L150" s="131" t="s">
        <v>117</v>
      </c>
      <c r="M150" s="115" t="s">
        <v>119</v>
      </c>
      <c r="N150" s="115" t="s">
        <v>113</v>
      </c>
      <c r="O150" s="115" t="s">
        <v>120</v>
      </c>
      <c r="P150" s="117" t="s">
        <v>129</v>
      </c>
      <c r="Q150" s="115" t="s">
        <v>130</v>
      </c>
      <c r="R150" s="115" t="s">
        <v>130</v>
      </c>
      <c r="S150" s="115" t="s">
        <v>130</v>
      </c>
      <c r="T150" s="115" t="s">
        <v>130</v>
      </c>
      <c r="U150" s="115" t="s">
        <v>125</v>
      </c>
      <c r="V150" s="115" t="s">
        <v>130</v>
      </c>
      <c r="W150" s="115" t="s">
        <v>131</v>
      </c>
      <c r="X150" s="135" t="s">
        <v>105</v>
      </c>
      <c r="Y150" s="87"/>
      <c r="Z150" s="135" t="s">
        <v>105</v>
      </c>
    </row>
    <row r="151" spans="1:26" s="7" customFormat="1" ht="25.5" x14ac:dyDescent="0.2">
      <c r="A151" s="2">
        <v>3</v>
      </c>
      <c r="B151" s="28" t="s">
        <v>121</v>
      </c>
      <c r="C151" s="117" t="s">
        <v>122</v>
      </c>
      <c r="D151" s="130" t="s">
        <v>127</v>
      </c>
      <c r="E151" s="130" t="s">
        <v>105</v>
      </c>
      <c r="F151" s="117">
        <v>2014</v>
      </c>
      <c r="G151" s="136" t="s">
        <v>132</v>
      </c>
      <c r="H151" s="132"/>
      <c r="I151" s="332"/>
      <c r="J151" s="132">
        <v>14000</v>
      </c>
      <c r="K151" s="341" t="s">
        <v>111</v>
      </c>
      <c r="L151" s="131" t="s">
        <v>123</v>
      </c>
      <c r="M151" s="117" t="s">
        <v>124</v>
      </c>
      <c r="N151" s="117" t="s">
        <v>125</v>
      </c>
      <c r="O151" s="117" t="s">
        <v>126</v>
      </c>
      <c r="P151" s="117"/>
      <c r="Q151" s="117" t="s">
        <v>133</v>
      </c>
      <c r="R151" s="117" t="s">
        <v>133</v>
      </c>
      <c r="S151" s="117" t="s">
        <v>125</v>
      </c>
      <c r="T151" s="117" t="s">
        <v>125</v>
      </c>
      <c r="U151" s="117" t="s">
        <v>125</v>
      </c>
      <c r="V151" s="133" t="s">
        <v>130</v>
      </c>
      <c r="W151" s="133">
        <v>1</v>
      </c>
      <c r="X151" s="135" t="s">
        <v>105</v>
      </c>
      <c r="Y151" s="87"/>
      <c r="Z151" s="135" t="s">
        <v>105</v>
      </c>
    </row>
    <row r="152" spans="1:26" s="7" customFormat="1" x14ac:dyDescent="0.2">
      <c r="A152" s="424" t="s">
        <v>0</v>
      </c>
      <c r="B152" s="424"/>
      <c r="C152" s="424"/>
      <c r="D152" s="38"/>
      <c r="E152" s="39"/>
      <c r="F152" s="1"/>
      <c r="G152" s="87"/>
      <c r="H152" s="120"/>
      <c r="I152" s="331"/>
      <c r="J152" s="120">
        <f>SUM(J149:J151)</f>
        <v>1506000</v>
      </c>
      <c r="K152" s="340"/>
      <c r="L152" s="26"/>
      <c r="M152" s="26"/>
      <c r="N152" s="26"/>
      <c r="O152" s="26"/>
      <c r="P152" s="26"/>
      <c r="Q152" s="26"/>
      <c r="R152" s="26"/>
      <c r="S152" s="87"/>
      <c r="T152" s="87"/>
      <c r="U152" s="87"/>
      <c r="V152" s="87"/>
      <c r="W152" s="87"/>
      <c r="X152" s="87"/>
      <c r="Y152" s="87"/>
      <c r="Z152" s="87"/>
    </row>
    <row r="153" spans="1:26" ht="12.75" customHeight="1" x14ac:dyDescent="0.2">
      <c r="A153" s="423" t="s">
        <v>180</v>
      </c>
      <c r="B153" s="423"/>
      <c r="C153" s="423"/>
      <c r="D153" s="423"/>
      <c r="E153" s="423"/>
      <c r="F153" s="423"/>
      <c r="G153" s="423"/>
      <c r="H153" s="423"/>
      <c r="I153" s="387"/>
      <c r="J153" s="408"/>
      <c r="K153" s="334"/>
      <c r="L153" s="92"/>
      <c r="M153" s="92"/>
      <c r="N153" s="92"/>
      <c r="O153" s="92"/>
      <c r="P153" s="92"/>
      <c r="Q153" s="92"/>
      <c r="R153" s="92"/>
      <c r="S153" s="93"/>
      <c r="T153" s="93"/>
      <c r="U153" s="93"/>
      <c r="V153" s="93"/>
      <c r="W153" s="93"/>
      <c r="X153" s="93"/>
      <c r="Y153" s="93"/>
      <c r="Z153" s="93"/>
    </row>
    <row r="154" spans="1:26" s="7" customFormat="1" ht="114.75" customHeight="1" x14ac:dyDescent="0.2">
      <c r="A154" s="2">
        <v>1</v>
      </c>
      <c r="B154" s="144" t="s">
        <v>87</v>
      </c>
      <c r="C154" s="146" t="s">
        <v>181</v>
      </c>
      <c r="D154" s="130" t="s">
        <v>127</v>
      </c>
      <c r="E154" s="144"/>
      <c r="F154" s="146">
        <v>1908</v>
      </c>
      <c r="G154" s="148">
        <v>457</v>
      </c>
      <c r="H154" s="145"/>
      <c r="I154" s="332"/>
      <c r="J154" s="132">
        <v>1817000</v>
      </c>
      <c r="K154" s="339" t="s">
        <v>183</v>
      </c>
      <c r="L154" s="147" t="s">
        <v>182</v>
      </c>
      <c r="M154" s="146" t="s">
        <v>184</v>
      </c>
      <c r="N154" s="146" t="s">
        <v>185</v>
      </c>
      <c r="O154" s="146" t="s">
        <v>186</v>
      </c>
      <c r="P154" s="26"/>
      <c r="Q154" s="115" t="s">
        <v>130</v>
      </c>
      <c r="R154" s="146" t="s">
        <v>187</v>
      </c>
      <c r="S154" s="115" t="s">
        <v>130</v>
      </c>
      <c r="T154" s="115" t="s">
        <v>130</v>
      </c>
      <c r="U154" s="146" t="s">
        <v>125</v>
      </c>
      <c r="V154" s="115" t="s">
        <v>130</v>
      </c>
      <c r="W154" s="148">
        <v>3</v>
      </c>
      <c r="X154" s="148" t="s">
        <v>127</v>
      </c>
      <c r="Y154" s="87"/>
      <c r="Z154" s="135" t="s">
        <v>105</v>
      </c>
    </row>
    <row r="155" spans="1:26" s="7" customFormat="1" ht="62.25" customHeight="1" x14ac:dyDescent="0.2">
      <c r="A155" s="344">
        <v>2</v>
      </c>
      <c r="B155" s="261" t="s">
        <v>1117</v>
      </c>
      <c r="C155" s="117" t="s">
        <v>1257</v>
      </c>
      <c r="D155" s="130" t="s">
        <v>127</v>
      </c>
      <c r="E155" s="327" t="s">
        <v>127</v>
      </c>
      <c r="F155" s="327" t="s">
        <v>1256</v>
      </c>
      <c r="G155" s="148">
        <v>21296</v>
      </c>
      <c r="H155" s="145"/>
      <c r="I155" s="332">
        <v>15000000</v>
      </c>
      <c r="J155" s="132"/>
      <c r="K155" s="339" t="s">
        <v>1258</v>
      </c>
      <c r="L155" s="147"/>
      <c r="M155" s="418" t="s">
        <v>1259</v>
      </c>
      <c r="N155" s="419"/>
      <c r="O155" s="419"/>
      <c r="P155" s="419"/>
      <c r="Q155" s="419"/>
      <c r="R155" s="419"/>
      <c r="S155" s="419"/>
      <c r="T155" s="419"/>
      <c r="U155" s="419"/>
      <c r="V155" s="419"/>
      <c r="W155" s="419"/>
      <c r="X155" s="419"/>
      <c r="Y155" s="419"/>
      <c r="Z155" s="420"/>
    </row>
    <row r="156" spans="1:26" s="14" customFormat="1" x14ac:dyDescent="0.2">
      <c r="A156" s="425" t="s">
        <v>0</v>
      </c>
      <c r="B156" s="426"/>
      <c r="C156" s="427"/>
      <c r="D156" s="38"/>
      <c r="E156" s="36"/>
      <c r="F156" s="26"/>
      <c r="G156" s="26"/>
      <c r="H156" s="120"/>
      <c r="I156" s="331">
        <f>SUM(I154:I155)</f>
        <v>15000000</v>
      </c>
      <c r="J156" s="120">
        <f>SUM(J154:J155)</f>
        <v>1817000</v>
      </c>
      <c r="K156" s="416"/>
      <c r="L156" s="417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2.75" customHeight="1" x14ac:dyDescent="0.2">
      <c r="A157" s="423" t="s">
        <v>255</v>
      </c>
      <c r="B157" s="423"/>
      <c r="C157" s="423"/>
      <c r="D157" s="423"/>
      <c r="E157" s="423"/>
      <c r="F157" s="423"/>
      <c r="G157" s="423"/>
      <c r="H157" s="423"/>
      <c r="I157" s="387"/>
      <c r="J157" s="408"/>
      <c r="K157" s="334"/>
      <c r="L157" s="92"/>
      <c r="M157" s="92"/>
      <c r="N157" s="92"/>
      <c r="O157" s="92"/>
      <c r="P157" s="92"/>
      <c r="Q157" s="92"/>
      <c r="R157" s="92"/>
      <c r="S157" s="93"/>
      <c r="T157" s="93"/>
      <c r="U157" s="93"/>
      <c r="V157" s="93"/>
      <c r="W157" s="93"/>
      <c r="X157" s="93"/>
      <c r="Y157" s="93"/>
      <c r="Z157" s="93"/>
    </row>
    <row r="158" spans="1:26" s="40" customFormat="1" ht="100.5" customHeight="1" x14ac:dyDescent="0.2">
      <c r="A158" s="117">
        <v>1</v>
      </c>
      <c r="B158" s="129" t="s">
        <v>89</v>
      </c>
      <c r="C158" s="144" t="s">
        <v>251</v>
      </c>
      <c r="D158" s="146" t="s">
        <v>127</v>
      </c>
      <c r="E158" s="146" t="s">
        <v>105</v>
      </c>
      <c r="F158" s="116">
        <v>1983</v>
      </c>
      <c r="G158" s="134">
        <v>1882.1</v>
      </c>
      <c r="H158" s="145"/>
      <c r="I158" s="332"/>
      <c r="J158" s="409">
        <v>5313000</v>
      </c>
      <c r="K158" s="341" t="s">
        <v>253</v>
      </c>
      <c r="L158" s="131" t="s">
        <v>252</v>
      </c>
      <c r="M158" s="115" t="s">
        <v>256</v>
      </c>
      <c r="N158" s="115" t="s">
        <v>257</v>
      </c>
      <c r="O158" s="115" t="s">
        <v>258</v>
      </c>
      <c r="P158" s="135" t="s">
        <v>227</v>
      </c>
      <c r="Q158" s="115" t="s">
        <v>130</v>
      </c>
      <c r="R158" s="115" t="s">
        <v>187</v>
      </c>
      <c r="S158" s="115" t="s">
        <v>130</v>
      </c>
      <c r="T158" s="115" t="s">
        <v>259</v>
      </c>
      <c r="U158" s="115" t="s">
        <v>130</v>
      </c>
      <c r="V158" s="115" t="s">
        <v>187</v>
      </c>
      <c r="W158" s="115" t="s">
        <v>260</v>
      </c>
      <c r="X158" s="148" t="s">
        <v>127</v>
      </c>
      <c r="Y158" s="148" t="s">
        <v>127</v>
      </c>
      <c r="Z158" s="148" t="s">
        <v>127</v>
      </c>
    </row>
    <row r="159" spans="1:26" s="40" customFormat="1" ht="25.5" x14ac:dyDescent="0.2">
      <c r="A159" s="117">
        <v>2</v>
      </c>
      <c r="B159" s="28" t="s">
        <v>254</v>
      </c>
      <c r="C159" s="28"/>
      <c r="D159" s="28"/>
      <c r="E159" s="28"/>
      <c r="F159" s="117">
        <v>2014</v>
      </c>
      <c r="G159" s="91"/>
      <c r="H159" s="132">
        <v>36500.07</v>
      </c>
      <c r="I159" s="332"/>
      <c r="J159" s="132"/>
      <c r="K159" s="342"/>
      <c r="L159" s="45"/>
      <c r="M159" s="29"/>
      <c r="N159" s="29"/>
      <c r="O159" s="29"/>
      <c r="P159" s="29"/>
      <c r="Q159" s="29"/>
      <c r="R159" s="29"/>
      <c r="S159" s="91"/>
      <c r="T159" s="91"/>
      <c r="U159" s="91"/>
      <c r="V159" s="91"/>
      <c r="W159" s="91"/>
      <c r="X159" s="91"/>
      <c r="Y159" s="91"/>
      <c r="Z159" s="91"/>
    </row>
    <row r="160" spans="1:26" s="7" customFormat="1" ht="20.25" customHeight="1" x14ac:dyDescent="0.2">
      <c r="A160" s="424" t="s">
        <v>0</v>
      </c>
      <c r="B160" s="424"/>
      <c r="C160" s="424"/>
      <c r="D160" s="38"/>
      <c r="E160" s="39"/>
      <c r="F160" s="1"/>
      <c r="G160" s="87"/>
      <c r="H160" s="120">
        <f>SUM(H158:H159)</f>
        <v>36500.07</v>
      </c>
      <c r="I160" s="331"/>
      <c r="J160" s="120">
        <f>SUM(J158:J159)</f>
        <v>5313000</v>
      </c>
      <c r="K160" s="340"/>
      <c r="L160" s="26"/>
      <c r="M160" s="26"/>
      <c r="N160" s="26"/>
      <c r="O160" s="26"/>
      <c r="P160" s="26"/>
      <c r="Q160" s="26"/>
      <c r="R160" s="26"/>
      <c r="S160" s="87"/>
      <c r="T160" s="87"/>
      <c r="U160" s="87"/>
      <c r="V160" s="87"/>
      <c r="W160" s="87"/>
      <c r="X160" s="87"/>
      <c r="Y160" s="87"/>
      <c r="Z160" s="87"/>
    </row>
    <row r="161" spans="1:26" s="7" customFormat="1" ht="15" customHeight="1" x14ac:dyDescent="0.2">
      <c r="A161" s="432" t="s">
        <v>277</v>
      </c>
      <c r="B161" s="432"/>
      <c r="C161" s="432"/>
      <c r="D161" s="432"/>
      <c r="E161" s="432"/>
      <c r="F161" s="432"/>
      <c r="G161" s="432"/>
      <c r="H161" s="432"/>
      <c r="I161" s="402"/>
      <c r="J161" s="408"/>
      <c r="K161" s="334"/>
      <c r="L161" s="92"/>
      <c r="M161" s="92"/>
      <c r="N161" s="92"/>
      <c r="O161" s="92"/>
      <c r="P161" s="92"/>
      <c r="Q161" s="92"/>
      <c r="R161" s="92"/>
      <c r="S161" s="93"/>
      <c r="T161" s="93"/>
      <c r="U161" s="93"/>
      <c r="V161" s="93"/>
      <c r="W161" s="93"/>
      <c r="X161" s="93"/>
      <c r="Y161" s="93"/>
      <c r="Z161" s="93"/>
    </row>
    <row r="162" spans="1:26" s="40" customFormat="1" ht="114.75" x14ac:dyDescent="0.2">
      <c r="A162" s="117">
        <v>1</v>
      </c>
      <c r="B162" s="129" t="s">
        <v>278</v>
      </c>
      <c r="C162" s="146" t="s">
        <v>279</v>
      </c>
      <c r="D162" s="146" t="s">
        <v>127</v>
      </c>
      <c r="E162" s="133" t="s">
        <v>105</v>
      </c>
      <c r="F162" s="116">
        <v>1978</v>
      </c>
      <c r="G162" s="135">
        <v>1009</v>
      </c>
      <c r="H162" s="132"/>
      <c r="I162" s="332"/>
      <c r="J162" s="160">
        <v>2848000</v>
      </c>
      <c r="K162" s="341" t="s">
        <v>284</v>
      </c>
      <c r="L162" s="117" t="s">
        <v>283</v>
      </c>
      <c r="M162" s="115" t="s">
        <v>285</v>
      </c>
      <c r="N162" s="115" t="s">
        <v>286</v>
      </c>
      <c r="O162" s="115" t="s">
        <v>287</v>
      </c>
      <c r="P162" s="135" t="s">
        <v>227</v>
      </c>
      <c r="Q162" s="115" t="s">
        <v>130</v>
      </c>
      <c r="R162" s="115" t="s">
        <v>130</v>
      </c>
      <c r="S162" s="115" t="s">
        <v>130</v>
      </c>
      <c r="T162" s="115" t="s">
        <v>130</v>
      </c>
      <c r="U162" s="115" t="s">
        <v>130</v>
      </c>
      <c r="V162" s="115" t="s">
        <v>130</v>
      </c>
      <c r="W162" s="115">
        <v>2</v>
      </c>
      <c r="X162" s="135" t="s">
        <v>105</v>
      </c>
      <c r="Y162" s="148" t="s">
        <v>127</v>
      </c>
      <c r="Z162" s="148" t="s">
        <v>127</v>
      </c>
    </row>
    <row r="163" spans="1:26" s="40" customFormat="1" x14ac:dyDescent="0.2">
      <c r="A163" s="117">
        <v>2</v>
      </c>
      <c r="B163" s="129" t="s">
        <v>280</v>
      </c>
      <c r="C163" s="28"/>
      <c r="D163" s="28"/>
      <c r="E163" s="155"/>
      <c r="F163" s="116">
        <v>1982</v>
      </c>
      <c r="G163" s="91"/>
      <c r="H163" s="132">
        <v>5355</v>
      </c>
      <c r="I163" s="332"/>
      <c r="J163" s="171"/>
      <c r="K163" s="341" t="s">
        <v>284</v>
      </c>
      <c r="L163" s="117"/>
      <c r="M163" s="29"/>
      <c r="N163" s="29"/>
      <c r="O163" s="29"/>
      <c r="P163" s="29"/>
      <c r="Q163" s="29"/>
      <c r="R163" s="29"/>
      <c r="S163" s="91"/>
      <c r="T163" s="91"/>
      <c r="U163" s="91"/>
      <c r="V163" s="91"/>
      <c r="W163" s="91"/>
      <c r="X163" s="91"/>
      <c r="Y163" s="91"/>
      <c r="Z163" s="91"/>
    </row>
    <row r="164" spans="1:26" s="40" customFormat="1" ht="25.5" x14ac:dyDescent="0.2">
      <c r="A164" s="117">
        <v>3</v>
      </c>
      <c r="B164" s="129" t="s">
        <v>281</v>
      </c>
      <c r="C164" s="28"/>
      <c r="D164" s="28"/>
      <c r="E164" s="155"/>
      <c r="F164" s="116"/>
      <c r="G164" s="91"/>
      <c r="H164" s="132">
        <v>39000</v>
      </c>
      <c r="I164" s="332"/>
      <c r="J164" s="171"/>
      <c r="K164" s="341" t="s">
        <v>284</v>
      </c>
      <c r="L164" s="117"/>
      <c r="M164" s="29"/>
      <c r="N164" s="29"/>
      <c r="O164" s="29"/>
      <c r="P164" s="29"/>
      <c r="Q164" s="29"/>
      <c r="R164" s="29"/>
      <c r="S164" s="91"/>
      <c r="T164" s="91"/>
      <c r="U164" s="91"/>
      <c r="V164" s="91"/>
      <c r="W164" s="91"/>
      <c r="X164" s="91"/>
      <c r="Y164" s="91"/>
      <c r="Z164" s="91"/>
    </row>
    <row r="165" spans="1:26" s="40" customFormat="1" x14ac:dyDescent="0.2">
      <c r="A165" s="117">
        <v>4</v>
      </c>
      <c r="B165" s="129" t="s">
        <v>282</v>
      </c>
      <c r="C165" s="28"/>
      <c r="D165" s="28"/>
      <c r="E165" s="154"/>
      <c r="F165" s="116"/>
      <c r="G165" s="91"/>
      <c r="H165" s="132">
        <v>54691.09</v>
      </c>
      <c r="I165" s="332"/>
      <c r="J165" s="171"/>
      <c r="K165" s="341" t="s">
        <v>284</v>
      </c>
      <c r="L165" s="117"/>
      <c r="M165" s="29"/>
      <c r="N165" s="29"/>
      <c r="O165" s="29"/>
      <c r="P165" s="29"/>
      <c r="Q165" s="29"/>
      <c r="R165" s="29"/>
      <c r="S165" s="91"/>
      <c r="T165" s="91"/>
      <c r="U165" s="91"/>
      <c r="V165" s="91"/>
      <c r="W165" s="91"/>
      <c r="X165" s="91"/>
      <c r="Y165" s="91"/>
      <c r="Z165" s="91"/>
    </row>
    <row r="166" spans="1:26" s="7" customFormat="1" x14ac:dyDescent="0.2">
      <c r="A166" s="424" t="s">
        <v>0</v>
      </c>
      <c r="B166" s="424"/>
      <c r="C166" s="424"/>
      <c r="D166" s="38"/>
      <c r="E166" s="39"/>
      <c r="F166" s="1"/>
      <c r="G166" s="87"/>
      <c r="H166" s="120">
        <f>SUM(H162:H165)</f>
        <v>99046.09</v>
      </c>
      <c r="I166" s="331"/>
      <c r="J166" s="120">
        <f>SUM(J162:J165)</f>
        <v>2848000</v>
      </c>
      <c r="K166" s="340"/>
      <c r="L166" s="26"/>
      <c r="M166" s="26"/>
      <c r="N166" s="26"/>
      <c r="O166" s="26"/>
      <c r="P166" s="26"/>
      <c r="Q166" s="26"/>
      <c r="R166" s="26"/>
      <c r="S166" s="87"/>
      <c r="T166" s="87"/>
      <c r="U166" s="87"/>
      <c r="V166" s="87"/>
      <c r="W166" s="87"/>
      <c r="X166" s="87"/>
      <c r="Y166" s="87"/>
      <c r="Z166" s="87"/>
    </row>
    <row r="167" spans="1:26" s="7" customFormat="1" ht="14.25" customHeight="1" x14ac:dyDescent="0.2">
      <c r="A167" s="428" t="s">
        <v>309</v>
      </c>
      <c r="B167" s="428"/>
      <c r="C167" s="428"/>
      <c r="D167" s="428"/>
      <c r="E167" s="428"/>
      <c r="F167" s="428"/>
      <c r="G167" s="428"/>
      <c r="H167" s="428"/>
      <c r="I167" s="403"/>
      <c r="J167" s="408"/>
      <c r="K167" s="334"/>
      <c r="L167" s="92"/>
      <c r="M167" s="92"/>
      <c r="N167" s="92"/>
      <c r="O167" s="92"/>
      <c r="P167" s="92"/>
      <c r="Q167" s="92"/>
      <c r="R167" s="92"/>
      <c r="S167" s="93"/>
      <c r="T167" s="93"/>
      <c r="U167" s="93"/>
      <c r="V167" s="93"/>
      <c r="W167" s="93"/>
      <c r="X167" s="93"/>
      <c r="Y167" s="93"/>
      <c r="Z167" s="93"/>
    </row>
    <row r="168" spans="1:26" s="40" customFormat="1" ht="51" x14ac:dyDescent="0.2">
      <c r="A168" s="117">
        <v>1</v>
      </c>
      <c r="B168" s="129" t="s">
        <v>310</v>
      </c>
      <c r="C168" s="117" t="s">
        <v>310</v>
      </c>
      <c r="D168" s="146" t="s">
        <v>127</v>
      </c>
      <c r="E168" s="146" t="s">
        <v>105</v>
      </c>
      <c r="F168" s="116">
        <v>1985</v>
      </c>
      <c r="G168" s="134">
        <v>1158.8</v>
      </c>
      <c r="H168" s="132"/>
      <c r="I168" s="332"/>
      <c r="J168" s="409">
        <v>3127000</v>
      </c>
      <c r="K168" s="439" t="s">
        <v>318</v>
      </c>
      <c r="L168" s="433" t="s">
        <v>317</v>
      </c>
      <c r="M168" s="115" t="s">
        <v>319</v>
      </c>
      <c r="N168" s="115" t="s">
        <v>320</v>
      </c>
      <c r="O168" s="115" t="s">
        <v>321</v>
      </c>
      <c r="P168" s="91"/>
      <c r="Q168" s="115" t="s">
        <v>130</v>
      </c>
      <c r="R168" s="115" t="s">
        <v>130</v>
      </c>
      <c r="S168" s="115" t="s">
        <v>130</v>
      </c>
      <c r="T168" s="115" t="s">
        <v>130</v>
      </c>
      <c r="U168" s="115" t="s">
        <v>133</v>
      </c>
      <c r="V168" s="115" t="s">
        <v>133</v>
      </c>
      <c r="W168" s="115">
        <v>3</v>
      </c>
      <c r="X168" s="135" t="s">
        <v>127</v>
      </c>
      <c r="Y168" s="115" t="s">
        <v>127</v>
      </c>
      <c r="Z168" s="135" t="s">
        <v>127</v>
      </c>
    </row>
    <row r="169" spans="1:26" s="40" customFormat="1" ht="51" x14ac:dyDescent="0.2">
      <c r="A169" s="117">
        <v>2</v>
      </c>
      <c r="B169" s="129" t="s">
        <v>312</v>
      </c>
      <c r="C169" s="117" t="s">
        <v>312</v>
      </c>
      <c r="D169" s="146" t="s">
        <v>127</v>
      </c>
      <c r="E169" s="146" t="s">
        <v>105</v>
      </c>
      <c r="F169" s="116">
        <v>1985</v>
      </c>
      <c r="G169" s="134">
        <v>2183.8000000000002</v>
      </c>
      <c r="H169" s="132"/>
      <c r="I169" s="332"/>
      <c r="J169" s="409">
        <v>4073000</v>
      </c>
      <c r="K169" s="440"/>
      <c r="L169" s="434"/>
      <c r="M169" s="115" t="s">
        <v>319</v>
      </c>
      <c r="N169" s="115" t="s">
        <v>320</v>
      </c>
      <c r="O169" s="115" t="s">
        <v>321</v>
      </c>
      <c r="P169" s="91"/>
      <c r="Q169" s="115" t="s">
        <v>130</v>
      </c>
      <c r="R169" s="115" t="s">
        <v>130</v>
      </c>
      <c r="S169" s="115" t="s">
        <v>130</v>
      </c>
      <c r="T169" s="115" t="s">
        <v>130</v>
      </c>
      <c r="U169" s="115" t="s">
        <v>125</v>
      </c>
      <c r="V169" s="115" t="s">
        <v>133</v>
      </c>
      <c r="W169" s="115">
        <v>4</v>
      </c>
      <c r="X169" s="135" t="s">
        <v>127</v>
      </c>
      <c r="Y169" s="115" t="s">
        <v>127</v>
      </c>
      <c r="Z169" s="135" t="s">
        <v>105</v>
      </c>
    </row>
    <row r="170" spans="1:26" s="40" customFormat="1" ht="51" x14ac:dyDescent="0.2">
      <c r="A170" s="117">
        <v>3</v>
      </c>
      <c r="B170" s="129" t="s">
        <v>313</v>
      </c>
      <c r="C170" s="117" t="s">
        <v>313</v>
      </c>
      <c r="D170" s="146" t="s">
        <v>127</v>
      </c>
      <c r="E170" s="146" t="s">
        <v>105</v>
      </c>
      <c r="F170" s="116">
        <v>1985</v>
      </c>
      <c r="G170" s="134">
        <v>1576.6</v>
      </c>
      <c r="H170" s="132"/>
      <c r="I170" s="332"/>
      <c r="J170" s="409">
        <v>2941000</v>
      </c>
      <c r="K170" s="440"/>
      <c r="L170" s="434"/>
      <c r="M170" s="115" t="s">
        <v>319</v>
      </c>
      <c r="N170" s="115" t="s">
        <v>320</v>
      </c>
      <c r="O170" s="115" t="s">
        <v>321</v>
      </c>
      <c r="P170" s="91"/>
      <c r="Q170" s="115" t="s">
        <v>130</v>
      </c>
      <c r="R170" s="115" t="s">
        <v>130</v>
      </c>
      <c r="S170" s="115" t="s">
        <v>130</v>
      </c>
      <c r="T170" s="115" t="s">
        <v>130</v>
      </c>
      <c r="U170" s="115" t="s">
        <v>125</v>
      </c>
      <c r="V170" s="115" t="s">
        <v>133</v>
      </c>
      <c r="W170" s="115">
        <v>4</v>
      </c>
      <c r="X170" s="135" t="s">
        <v>127</v>
      </c>
      <c r="Y170" s="115" t="s">
        <v>127</v>
      </c>
      <c r="Z170" s="135" t="s">
        <v>105</v>
      </c>
    </row>
    <row r="171" spans="1:26" s="40" customFormat="1" ht="51" x14ac:dyDescent="0.2">
      <c r="A171" s="117">
        <v>4</v>
      </c>
      <c r="B171" s="129" t="s">
        <v>314</v>
      </c>
      <c r="C171" s="117" t="s">
        <v>314</v>
      </c>
      <c r="D171" s="146" t="s">
        <v>127</v>
      </c>
      <c r="E171" s="146" t="s">
        <v>105</v>
      </c>
      <c r="F171" s="116">
        <v>1985</v>
      </c>
      <c r="G171" s="134">
        <v>1254</v>
      </c>
      <c r="H171" s="132"/>
      <c r="I171" s="332"/>
      <c r="J171" s="409">
        <v>3534000</v>
      </c>
      <c r="K171" s="440"/>
      <c r="L171" s="434"/>
      <c r="M171" s="115" t="s">
        <v>319</v>
      </c>
      <c r="N171" s="115" t="s">
        <v>322</v>
      </c>
      <c r="O171" s="115" t="s">
        <v>321</v>
      </c>
      <c r="P171" s="91"/>
      <c r="Q171" s="115" t="s">
        <v>130</v>
      </c>
      <c r="R171" s="115" t="s">
        <v>130</v>
      </c>
      <c r="S171" s="115" t="s">
        <v>130</v>
      </c>
      <c r="T171" s="115" t="s">
        <v>130</v>
      </c>
      <c r="U171" s="115" t="s">
        <v>125</v>
      </c>
      <c r="V171" s="115" t="s">
        <v>133</v>
      </c>
      <c r="W171" s="115">
        <v>2</v>
      </c>
      <c r="X171" s="135" t="s">
        <v>105</v>
      </c>
      <c r="Y171" s="115" t="s">
        <v>127</v>
      </c>
      <c r="Z171" s="135" t="s">
        <v>105</v>
      </c>
    </row>
    <row r="172" spans="1:26" s="40" customFormat="1" ht="51" x14ac:dyDescent="0.2">
      <c r="A172" s="117">
        <v>5</v>
      </c>
      <c r="B172" s="129" t="s">
        <v>315</v>
      </c>
      <c r="C172" s="117" t="s">
        <v>315</v>
      </c>
      <c r="D172" s="146" t="s">
        <v>127</v>
      </c>
      <c r="E172" s="146" t="s">
        <v>105</v>
      </c>
      <c r="F172" s="116">
        <v>1985</v>
      </c>
      <c r="G172" s="134">
        <v>250.8</v>
      </c>
      <c r="H172" s="132"/>
      <c r="I172" s="332"/>
      <c r="J172" s="409">
        <v>468000</v>
      </c>
      <c r="K172" s="441"/>
      <c r="L172" s="435"/>
      <c r="M172" s="115" t="s">
        <v>319</v>
      </c>
      <c r="N172" s="115" t="s">
        <v>320</v>
      </c>
      <c r="O172" s="115" t="s">
        <v>321</v>
      </c>
      <c r="P172" s="91"/>
      <c r="Q172" s="115" t="s">
        <v>130</v>
      </c>
      <c r="R172" s="115" t="s">
        <v>130</v>
      </c>
      <c r="S172" s="115" t="s">
        <v>130</v>
      </c>
      <c r="T172" s="115" t="s">
        <v>130</v>
      </c>
      <c r="U172" s="115" t="s">
        <v>125</v>
      </c>
      <c r="V172" s="115" t="s">
        <v>133</v>
      </c>
      <c r="W172" s="115">
        <v>1</v>
      </c>
      <c r="X172" s="135" t="s">
        <v>105</v>
      </c>
      <c r="Y172" s="115" t="s">
        <v>105</v>
      </c>
      <c r="Z172" s="135" t="s">
        <v>105</v>
      </c>
    </row>
    <row r="173" spans="1:26" s="40" customFormat="1" ht="22.5" customHeight="1" x14ac:dyDescent="0.2">
      <c r="A173" s="117">
        <v>6</v>
      </c>
      <c r="B173" s="129" t="s">
        <v>316</v>
      </c>
      <c r="C173" s="117" t="s">
        <v>316</v>
      </c>
      <c r="D173" s="146" t="s">
        <v>127</v>
      </c>
      <c r="E173" s="146" t="s">
        <v>105</v>
      </c>
      <c r="F173" s="116">
        <v>2011</v>
      </c>
      <c r="G173" s="91"/>
      <c r="H173" s="132">
        <v>107010</v>
      </c>
      <c r="I173" s="332"/>
      <c r="J173" s="171"/>
      <c r="K173" s="343"/>
      <c r="L173" s="26"/>
      <c r="M173" s="28" t="s">
        <v>125</v>
      </c>
      <c r="N173" s="28" t="s">
        <v>125</v>
      </c>
      <c r="O173" s="115" t="s">
        <v>125</v>
      </c>
      <c r="P173" s="91"/>
      <c r="Q173" s="115" t="s">
        <v>125</v>
      </c>
      <c r="R173" s="115" t="s">
        <v>125</v>
      </c>
      <c r="S173" s="115" t="s">
        <v>125</v>
      </c>
      <c r="T173" s="115" t="s">
        <v>125</v>
      </c>
      <c r="U173" s="115" t="s">
        <v>125</v>
      </c>
      <c r="V173" s="115" t="s">
        <v>125</v>
      </c>
      <c r="W173" s="91"/>
      <c r="X173" s="91"/>
      <c r="Y173" s="91"/>
      <c r="Z173" s="91"/>
    </row>
    <row r="174" spans="1:26" s="40" customFormat="1" ht="25.5" x14ac:dyDescent="0.2">
      <c r="A174" s="117">
        <v>7</v>
      </c>
      <c r="B174" s="28" t="s">
        <v>254</v>
      </c>
      <c r="C174" s="117" t="s">
        <v>254</v>
      </c>
      <c r="D174" s="146" t="s">
        <v>127</v>
      </c>
      <c r="E174" s="146" t="s">
        <v>105</v>
      </c>
      <c r="F174" s="117">
        <v>2014</v>
      </c>
      <c r="G174" s="91"/>
      <c r="H174" s="132">
        <v>33669</v>
      </c>
      <c r="I174" s="332"/>
      <c r="J174" s="171"/>
      <c r="K174" s="343"/>
      <c r="L174" s="26"/>
      <c r="M174" s="28" t="s">
        <v>125</v>
      </c>
      <c r="N174" s="28" t="s">
        <v>125</v>
      </c>
      <c r="O174" s="115" t="s">
        <v>125</v>
      </c>
      <c r="P174" s="91"/>
      <c r="Q174" s="115" t="s">
        <v>125</v>
      </c>
      <c r="R174" s="115" t="s">
        <v>125</v>
      </c>
      <c r="S174" s="115" t="s">
        <v>125</v>
      </c>
      <c r="T174" s="115" t="s">
        <v>125</v>
      </c>
      <c r="U174" s="115" t="s">
        <v>125</v>
      </c>
      <c r="V174" s="115" t="s">
        <v>125</v>
      </c>
      <c r="W174" s="91"/>
      <c r="X174" s="91"/>
      <c r="Y174" s="91"/>
      <c r="Z174" s="91"/>
    </row>
    <row r="175" spans="1:26" s="14" customFormat="1" ht="21.75" customHeight="1" x14ac:dyDescent="0.2">
      <c r="A175" s="444" t="s">
        <v>0</v>
      </c>
      <c r="B175" s="444"/>
      <c r="C175" s="444"/>
      <c r="D175" s="41"/>
      <c r="E175" s="50"/>
      <c r="F175" s="51"/>
      <c r="G175" s="26"/>
      <c r="H175" s="120">
        <f>SUM(H168:H174)</f>
        <v>140679</v>
      </c>
      <c r="I175" s="331"/>
      <c r="J175" s="120">
        <f>SUM(J168:J174)</f>
        <v>14143000</v>
      </c>
      <c r="K175" s="340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s="14" customFormat="1" ht="12.75" customHeight="1" x14ac:dyDescent="0.2">
      <c r="A176" s="423" t="s">
        <v>363</v>
      </c>
      <c r="B176" s="423"/>
      <c r="C176" s="423"/>
      <c r="D176" s="423"/>
      <c r="E176" s="423"/>
      <c r="F176" s="423"/>
      <c r="G176" s="423"/>
      <c r="H176" s="423"/>
      <c r="I176" s="387"/>
      <c r="J176" s="408"/>
      <c r="K176" s="334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</row>
    <row r="177" spans="1:26" s="40" customFormat="1" ht="127.5" x14ac:dyDescent="0.2">
      <c r="A177" s="117">
        <v>1</v>
      </c>
      <c r="B177" s="442" t="s">
        <v>364</v>
      </c>
      <c r="C177" s="117" t="s">
        <v>365</v>
      </c>
      <c r="D177" s="146" t="s">
        <v>127</v>
      </c>
      <c r="E177" s="130" t="s">
        <v>127</v>
      </c>
      <c r="F177" s="116">
        <v>1930</v>
      </c>
      <c r="G177" s="134">
        <v>935.3</v>
      </c>
      <c r="H177" s="132"/>
      <c r="I177" s="332"/>
      <c r="J177" s="409">
        <v>1745000</v>
      </c>
      <c r="K177" s="439" t="s">
        <v>369</v>
      </c>
      <c r="L177" s="433" t="s">
        <v>368</v>
      </c>
      <c r="M177" s="115" t="s">
        <v>370</v>
      </c>
      <c r="N177" s="115" t="s">
        <v>371</v>
      </c>
      <c r="O177" s="115" t="s">
        <v>372</v>
      </c>
      <c r="P177" s="29"/>
      <c r="Q177" s="115" t="s">
        <v>130</v>
      </c>
      <c r="R177" s="115" t="s">
        <v>187</v>
      </c>
      <c r="S177" s="115" t="s">
        <v>187</v>
      </c>
      <c r="T177" s="115" t="s">
        <v>187</v>
      </c>
      <c r="U177" s="115" t="s">
        <v>125</v>
      </c>
      <c r="V177" s="115" t="s">
        <v>130</v>
      </c>
      <c r="W177" s="115">
        <v>4</v>
      </c>
      <c r="X177" s="135" t="s">
        <v>127</v>
      </c>
      <c r="Y177" s="135" t="s">
        <v>127</v>
      </c>
      <c r="Z177" s="135" t="s">
        <v>105</v>
      </c>
    </row>
    <row r="178" spans="1:26" s="40" customFormat="1" ht="51" x14ac:dyDescent="0.2">
      <c r="A178" s="117">
        <v>2</v>
      </c>
      <c r="B178" s="443"/>
      <c r="C178" s="117" t="s">
        <v>366</v>
      </c>
      <c r="D178" s="146" t="s">
        <v>127</v>
      </c>
      <c r="E178" s="130" t="s">
        <v>105</v>
      </c>
      <c r="F178" s="116">
        <v>1994</v>
      </c>
      <c r="G178" s="134">
        <v>111.6</v>
      </c>
      <c r="H178" s="132"/>
      <c r="I178" s="332"/>
      <c r="J178" s="409">
        <v>315000</v>
      </c>
      <c r="K178" s="441"/>
      <c r="L178" s="435"/>
      <c r="M178" s="115" t="s">
        <v>373</v>
      </c>
      <c r="N178" s="115" t="s">
        <v>374</v>
      </c>
      <c r="O178" s="115" t="s">
        <v>375</v>
      </c>
      <c r="P178" s="29"/>
      <c r="Q178" s="115" t="s">
        <v>130</v>
      </c>
      <c r="R178" s="115" t="s">
        <v>187</v>
      </c>
      <c r="S178" s="115" t="s">
        <v>187</v>
      </c>
      <c r="T178" s="115" t="s">
        <v>130</v>
      </c>
      <c r="U178" s="115" t="s">
        <v>130</v>
      </c>
      <c r="V178" s="115" t="s">
        <v>133</v>
      </c>
      <c r="W178" s="115">
        <v>1</v>
      </c>
      <c r="X178" s="135" t="s">
        <v>105</v>
      </c>
      <c r="Y178" s="135" t="s">
        <v>127</v>
      </c>
      <c r="Z178" s="135" t="s">
        <v>105</v>
      </c>
    </row>
    <row r="179" spans="1:26" s="40" customFormat="1" x14ac:dyDescent="0.2">
      <c r="A179" s="117">
        <v>3</v>
      </c>
      <c r="B179" s="129" t="s">
        <v>367</v>
      </c>
      <c r="C179" s="117"/>
      <c r="D179" s="130"/>
      <c r="E179" s="130"/>
      <c r="F179" s="116">
        <v>2011</v>
      </c>
      <c r="G179" s="91"/>
      <c r="H179" s="132"/>
      <c r="I179" s="332"/>
      <c r="J179" s="171"/>
      <c r="K179" s="343"/>
      <c r="L179" s="26"/>
      <c r="M179" s="29"/>
      <c r="N179" s="29"/>
      <c r="O179" s="29"/>
      <c r="P179" s="29"/>
      <c r="Q179" s="29"/>
      <c r="R179" s="29"/>
      <c r="S179" s="91"/>
      <c r="T179" s="91"/>
      <c r="U179" s="91"/>
      <c r="V179" s="91"/>
      <c r="W179" s="91"/>
      <c r="X179" s="91"/>
      <c r="Y179" s="91"/>
      <c r="Z179" s="91"/>
    </row>
    <row r="180" spans="1:26" s="14" customFormat="1" ht="24.75" customHeight="1" x14ac:dyDescent="0.2">
      <c r="A180" s="425" t="s">
        <v>0</v>
      </c>
      <c r="B180" s="426"/>
      <c r="C180" s="427"/>
      <c r="D180" s="38"/>
      <c r="E180" s="39"/>
      <c r="F180" s="1"/>
      <c r="G180" s="26"/>
      <c r="H180" s="120"/>
      <c r="I180" s="331"/>
      <c r="J180" s="120">
        <f>SUM(J177:J179)</f>
        <v>2060000</v>
      </c>
      <c r="K180" s="340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s="14" customFormat="1" ht="19.5" customHeight="1" x14ac:dyDescent="0.2">
      <c r="A181" s="423" t="s">
        <v>392</v>
      </c>
      <c r="B181" s="423"/>
      <c r="C181" s="423"/>
      <c r="D181" s="423"/>
      <c r="E181" s="423"/>
      <c r="F181" s="423"/>
      <c r="G181" s="423"/>
      <c r="H181" s="423"/>
      <c r="I181" s="387"/>
      <c r="J181" s="408"/>
      <c r="K181" s="334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</row>
    <row r="182" spans="1:26" s="323" customFormat="1" ht="63.75" x14ac:dyDescent="0.2">
      <c r="A182" s="117">
        <v>1</v>
      </c>
      <c r="B182" s="129" t="s">
        <v>393</v>
      </c>
      <c r="C182" s="117" t="s">
        <v>394</v>
      </c>
      <c r="D182" s="146" t="s">
        <v>127</v>
      </c>
      <c r="E182" s="130" t="s">
        <v>105</v>
      </c>
      <c r="F182" s="116">
        <v>1967</v>
      </c>
      <c r="G182" s="134">
        <v>3339.5</v>
      </c>
      <c r="H182" s="132"/>
      <c r="I182" s="332"/>
      <c r="J182" s="410">
        <v>6229000</v>
      </c>
      <c r="K182" s="325" t="s">
        <v>398</v>
      </c>
      <c r="L182" s="433" t="s">
        <v>397</v>
      </c>
      <c r="M182" s="117" t="s">
        <v>286</v>
      </c>
      <c r="N182" s="117" t="s">
        <v>286</v>
      </c>
      <c r="O182" s="117" t="s">
        <v>399</v>
      </c>
      <c r="P182" s="26"/>
      <c r="Q182" s="117" t="s">
        <v>130</v>
      </c>
      <c r="R182" s="117" t="s">
        <v>130</v>
      </c>
      <c r="S182" s="117" t="s">
        <v>400</v>
      </c>
      <c r="T182" s="117" t="s">
        <v>401</v>
      </c>
      <c r="U182" s="117" t="s">
        <v>130</v>
      </c>
      <c r="V182" s="117" t="s">
        <v>130</v>
      </c>
      <c r="W182" s="117" t="s">
        <v>402</v>
      </c>
      <c r="X182" s="133" t="s">
        <v>127</v>
      </c>
      <c r="Y182" s="133" t="s">
        <v>127</v>
      </c>
      <c r="Z182" s="133" t="s">
        <v>105</v>
      </c>
    </row>
    <row r="183" spans="1:26" s="40" customFormat="1" ht="63.75" x14ac:dyDescent="0.2">
      <c r="A183" s="117">
        <v>2</v>
      </c>
      <c r="B183" s="129" t="s">
        <v>395</v>
      </c>
      <c r="C183" s="117" t="s">
        <v>394</v>
      </c>
      <c r="D183" s="146" t="s">
        <v>127</v>
      </c>
      <c r="E183" s="130" t="s">
        <v>105</v>
      </c>
      <c r="F183" s="116">
        <v>1986</v>
      </c>
      <c r="G183" s="361"/>
      <c r="H183" s="297">
        <v>31020</v>
      </c>
      <c r="I183" s="395"/>
      <c r="J183" s="411"/>
      <c r="K183" s="325" t="s">
        <v>398</v>
      </c>
      <c r="L183" s="434"/>
      <c r="M183" s="117" t="s">
        <v>286</v>
      </c>
      <c r="N183" s="117" t="s">
        <v>286</v>
      </c>
      <c r="O183" s="117" t="s">
        <v>399</v>
      </c>
      <c r="P183" s="26"/>
      <c r="Q183" s="117" t="s">
        <v>130</v>
      </c>
      <c r="R183" s="117" t="s">
        <v>130</v>
      </c>
      <c r="S183" s="117" t="s">
        <v>400</v>
      </c>
      <c r="T183" s="28" t="s">
        <v>401</v>
      </c>
      <c r="U183" s="117" t="s">
        <v>130</v>
      </c>
      <c r="V183" s="117" t="s">
        <v>130</v>
      </c>
      <c r="W183" s="155"/>
      <c r="X183" s="133" t="s">
        <v>127</v>
      </c>
      <c r="Y183" s="133" t="s">
        <v>127</v>
      </c>
      <c r="Z183" s="133" t="s">
        <v>105</v>
      </c>
    </row>
    <row r="184" spans="1:26" s="40" customFormat="1" ht="25.5" x14ac:dyDescent="0.2">
      <c r="A184" s="117">
        <v>3</v>
      </c>
      <c r="B184" s="129" t="s">
        <v>280</v>
      </c>
      <c r="C184" s="117" t="s">
        <v>394</v>
      </c>
      <c r="D184" s="146" t="s">
        <v>127</v>
      </c>
      <c r="E184" s="130" t="s">
        <v>105</v>
      </c>
      <c r="F184" s="116">
        <v>1967</v>
      </c>
      <c r="G184" s="155"/>
      <c r="H184" s="132">
        <v>40748.92</v>
      </c>
      <c r="I184" s="332"/>
      <c r="J184" s="248"/>
      <c r="K184" s="325" t="s">
        <v>398</v>
      </c>
      <c r="L184" s="435"/>
      <c r="M184" s="26"/>
      <c r="N184" s="26"/>
      <c r="O184" s="26"/>
      <c r="P184" s="26"/>
      <c r="Q184" s="26"/>
      <c r="R184" s="26"/>
      <c r="S184" s="155"/>
      <c r="T184" s="155"/>
      <c r="U184" s="155"/>
      <c r="V184" s="155"/>
      <c r="W184" s="155"/>
      <c r="X184" s="133" t="s">
        <v>105</v>
      </c>
      <c r="Y184" s="133" t="s">
        <v>105</v>
      </c>
      <c r="Z184" s="133" t="s">
        <v>105</v>
      </c>
    </row>
    <row r="185" spans="1:26" s="40" customFormat="1" ht="25.5" x14ac:dyDescent="0.2">
      <c r="A185" s="117">
        <v>4</v>
      </c>
      <c r="B185" s="129" t="s">
        <v>396</v>
      </c>
      <c r="C185" s="117" t="s">
        <v>394</v>
      </c>
      <c r="D185" s="146" t="s">
        <v>127</v>
      </c>
      <c r="E185" s="130" t="s">
        <v>105</v>
      </c>
      <c r="F185" s="116">
        <v>2001</v>
      </c>
      <c r="G185" s="91"/>
      <c r="H185" s="132">
        <v>173415.91</v>
      </c>
      <c r="I185" s="332"/>
      <c r="J185" s="248"/>
      <c r="K185" s="341" t="s">
        <v>398</v>
      </c>
      <c r="L185" s="117"/>
      <c r="M185" s="29"/>
      <c r="N185" s="29"/>
      <c r="O185" s="29"/>
      <c r="P185" s="29"/>
      <c r="Q185" s="29"/>
      <c r="R185" s="29"/>
      <c r="S185" s="91"/>
      <c r="T185" s="91"/>
      <c r="U185" s="91"/>
      <c r="V185" s="91"/>
      <c r="W185" s="155"/>
      <c r="X185" s="135" t="s">
        <v>105</v>
      </c>
      <c r="Y185" s="135" t="s">
        <v>105</v>
      </c>
      <c r="Z185" s="135" t="s">
        <v>105</v>
      </c>
    </row>
    <row r="186" spans="1:26" s="40" customFormat="1" ht="25.5" x14ac:dyDescent="0.2">
      <c r="A186" s="117">
        <v>5</v>
      </c>
      <c r="B186" s="129" t="s">
        <v>367</v>
      </c>
      <c r="C186" s="117" t="s">
        <v>394</v>
      </c>
      <c r="D186" s="146" t="s">
        <v>127</v>
      </c>
      <c r="E186" s="130" t="s">
        <v>105</v>
      </c>
      <c r="F186" s="116">
        <v>2011</v>
      </c>
      <c r="G186" s="91"/>
      <c r="H186" s="132">
        <v>94097.77</v>
      </c>
      <c r="I186" s="332"/>
      <c r="J186" s="248"/>
      <c r="K186" s="341" t="s">
        <v>398</v>
      </c>
      <c r="L186" s="117"/>
      <c r="M186" s="29"/>
      <c r="N186" s="29"/>
      <c r="O186" s="29"/>
      <c r="P186" s="29"/>
      <c r="Q186" s="29"/>
      <c r="R186" s="29"/>
      <c r="S186" s="91"/>
      <c r="T186" s="91"/>
      <c r="U186" s="91"/>
      <c r="V186" s="91"/>
      <c r="W186" s="155"/>
      <c r="X186" s="135" t="s">
        <v>105</v>
      </c>
      <c r="Y186" s="135" t="s">
        <v>105</v>
      </c>
      <c r="Z186" s="135" t="s">
        <v>105</v>
      </c>
    </row>
    <row r="187" spans="1:26" s="14" customFormat="1" ht="15.75" customHeight="1" x14ac:dyDescent="0.2">
      <c r="A187" s="425" t="s">
        <v>0</v>
      </c>
      <c r="B187" s="426"/>
      <c r="C187" s="427"/>
      <c r="D187" s="38"/>
      <c r="E187" s="39"/>
      <c r="F187" s="1"/>
      <c r="G187" s="26"/>
      <c r="H187" s="120">
        <f>SUM(H182:H186)</f>
        <v>339282.60000000003</v>
      </c>
      <c r="I187" s="331"/>
      <c r="J187" s="412">
        <f>SUM(J182:J186)</f>
        <v>6229000</v>
      </c>
      <c r="K187" s="340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s="14" customFormat="1" ht="14.25" customHeight="1" x14ac:dyDescent="0.2">
      <c r="A188" s="423" t="s">
        <v>461</v>
      </c>
      <c r="B188" s="423"/>
      <c r="C188" s="423"/>
      <c r="D188" s="423"/>
      <c r="E188" s="423"/>
      <c r="F188" s="423"/>
      <c r="G188" s="423"/>
      <c r="H188" s="423"/>
      <c r="I188" s="387"/>
      <c r="J188" s="408"/>
      <c r="K188" s="334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</row>
    <row r="189" spans="1:26" s="323" customFormat="1" ht="76.5" x14ac:dyDescent="0.2">
      <c r="A189" s="117">
        <v>1</v>
      </c>
      <c r="B189" s="129" t="s">
        <v>462</v>
      </c>
      <c r="C189" s="117" t="s">
        <v>463</v>
      </c>
      <c r="D189" s="146" t="s">
        <v>127</v>
      </c>
      <c r="E189" s="130" t="s">
        <v>105</v>
      </c>
      <c r="F189" s="116">
        <v>1963</v>
      </c>
      <c r="G189" s="134">
        <v>1316</v>
      </c>
      <c r="H189" s="132"/>
      <c r="I189" s="332"/>
      <c r="J189" s="170">
        <v>2455000</v>
      </c>
      <c r="K189" s="325" t="s">
        <v>474</v>
      </c>
      <c r="L189" s="131" t="s">
        <v>473</v>
      </c>
      <c r="M189" s="117" t="s">
        <v>480</v>
      </c>
      <c r="N189" s="117" t="s">
        <v>481</v>
      </c>
      <c r="O189" s="117" t="s">
        <v>482</v>
      </c>
      <c r="P189" s="146" t="s">
        <v>490</v>
      </c>
      <c r="Q189" s="117" t="s">
        <v>130</v>
      </c>
      <c r="R189" s="117" t="s">
        <v>130</v>
      </c>
      <c r="S189" s="117" t="s">
        <v>130</v>
      </c>
      <c r="T189" s="117" t="s">
        <v>130</v>
      </c>
      <c r="U189" s="117" t="s">
        <v>130</v>
      </c>
      <c r="V189" s="117" t="s">
        <v>130</v>
      </c>
      <c r="W189" s="117" t="s">
        <v>491</v>
      </c>
      <c r="X189" s="133" t="s">
        <v>492</v>
      </c>
      <c r="Y189" s="133" t="s">
        <v>127</v>
      </c>
      <c r="Z189" s="133" t="s">
        <v>127</v>
      </c>
    </row>
    <row r="190" spans="1:26" s="40" customFormat="1" ht="25.5" x14ac:dyDescent="0.2">
      <c r="A190" s="117">
        <v>2</v>
      </c>
      <c r="B190" s="129" t="s">
        <v>464</v>
      </c>
      <c r="C190" s="117"/>
      <c r="D190" s="146" t="s">
        <v>127</v>
      </c>
      <c r="E190" s="130" t="s">
        <v>105</v>
      </c>
      <c r="F190" s="116">
        <v>2004</v>
      </c>
      <c r="G190" s="324"/>
      <c r="H190" s="132">
        <v>55955.45</v>
      </c>
      <c r="I190" s="332"/>
      <c r="J190" s="413"/>
      <c r="K190" s="325" t="s">
        <v>474</v>
      </c>
      <c r="L190" s="131" t="s">
        <v>358</v>
      </c>
      <c r="M190" s="117" t="s">
        <v>483</v>
      </c>
      <c r="N190" s="117" t="s">
        <v>125</v>
      </c>
      <c r="O190" s="117" t="s">
        <v>358</v>
      </c>
      <c r="P190" s="117" t="s">
        <v>125</v>
      </c>
      <c r="Q190" s="117" t="s">
        <v>125</v>
      </c>
      <c r="R190" s="117" t="s">
        <v>125</v>
      </c>
      <c r="S190" s="117" t="s">
        <v>125</v>
      </c>
      <c r="T190" s="117" t="s">
        <v>125</v>
      </c>
      <c r="U190" s="117" t="s">
        <v>125</v>
      </c>
      <c r="V190" s="117" t="s">
        <v>125</v>
      </c>
      <c r="W190" s="117"/>
      <c r="X190" s="135" t="s">
        <v>105</v>
      </c>
      <c r="Y190" s="135" t="s">
        <v>105</v>
      </c>
      <c r="Z190" s="133"/>
    </row>
    <row r="191" spans="1:26" s="40" customFormat="1" ht="25.5" x14ac:dyDescent="0.2">
      <c r="A191" s="117">
        <v>3</v>
      </c>
      <c r="B191" s="129" t="s">
        <v>467</v>
      </c>
      <c r="C191" s="117"/>
      <c r="D191" s="146" t="s">
        <v>127</v>
      </c>
      <c r="E191" s="130" t="s">
        <v>105</v>
      </c>
      <c r="F191" s="116">
        <v>2006</v>
      </c>
      <c r="G191" s="324"/>
      <c r="H191" s="132">
        <v>133335</v>
      </c>
      <c r="I191" s="332"/>
      <c r="J191" s="413"/>
      <c r="K191" s="325" t="s">
        <v>474</v>
      </c>
      <c r="L191" s="131" t="s">
        <v>475</v>
      </c>
      <c r="M191" s="117" t="s">
        <v>484</v>
      </c>
      <c r="N191" s="117" t="s">
        <v>125</v>
      </c>
      <c r="O191" s="117" t="s">
        <v>485</v>
      </c>
      <c r="P191" s="117" t="s">
        <v>125</v>
      </c>
      <c r="Q191" s="117" t="s">
        <v>125</v>
      </c>
      <c r="R191" s="117" t="s">
        <v>125</v>
      </c>
      <c r="S191" s="117" t="s">
        <v>125</v>
      </c>
      <c r="T191" s="117" t="s">
        <v>125</v>
      </c>
      <c r="U191" s="117" t="s">
        <v>125</v>
      </c>
      <c r="V191" s="117" t="s">
        <v>125</v>
      </c>
      <c r="W191" s="117"/>
      <c r="X191" s="135" t="s">
        <v>105</v>
      </c>
      <c r="Y191" s="135" t="s">
        <v>105</v>
      </c>
      <c r="Z191" s="133"/>
    </row>
    <row r="192" spans="1:26" s="40" customFormat="1" ht="25.5" x14ac:dyDescent="0.2">
      <c r="A192" s="117">
        <v>4</v>
      </c>
      <c r="B192" s="129" t="s">
        <v>468</v>
      </c>
      <c r="C192" s="117"/>
      <c r="D192" s="146" t="s">
        <v>127</v>
      </c>
      <c r="E192" s="130" t="s">
        <v>105</v>
      </c>
      <c r="F192" s="116">
        <v>2006</v>
      </c>
      <c r="G192" s="134">
        <v>12</v>
      </c>
      <c r="H192" s="132">
        <v>88064.79</v>
      </c>
      <c r="I192" s="332"/>
      <c r="J192" s="413"/>
      <c r="K192" s="325" t="s">
        <v>474</v>
      </c>
      <c r="L192" s="131" t="s">
        <v>476</v>
      </c>
      <c r="M192" s="117" t="s">
        <v>476</v>
      </c>
      <c r="N192" s="117" t="s">
        <v>125</v>
      </c>
      <c r="O192" s="117" t="s">
        <v>358</v>
      </c>
      <c r="P192" s="117" t="s">
        <v>125</v>
      </c>
      <c r="Q192" s="117" t="s">
        <v>125</v>
      </c>
      <c r="R192" s="117" t="s">
        <v>125</v>
      </c>
      <c r="S192" s="117" t="s">
        <v>125</v>
      </c>
      <c r="T192" s="117" t="s">
        <v>125</v>
      </c>
      <c r="U192" s="117" t="s">
        <v>125</v>
      </c>
      <c r="V192" s="117" t="s">
        <v>125</v>
      </c>
      <c r="W192" s="117"/>
      <c r="X192" s="135" t="s">
        <v>105</v>
      </c>
      <c r="Y192" s="135" t="s">
        <v>105</v>
      </c>
      <c r="Z192" s="135" t="s">
        <v>105</v>
      </c>
    </row>
    <row r="193" spans="1:26" s="323" customFormat="1" ht="63.75" x14ac:dyDescent="0.2">
      <c r="A193" s="117">
        <v>5</v>
      </c>
      <c r="B193" s="129" t="s">
        <v>465</v>
      </c>
      <c r="C193" s="117" t="s">
        <v>463</v>
      </c>
      <c r="D193" s="146" t="s">
        <v>127</v>
      </c>
      <c r="E193" s="130" t="s">
        <v>105</v>
      </c>
      <c r="F193" s="116">
        <v>2009</v>
      </c>
      <c r="G193" s="134">
        <v>1409.7</v>
      </c>
      <c r="H193" s="132"/>
      <c r="I193" s="332"/>
      <c r="J193" s="170">
        <v>3972000</v>
      </c>
      <c r="K193" s="325" t="s">
        <v>478</v>
      </c>
      <c r="L193" s="131" t="s">
        <v>477</v>
      </c>
      <c r="M193" s="117" t="s">
        <v>112</v>
      </c>
      <c r="N193" s="117" t="s">
        <v>486</v>
      </c>
      <c r="O193" s="117" t="s">
        <v>487</v>
      </c>
      <c r="P193" s="117" t="s">
        <v>125</v>
      </c>
      <c r="Q193" s="117" t="s">
        <v>130</v>
      </c>
      <c r="R193" s="117" t="s">
        <v>130</v>
      </c>
      <c r="S193" s="117" t="s">
        <v>130</v>
      </c>
      <c r="T193" s="117" t="s">
        <v>130</v>
      </c>
      <c r="U193" s="117" t="s">
        <v>130</v>
      </c>
      <c r="V193" s="117" t="s">
        <v>130</v>
      </c>
      <c r="W193" s="117">
        <v>1</v>
      </c>
      <c r="X193" s="133" t="s">
        <v>105</v>
      </c>
      <c r="Y193" s="133" t="s">
        <v>127</v>
      </c>
      <c r="Z193" s="133" t="s">
        <v>105</v>
      </c>
    </row>
    <row r="194" spans="1:26" s="323" customFormat="1" ht="63.75" x14ac:dyDescent="0.2">
      <c r="A194" s="117">
        <v>6</v>
      </c>
      <c r="B194" s="129" t="s">
        <v>469</v>
      </c>
      <c r="C194" s="117" t="s">
        <v>466</v>
      </c>
      <c r="D194" s="146" t="s">
        <v>127</v>
      </c>
      <c r="E194" s="130" t="s">
        <v>105</v>
      </c>
      <c r="F194" s="116">
        <v>2011</v>
      </c>
      <c r="G194" s="134">
        <v>161.30000000000001</v>
      </c>
      <c r="H194" s="132">
        <v>563528.17000000004</v>
      </c>
      <c r="I194" s="332"/>
      <c r="J194" s="170"/>
      <c r="K194" s="325" t="s">
        <v>474</v>
      </c>
      <c r="L194" s="131" t="s">
        <v>479</v>
      </c>
      <c r="M194" s="117" t="s">
        <v>112</v>
      </c>
      <c r="N194" s="117" t="s">
        <v>488</v>
      </c>
      <c r="O194" s="117" t="s">
        <v>489</v>
      </c>
      <c r="P194" s="117" t="s">
        <v>125</v>
      </c>
      <c r="Q194" s="117" t="s">
        <v>133</v>
      </c>
      <c r="R194" s="117" t="s">
        <v>130</v>
      </c>
      <c r="S194" s="117" t="s">
        <v>130</v>
      </c>
      <c r="T194" s="117" t="s">
        <v>130</v>
      </c>
      <c r="U194" s="117" t="s">
        <v>130</v>
      </c>
      <c r="V194" s="117" t="s">
        <v>130</v>
      </c>
      <c r="W194" s="117">
        <v>1</v>
      </c>
      <c r="X194" s="133" t="s">
        <v>105</v>
      </c>
      <c r="Y194" s="133" t="s">
        <v>127</v>
      </c>
      <c r="Z194" s="133" t="s">
        <v>105</v>
      </c>
    </row>
    <row r="195" spans="1:26" s="40" customFormat="1" x14ac:dyDescent="0.2">
      <c r="A195" s="117">
        <v>7</v>
      </c>
      <c r="B195" s="129" t="s">
        <v>470</v>
      </c>
      <c r="C195" s="129"/>
      <c r="D195" s="130"/>
      <c r="E195" s="130"/>
      <c r="F195" s="116">
        <v>2011</v>
      </c>
      <c r="G195" s="91"/>
      <c r="H195" s="132">
        <v>21186</v>
      </c>
      <c r="I195" s="332"/>
      <c r="J195" s="170"/>
      <c r="K195" s="343"/>
      <c r="L195" s="26"/>
      <c r="M195" s="29"/>
      <c r="N195" s="29"/>
      <c r="O195" s="29"/>
      <c r="P195" s="29"/>
      <c r="Q195" s="29"/>
      <c r="R195" s="29"/>
      <c r="S195" s="91"/>
      <c r="T195" s="91"/>
      <c r="U195" s="91"/>
      <c r="V195" s="91"/>
      <c r="W195" s="91"/>
      <c r="X195" s="91"/>
      <c r="Y195" s="91"/>
      <c r="Z195" s="91"/>
    </row>
    <row r="196" spans="1:26" s="40" customFormat="1" x14ac:dyDescent="0.2">
      <c r="A196" s="117">
        <v>8</v>
      </c>
      <c r="B196" s="129" t="s">
        <v>471</v>
      </c>
      <c r="C196" s="129"/>
      <c r="D196" s="130"/>
      <c r="E196" s="130"/>
      <c r="F196" s="116">
        <v>2011</v>
      </c>
      <c r="G196" s="91"/>
      <c r="H196" s="132">
        <v>7269</v>
      </c>
      <c r="I196" s="332"/>
      <c r="J196" s="170"/>
      <c r="K196" s="343"/>
      <c r="L196" s="26"/>
      <c r="M196" s="29"/>
      <c r="N196" s="29"/>
      <c r="O196" s="29"/>
      <c r="P196" s="29"/>
      <c r="Q196" s="29"/>
      <c r="R196" s="29"/>
      <c r="S196" s="91"/>
      <c r="T196" s="91"/>
      <c r="U196" s="91"/>
      <c r="V196" s="91"/>
      <c r="W196" s="91"/>
      <c r="X196" s="91"/>
      <c r="Y196" s="91"/>
      <c r="Z196" s="91"/>
    </row>
    <row r="197" spans="1:26" s="40" customFormat="1" x14ac:dyDescent="0.2">
      <c r="A197" s="117">
        <v>9</v>
      </c>
      <c r="B197" s="129" t="s">
        <v>472</v>
      </c>
      <c r="C197" s="129"/>
      <c r="D197" s="130"/>
      <c r="E197" s="130"/>
      <c r="F197" s="116">
        <v>2011</v>
      </c>
      <c r="G197" s="91"/>
      <c r="H197" s="132">
        <v>2068</v>
      </c>
      <c r="I197" s="332"/>
      <c r="J197" s="170"/>
      <c r="K197" s="343"/>
      <c r="L197" s="26"/>
      <c r="M197" s="29"/>
      <c r="N197" s="29"/>
      <c r="O197" s="29"/>
      <c r="P197" s="29"/>
      <c r="Q197" s="29"/>
      <c r="R197" s="29"/>
      <c r="S197" s="91"/>
      <c r="T197" s="91"/>
      <c r="U197" s="91"/>
      <c r="V197" s="91"/>
      <c r="W197" s="91"/>
      <c r="X197" s="91"/>
      <c r="Y197" s="91"/>
      <c r="Z197" s="91"/>
    </row>
    <row r="198" spans="1:26" s="7" customFormat="1" ht="15" customHeight="1" x14ac:dyDescent="0.2">
      <c r="A198" s="424" t="s">
        <v>0</v>
      </c>
      <c r="B198" s="424"/>
      <c r="C198" s="424"/>
      <c r="D198" s="38"/>
      <c r="E198" s="49"/>
      <c r="F198" s="48"/>
      <c r="G198" s="87"/>
      <c r="H198" s="204">
        <f>SUM(H189:H197)</f>
        <v>871406.41</v>
      </c>
      <c r="I198" s="331"/>
      <c r="J198" s="414">
        <f>SUM(J189:J197)</f>
        <v>6427000</v>
      </c>
      <c r="K198" s="340"/>
      <c r="L198" s="26"/>
      <c r="M198" s="26"/>
      <c r="N198" s="26"/>
      <c r="O198" s="26"/>
      <c r="P198" s="26"/>
      <c r="Q198" s="26"/>
      <c r="R198" s="26"/>
      <c r="S198" s="87"/>
      <c r="T198" s="87"/>
      <c r="U198" s="87"/>
      <c r="V198" s="87"/>
      <c r="W198" s="87"/>
      <c r="X198" s="87"/>
      <c r="Y198" s="87"/>
      <c r="Z198" s="87"/>
    </row>
    <row r="199" spans="1:26" s="14" customFormat="1" ht="14.25" customHeight="1" x14ac:dyDescent="0.2">
      <c r="A199" s="423" t="s">
        <v>542</v>
      </c>
      <c r="B199" s="423"/>
      <c r="C199" s="423"/>
      <c r="D199" s="423"/>
      <c r="E199" s="423"/>
      <c r="F199" s="423"/>
      <c r="G199" s="423"/>
      <c r="H199" s="423"/>
      <c r="I199" s="387"/>
      <c r="J199" s="408"/>
      <c r="K199" s="334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</row>
    <row r="200" spans="1:26" s="323" customFormat="1" ht="25.5" x14ac:dyDescent="0.2">
      <c r="A200" s="117">
        <v>1</v>
      </c>
      <c r="B200" s="129" t="s">
        <v>543</v>
      </c>
      <c r="C200" s="117" t="s">
        <v>544</v>
      </c>
      <c r="D200" s="146" t="s">
        <v>127</v>
      </c>
      <c r="E200" s="146" t="s">
        <v>127</v>
      </c>
      <c r="F200" s="116">
        <v>1921</v>
      </c>
      <c r="G200" s="134">
        <v>1747.3</v>
      </c>
      <c r="H200" s="1"/>
      <c r="I200" s="404"/>
      <c r="J200" s="410">
        <v>3259000</v>
      </c>
      <c r="K200" s="436" t="s">
        <v>549</v>
      </c>
      <c r="L200" s="433" t="s">
        <v>605</v>
      </c>
      <c r="M200" s="146" t="s">
        <v>550</v>
      </c>
      <c r="N200" s="146" t="s">
        <v>551</v>
      </c>
      <c r="O200" s="146" t="s">
        <v>552</v>
      </c>
      <c r="P200" s="26"/>
      <c r="Q200" s="146" t="s">
        <v>561</v>
      </c>
      <c r="R200" s="146" t="s">
        <v>133</v>
      </c>
      <c r="S200" s="146" t="s">
        <v>187</v>
      </c>
      <c r="T200" s="146" t="s">
        <v>130</v>
      </c>
      <c r="U200" s="146" t="s">
        <v>130</v>
      </c>
      <c r="V200" s="146" t="s">
        <v>130</v>
      </c>
      <c r="W200" s="117">
        <v>3</v>
      </c>
      <c r="X200" s="133" t="s">
        <v>127</v>
      </c>
      <c r="Y200" s="117" t="s">
        <v>127</v>
      </c>
      <c r="Z200" s="133" t="s">
        <v>105</v>
      </c>
    </row>
    <row r="201" spans="1:26" s="323" customFormat="1" ht="25.5" x14ac:dyDescent="0.2">
      <c r="A201" s="117">
        <v>2</v>
      </c>
      <c r="B201" s="129" t="s">
        <v>465</v>
      </c>
      <c r="C201" s="117" t="s">
        <v>545</v>
      </c>
      <c r="D201" s="146" t="s">
        <v>127</v>
      </c>
      <c r="E201" s="130" t="s">
        <v>105</v>
      </c>
      <c r="F201" s="116">
        <v>1988</v>
      </c>
      <c r="G201" s="134">
        <v>977.9</v>
      </c>
      <c r="H201" s="1"/>
      <c r="I201" s="404"/>
      <c r="J201" s="410">
        <v>2756000</v>
      </c>
      <c r="K201" s="437"/>
      <c r="L201" s="434"/>
      <c r="M201" s="117" t="s">
        <v>553</v>
      </c>
      <c r="N201" s="117" t="s">
        <v>554</v>
      </c>
      <c r="O201" s="117" t="s">
        <v>555</v>
      </c>
      <c r="P201" s="26"/>
      <c r="Q201" s="117" t="s">
        <v>130</v>
      </c>
      <c r="R201" s="146" t="s">
        <v>133</v>
      </c>
      <c r="S201" s="117" t="s">
        <v>187</v>
      </c>
      <c r="T201" s="117" t="s">
        <v>561</v>
      </c>
      <c r="U201" s="117" t="s">
        <v>562</v>
      </c>
      <c r="V201" s="117" t="s">
        <v>130</v>
      </c>
      <c r="W201" s="117" t="s">
        <v>563</v>
      </c>
      <c r="X201" s="133" t="s">
        <v>127</v>
      </c>
      <c r="Y201" s="133" t="s">
        <v>127</v>
      </c>
      <c r="Z201" s="133" t="s">
        <v>105</v>
      </c>
    </row>
    <row r="202" spans="1:26" s="323" customFormat="1" ht="25.5" x14ac:dyDescent="0.2">
      <c r="A202" s="117">
        <v>3</v>
      </c>
      <c r="B202" s="129" t="s">
        <v>546</v>
      </c>
      <c r="C202" s="117" t="s">
        <v>544</v>
      </c>
      <c r="D202" s="146" t="s">
        <v>127</v>
      </c>
      <c r="E202" s="130" t="s">
        <v>105</v>
      </c>
      <c r="F202" s="116">
        <v>1868</v>
      </c>
      <c r="G202" s="134">
        <v>160</v>
      </c>
      <c r="H202" s="1"/>
      <c r="I202" s="404"/>
      <c r="J202" s="410">
        <v>412000</v>
      </c>
      <c r="K202" s="437"/>
      <c r="L202" s="434"/>
      <c r="M202" s="117" t="s">
        <v>556</v>
      </c>
      <c r="N202" s="117" t="s">
        <v>554</v>
      </c>
      <c r="O202" s="117" t="s">
        <v>557</v>
      </c>
      <c r="P202" s="26"/>
      <c r="Q202" s="117" t="s">
        <v>187</v>
      </c>
      <c r="R202" s="146" t="s">
        <v>133</v>
      </c>
      <c r="S202" s="117" t="s">
        <v>187</v>
      </c>
      <c r="T202" s="146" t="s">
        <v>133</v>
      </c>
      <c r="U202" s="117" t="s">
        <v>562</v>
      </c>
      <c r="V202" s="117" t="s">
        <v>187</v>
      </c>
      <c r="W202" s="117">
        <v>1</v>
      </c>
      <c r="X202" s="133" t="s">
        <v>105</v>
      </c>
      <c r="Y202" s="117" t="s">
        <v>127</v>
      </c>
      <c r="Z202" s="133" t="s">
        <v>105</v>
      </c>
    </row>
    <row r="203" spans="1:26" s="323" customFormat="1" ht="147.75" customHeight="1" x14ac:dyDescent="0.2">
      <c r="A203" s="117">
        <v>4</v>
      </c>
      <c r="B203" s="129" t="s">
        <v>547</v>
      </c>
      <c r="C203" s="117" t="s">
        <v>548</v>
      </c>
      <c r="D203" s="146" t="s">
        <v>127</v>
      </c>
      <c r="E203" s="130" t="s">
        <v>105</v>
      </c>
      <c r="F203" s="116">
        <v>1968</v>
      </c>
      <c r="G203" s="134">
        <v>30.06</v>
      </c>
      <c r="H203" s="1"/>
      <c r="I203" s="404"/>
      <c r="J203" s="410">
        <v>46000</v>
      </c>
      <c r="K203" s="438"/>
      <c r="L203" s="435"/>
      <c r="M203" s="117" t="s">
        <v>558</v>
      </c>
      <c r="N203" s="117" t="s">
        <v>559</v>
      </c>
      <c r="O203" s="117" t="s">
        <v>560</v>
      </c>
      <c r="P203" s="26"/>
      <c r="Q203" s="117" t="s">
        <v>187</v>
      </c>
      <c r="R203" s="117" t="s">
        <v>562</v>
      </c>
      <c r="S203" s="117" t="s">
        <v>562</v>
      </c>
      <c r="T203" s="117" t="s">
        <v>187</v>
      </c>
      <c r="U203" s="117" t="s">
        <v>562</v>
      </c>
      <c r="V203" s="117" t="s">
        <v>562</v>
      </c>
      <c r="W203" s="117">
        <v>1</v>
      </c>
      <c r="X203" s="133" t="s">
        <v>105</v>
      </c>
      <c r="Y203" s="133" t="s">
        <v>105</v>
      </c>
      <c r="Z203" s="133" t="s">
        <v>105</v>
      </c>
    </row>
    <row r="204" spans="1:26" s="7" customFormat="1" x14ac:dyDescent="0.2">
      <c r="A204" s="424" t="s">
        <v>0</v>
      </c>
      <c r="B204" s="424"/>
      <c r="C204" s="424"/>
      <c r="D204" s="38"/>
      <c r="E204" s="49"/>
      <c r="F204" s="48"/>
      <c r="G204" s="87"/>
      <c r="H204" s="55"/>
      <c r="I204" s="405"/>
      <c r="J204" s="412">
        <f>SUM(J200:J203)</f>
        <v>6473000</v>
      </c>
      <c r="K204" s="340"/>
      <c r="L204" s="26"/>
      <c r="M204" s="26"/>
      <c r="N204" s="26"/>
      <c r="O204" s="26"/>
      <c r="P204" s="26"/>
      <c r="Q204" s="26"/>
      <c r="R204" s="26"/>
      <c r="S204" s="87"/>
      <c r="T204" s="87"/>
      <c r="U204" s="87"/>
      <c r="V204" s="87"/>
      <c r="W204" s="87"/>
      <c r="X204" s="87"/>
      <c r="Y204" s="87"/>
      <c r="Z204" s="87"/>
    </row>
    <row r="205" spans="1:26" s="14" customFormat="1" ht="14.25" customHeight="1" x14ac:dyDescent="0.2">
      <c r="A205" s="423" t="s">
        <v>599</v>
      </c>
      <c r="B205" s="423"/>
      <c r="C205" s="423"/>
      <c r="D205" s="423"/>
      <c r="E205" s="423"/>
      <c r="F205" s="423"/>
      <c r="G205" s="423"/>
      <c r="H205" s="423"/>
      <c r="I205" s="387"/>
      <c r="J205" s="408"/>
      <c r="K205" s="334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</row>
    <row r="206" spans="1:26" s="323" customFormat="1" ht="25.5" x14ac:dyDescent="0.2">
      <c r="A206" s="117">
        <v>1</v>
      </c>
      <c r="B206" s="129" t="s">
        <v>543</v>
      </c>
      <c r="C206" s="117" t="s">
        <v>600</v>
      </c>
      <c r="D206" s="146" t="s">
        <v>127</v>
      </c>
      <c r="E206" s="130" t="s">
        <v>105</v>
      </c>
      <c r="F206" s="116">
        <v>1932</v>
      </c>
      <c r="G206" s="134">
        <v>2220</v>
      </c>
      <c r="H206" s="132"/>
      <c r="I206" s="332"/>
      <c r="J206" s="170">
        <v>4141000</v>
      </c>
      <c r="K206" s="325" t="s">
        <v>604</v>
      </c>
      <c r="L206" s="433" t="s">
        <v>603</v>
      </c>
      <c r="M206" s="117" t="s">
        <v>606</v>
      </c>
      <c r="N206" s="117" t="s">
        <v>607</v>
      </c>
      <c r="O206" s="117" t="s">
        <v>608</v>
      </c>
      <c r="P206" s="26"/>
      <c r="Q206" s="146" t="s">
        <v>133</v>
      </c>
      <c r="R206" s="117" t="s">
        <v>130</v>
      </c>
      <c r="S206" s="117" t="s">
        <v>130</v>
      </c>
      <c r="T206" s="146" t="s">
        <v>133</v>
      </c>
      <c r="U206" s="117" t="s">
        <v>130</v>
      </c>
      <c r="V206" s="117" t="s">
        <v>130</v>
      </c>
      <c r="W206" s="117">
        <v>4</v>
      </c>
      <c r="X206" s="117" t="s">
        <v>127</v>
      </c>
      <c r="Y206" s="117" t="s">
        <v>614</v>
      </c>
      <c r="Z206" s="133" t="s">
        <v>105</v>
      </c>
    </row>
    <row r="207" spans="1:26" s="323" customFormat="1" ht="25.5" x14ac:dyDescent="0.2">
      <c r="A207" s="117">
        <v>2</v>
      </c>
      <c r="B207" s="129" t="s">
        <v>465</v>
      </c>
      <c r="C207" s="117" t="s">
        <v>600</v>
      </c>
      <c r="D207" s="146" t="s">
        <v>127</v>
      </c>
      <c r="E207" s="130" t="s">
        <v>105</v>
      </c>
      <c r="F207" s="116">
        <v>1958</v>
      </c>
      <c r="G207" s="134">
        <v>320</v>
      </c>
      <c r="H207" s="132"/>
      <c r="I207" s="332"/>
      <c r="J207" s="170">
        <v>902000</v>
      </c>
      <c r="K207" s="325" t="s">
        <v>604</v>
      </c>
      <c r="L207" s="434"/>
      <c r="M207" s="117" t="s">
        <v>609</v>
      </c>
      <c r="N207" s="117" t="s">
        <v>610</v>
      </c>
      <c r="O207" s="117" t="s">
        <v>611</v>
      </c>
      <c r="P207" s="26"/>
      <c r="Q207" s="146" t="s">
        <v>133</v>
      </c>
      <c r="R207" s="117" t="s">
        <v>130</v>
      </c>
      <c r="S207" s="117" t="s">
        <v>130</v>
      </c>
      <c r="T207" s="146" t="s">
        <v>133</v>
      </c>
      <c r="U207" s="117" t="s">
        <v>358</v>
      </c>
      <c r="V207" s="117" t="s">
        <v>130</v>
      </c>
      <c r="W207" s="117">
        <v>1</v>
      </c>
      <c r="X207" s="133" t="s">
        <v>105</v>
      </c>
      <c r="Y207" s="117" t="s">
        <v>614</v>
      </c>
      <c r="Z207" s="133" t="s">
        <v>105</v>
      </c>
    </row>
    <row r="208" spans="1:26" s="323" customFormat="1" ht="89.25" x14ac:dyDescent="0.2">
      <c r="A208" s="117">
        <v>3</v>
      </c>
      <c r="B208" s="129" t="s">
        <v>465</v>
      </c>
      <c r="C208" s="117" t="s">
        <v>600</v>
      </c>
      <c r="D208" s="146" t="s">
        <v>127</v>
      </c>
      <c r="E208" s="130" t="s">
        <v>105</v>
      </c>
      <c r="F208" s="116">
        <v>2002</v>
      </c>
      <c r="G208" s="134">
        <v>685</v>
      </c>
      <c r="H208" s="132"/>
      <c r="I208" s="332"/>
      <c r="J208" s="170">
        <v>1930000</v>
      </c>
      <c r="K208" s="325" t="s">
        <v>604</v>
      </c>
      <c r="L208" s="435"/>
      <c r="M208" s="117" t="s">
        <v>612</v>
      </c>
      <c r="N208" s="117" t="s">
        <v>358</v>
      </c>
      <c r="O208" s="117" t="s">
        <v>613</v>
      </c>
      <c r="P208" s="26"/>
      <c r="Q208" s="146" t="s">
        <v>133</v>
      </c>
      <c r="R208" s="146" t="s">
        <v>133</v>
      </c>
      <c r="S208" s="146" t="s">
        <v>133</v>
      </c>
      <c r="T208" s="146" t="s">
        <v>133</v>
      </c>
      <c r="U208" s="117" t="s">
        <v>358</v>
      </c>
      <c r="V208" s="117" t="s">
        <v>130</v>
      </c>
      <c r="W208" s="117">
        <v>1</v>
      </c>
      <c r="X208" s="133" t="s">
        <v>105</v>
      </c>
      <c r="Y208" s="117" t="s">
        <v>614</v>
      </c>
      <c r="Z208" s="133" t="s">
        <v>105</v>
      </c>
    </row>
    <row r="209" spans="1:26" s="323" customFormat="1" x14ac:dyDescent="0.2">
      <c r="A209" s="117">
        <v>4</v>
      </c>
      <c r="B209" s="129" t="s">
        <v>547</v>
      </c>
      <c r="C209" s="117" t="s">
        <v>600</v>
      </c>
      <c r="D209" s="146" t="s">
        <v>127</v>
      </c>
      <c r="E209" s="130" t="s">
        <v>105</v>
      </c>
      <c r="F209" s="116">
        <v>1958</v>
      </c>
      <c r="G209" s="134">
        <v>68</v>
      </c>
      <c r="H209" s="132"/>
      <c r="I209" s="332"/>
      <c r="J209" s="170">
        <v>103000</v>
      </c>
      <c r="K209" s="325" t="s">
        <v>604</v>
      </c>
      <c r="L209" s="117"/>
      <c r="M209" s="117" t="s">
        <v>609</v>
      </c>
      <c r="N209" s="117" t="s">
        <v>399</v>
      </c>
      <c r="O209" s="117" t="s">
        <v>611</v>
      </c>
      <c r="P209" s="26"/>
      <c r="Q209" s="117" t="s">
        <v>187</v>
      </c>
      <c r="R209" s="117" t="s">
        <v>187</v>
      </c>
      <c r="S209" s="117" t="s">
        <v>358</v>
      </c>
      <c r="T209" s="117" t="s">
        <v>187</v>
      </c>
      <c r="U209" s="117" t="s">
        <v>358</v>
      </c>
      <c r="V209" s="117" t="s">
        <v>358</v>
      </c>
      <c r="W209" s="117">
        <v>1</v>
      </c>
      <c r="X209" s="133" t="s">
        <v>105</v>
      </c>
      <c r="Y209" s="133" t="s">
        <v>105</v>
      </c>
      <c r="Z209" s="133" t="s">
        <v>105</v>
      </c>
    </row>
    <row r="210" spans="1:26" s="40" customFormat="1" x14ac:dyDescent="0.2">
      <c r="A210" s="117">
        <v>5</v>
      </c>
      <c r="B210" s="129" t="s">
        <v>601</v>
      </c>
      <c r="C210" s="117" t="s">
        <v>602</v>
      </c>
      <c r="D210" s="146" t="s">
        <v>127</v>
      </c>
      <c r="E210" s="130" t="s">
        <v>105</v>
      </c>
      <c r="F210" s="116">
        <v>1981</v>
      </c>
      <c r="G210" s="91"/>
      <c r="H210" s="132">
        <v>29732.74</v>
      </c>
      <c r="I210" s="332"/>
      <c r="J210" s="170"/>
      <c r="K210" s="341" t="s">
        <v>604</v>
      </c>
      <c r="L210" s="117"/>
      <c r="M210" s="29"/>
      <c r="N210" s="29"/>
      <c r="O210" s="29"/>
      <c r="P210" s="29"/>
      <c r="Q210" s="29"/>
      <c r="R210" s="29"/>
      <c r="S210" s="91"/>
      <c r="T210" s="91"/>
      <c r="U210" s="91"/>
      <c r="V210" s="91"/>
      <c r="W210" s="91"/>
      <c r="X210" s="91"/>
      <c r="Y210" s="91"/>
      <c r="Z210" s="91"/>
    </row>
    <row r="211" spans="1:26" s="7" customFormat="1" ht="15.75" customHeight="1" x14ac:dyDescent="0.2">
      <c r="A211" s="424" t="s">
        <v>0</v>
      </c>
      <c r="B211" s="424"/>
      <c r="C211" s="424"/>
      <c r="D211" s="38"/>
      <c r="E211" s="39"/>
      <c r="F211" s="1"/>
      <c r="G211" s="87"/>
      <c r="H211" s="120">
        <f>SUM(H206:H210)</f>
        <v>29732.74</v>
      </c>
      <c r="I211" s="331"/>
      <c r="J211" s="414">
        <f>SUM(J206:J210)</f>
        <v>7076000</v>
      </c>
      <c r="K211" s="340"/>
      <c r="L211" s="26"/>
      <c r="M211" s="26"/>
      <c r="N211" s="26"/>
      <c r="O211" s="26"/>
      <c r="P211" s="26"/>
      <c r="Q211" s="26"/>
      <c r="R211" s="26"/>
      <c r="S211" s="87"/>
      <c r="T211" s="87"/>
      <c r="U211" s="87"/>
      <c r="V211" s="87"/>
      <c r="W211" s="87"/>
      <c r="X211" s="87"/>
      <c r="Y211" s="87"/>
      <c r="Z211" s="87"/>
    </row>
    <row r="212" spans="1:26" s="14" customFormat="1" ht="14.25" customHeight="1" x14ac:dyDescent="0.2">
      <c r="A212" s="423" t="s">
        <v>660</v>
      </c>
      <c r="B212" s="423"/>
      <c r="C212" s="423"/>
      <c r="D212" s="423"/>
      <c r="E212" s="423"/>
      <c r="F212" s="423"/>
      <c r="G212" s="423"/>
      <c r="H212" s="423"/>
      <c r="I212" s="387"/>
      <c r="J212" s="408"/>
      <c r="K212" s="334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</row>
    <row r="213" spans="1:26" s="323" customFormat="1" ht="31.5" customHeight="1" x14ac:dyDescent="0.2">
      <c r="A213" s="117">
        <v>1</v>
      </c>
      <c r="B213" s="129" t="s">
        <v>661</v>
      </c>
      <c r="C213" s="117" t="s">
        <v>662</v>
      </c>
      <c r="D213" s="130" t="s">
        <v>127</v>
      </c>
      <c r="E213" s="117" t="s">
        <v>105</v>
      </c>
      <c r="F213" s="116">
        <v>1968</v>
      </c>
      <c r="G213" s="133">
        <v>270</v>
      </c>
      <c r="H213" s="132"/>
      <c r="I213" s="332"/>
      <c r="J213" s="171">
        <v>761000</v>
      </c>
      <c r="K213" s="385" t="s">
        <v>659</v>
      </c>
      <c r="L213" s="346" t="s">
        <v>670</v>
      </c>
      <c r="M213" s="117" t="s">
        <v>687</v>
      </c>
      <c r="N213" s="117" t="s">
        <v>113</v>
      </c>
      <c r="O213" s="117" t="s">
        <v>557</v>
      </c>
      <c r="P213" s="26"/>
      <c r="Q213" s="117" t="s">
        <v>130</v>
      </c>
      <c r="R213" s="117" t="s">
        <v>130</v>
      </c>
      <c r="S213" s="117" t="s">
        <v>130</v>
      </c>
      <c r="T213" s="117" t="s">
        <v>130</v>
      </c>
      <c r="U213" s="117" t="s">
        <v>130</v>
      </c>
      <c r="V213" s="117" t="s">
        <v>130</v>
      </c>
      <c r="W213" s="133">
        <v>1</v>
      </c>
      <c r="X213" s="133" t="s">
        <v>127</v>
      </c>
      <c r="Y213" s="133" t="s">
        <v>127</v>
      </c>
      <c r="Z213" s="133" t="s">
        <v>105</v>
      </c>
    </row>
    <row r="214" spans="1:26" s="323" customFormat="1" ht="25.5" x14ac:dyDescent="0.2">
      <c r="A214" s="117">
        <v>2</v>
      </c>
      <c r="B214" s="129" t="s">
        <v>663</v>
      </c>
      <c r="C214" s="117"/>
      <c r="D214" s="130" t="s">
        <v>127</v>
      </c>
      <c r="E214" s="117" t="s">
        <v>105</v>
      </c>
      <c r="F214" s="116">
        <v>1979</v>
      </c>
      <c r="G214" s="133">
        <v>172.2</v>
      </c>
      <c r="H214" s="132"/>
      <c r="I214" s="332"/>
      <c r="J214" s="171">
        <v>347000</v>
      </c>
      <c r="K214" s="385" t="s">
        <v>659</v>
      </c>
      <c r="L214" s="131" t="s">
        <v>671</v>
      </c>
      <c r="M214" s="117" t="s">
        <v>688</v>
      </c>
      <c r="N214" s="117" t="s">
        <v>113</v>
      </c>
      <c r="O214" s="117" t="s">
        <v>557</v>
      </c>
      <c r="P214" s="26"/>
      <c r="Q214" s="117" t="s">
        <v>130</v>
      </c>
      <c r="R214" s="117" t="s">
        <v>130</v>
      </c>
      <c r="S214" s="117" t="s">
        <v>130</v>
      </c>
      <c r="T214" s="117" t="s">
        <v>130</v>
      </c>
      <c r="U214" s="117" t="s">
        <v>130</v>
      </c>
      <c r="V214" s="117" t="s">
        <v>130</v>
      </c>
      <c r="W214" s="133">
        <v>1</v>
      </c>
      <c r="X214" s="133" t="s">
        <v>105</v>
      </c>
      <c r="Y214" s="133" t="s">
        <v>105</v>
      </c>
      <c r="Z214" s="133" t="s">
        <v>105</v>
      </c>
    </row>
    <row r="215" spans="1:26" s="40" customFormat="1" ht="38.25" x14ac:dyDescent="0.2">
      <c r="A215" s="117">
        <v>3</v>
      </c>
      <c r="B215" s="129" t="s">
        <v>664</v>
      </c>
      <c r="C215" s="117" t="s">
        <v>665</v>
      </c>
      <c r="D215" s="130" t="s">
        <v>127</v>
      </c>
      <c r="E215" s="117" t="s">
        <v>105</v>
      </c>
      <c r="F215" s="116" t="s">
        <v>1114</v>
      </c>
      <c r="G215" s="133">
        <v>7150</v>
      </c>
      <c r="H215" s="132">
        <f>252577+281240.4</f>
        <v>533817.4</v>
      </c>
      <c r="I215" s="332"/>
      <c r="J215" s="171"/>
      <c r="K215" s="385" t="s">
        <v>659</v>
      </c>
      <c r="L215" s="131" t="s">
        <v>671</v>
      </c>
      <c r="M215" s="212"/>
      <c r="N215" s="117"/>
      <c r="O215" s="117"/>
      <c r="P215" s="29"/>
      <c r="Q215" s="117"/>
      <c r="R215" s="117"/>
      <c r="S215" s="117"/>
      <c r="T215" s="117"/>
      <c r="U215" s="117"/>
      <c r="V215" s="183"/>
      <c r="W215" s="133"/>
      <c r="X215" s="133"/>
      <c r="Y215" s="133"/>
      <c r="Z215" s="133"/>
    </row>
    <row r="216" spans="1:26" s="40" customFormat="1" ht="25.5" x14ac:dyDescent="0.2">
      <c r="A216" s="117">
        <v>5</v>
      </c>
      <c r="B216" s="129" t="s">
        <v>669</v>
      </c>
      <c r="C216" s="117" t="s">
        <v>665</v>
      </c>
      <c r="D216" s="130" t="s">
        <v>127</v>
      </c>
      <c r="E216" s="117" t="s">
        <v>105</v>
      </c>
      <c r="F216" s="116">
        <v>2005</v>
      </c>
      <c r="G216" s="133"/>
      <c r="H216" s="132">
        <f>28060+242901.92</f>
        <v>270961.92000000004</v>
      </c>
      <c r="I216" s="332"/>
      <c r="J216" s="171"/>
      <c r="K216" s="385" t="s">
        <v>672</v>
      </c>
      <c r="L216" s="131"/>
      <c r="M216" s="117"/>
      <c r="N216" s="117"/>
      <c r="O216" s="117"/>
      <c r="P216" s="29"/>
      <c r="Q216" s="117"/>
      <c r="R216" s="117"/>
      <c r="S216" s="117"/>
      <c r="T216" s="117"/>
      <c r="U216" s="117"/>
      <c r="V216" s="183"/>
      <c r="W216" s="133"/>
      <c r="X216" s="133"/>
      <c r="Y216" s="133"/>
      <c r="Z216" s="133"/>
    </row>
    <row r="217" spans="1:26" s="40" customFormat="1" ht="25.5" x14ac:dyDescent="0.2">
      <c r="A217" s="117">
        <v>6</v>
      </c>
      <c r="B217" s="129" t="s">
        <v>700</v>
      </c>
      <c r="C217" s="117" t="s">
        <v>665</v>
      </c>
      <c r="D217" s="130" t="s">
        <v>127</v>
      </c>
      <c r="E217" s="117" t="s">
        <v>105</v>
      </c>
      <c r="F217" s="116">
        <v>2005</v>
      </c>
      <c r="G217" s="133">
        <v>1748.1</v>
      </c>
      <c r="H217" s="132"/>
      <c r="I217" s="332"/>
      <c r="J217" s="171">
        <v>5112000</v>
      </c>
      <c r="K217" s="385" t="s">
        <v>673</v>
      </c>
      <c r="L217" s="131" t="s">
        <v>671</v>
      </c>
      <c r="M217" s="117" t="s">
        <v>689</v>
      </c>
      <c r="N217" s="117" t="s">
        <v>690</v>
      </c>
      <c r="O217" s="117" t="s">
        <v>691</v>
      </c>
      <c r="P217" s="29"/>
      <c r="Q217" s="117" t="s">
        <v>130</v>
      </c>
      <c r="R217" s="117" t="s">
        <v>130</v>
      </c>
      <c r="S217" s="117" t="s">
        <v>130</v>
      </c>
      <c r="T217" s="117" t="s">
        <v>130</v>
      </c>
      <c r="U217" s="117" t="s">
        <v>358</v>
      </c>
      <c r="V217" s="183" t="s">
        <v>130</v>
      </c>
      <c r="W217" s="133">
        <v>1</v>
      </c>
      <c r="X217" s="133" t="s">
        <v>105</v>
      </c>
      <c r="Y217" s="133" t="s">
        <v>127</v>
      </c>
      <c r="Z217" s="133" t="s">
        <v>105</v>
      </c>
    </row>
    <row r="218" spans="1:26" s="40" customFormat="1" ht="25.5" x14ac:dyDescent="0.2">
      <c r="A218" s="117">
        <v>7</v>
      </c>
      <c r="B218" s="129" t="s">
        <v>701</v>
      </c>
      <c r="C218" s="117" t="s">
        <v>665</v>
      </c>
      <c r="D218" s="130" t="s">
        <v>127</v>
      </c>
      <c r="E218" s="117" t="s">
        <v>105</v>
      </c>
      <c r="F218" s="116">
        <v>2010</v>
      </c>
      <c r="G218" s="133">
        <v>2431.6</v>
      </c>
      <c r="H218" s="132">
        <v>19388300</v>
      </c>
      <c r="I218" s="332"/>
      <c r="J218" s="171"/>
      <c r="K218" s="385" t="s">
        <v>675</v>
      </c>
      <c r="L218" s="131" t="s">
        <v>674</v>
      </c>
      <c r="M218" s="117" t="s">
        <v>692</v>
      </c>
      <c r="N218" s="117" t="s">
        <v>690</v>
      </c>
      <c r="O218" s="117" t="s">
        <v>693</v>
      </c>
      <c r="P218" s="29"/>
      <c r="Q218" s="117" t="s">
        <v>133</v>
      </c>
      <c r="R218" s="117" t="s">
        <v>133</v>
      </c>
      <c r="S218" s="117" t="s">
        <v>133</v>
      </c>
      <c r="T218" s="117" t="s">
        <v>133</v>
      </c>
      <c r="U218" s="117" t="s">
        <v>133</v>
      </c>
      <c r="V218" s="117" t="s">
        <v>133</v>
      </c>
      <c r="W218" s="133">
        <v>3</v>
      </c>
      <c r="X218" s="133" t="s">
        <v>105</v>
      </c>
      <c r="Y218" s="133" t="s">
        <v>127</v>
      </c>
      <c r="Z218" s="133" t="s">
        <v>127</v>
      </c>
    </row>
    <row r="219" spans="1:26" s="40" customFormat="1" x14ac:dyDescent="0.2">
      <c r="A219" s="117">
        <v>8</v>
      </c>
      <c r="B219" s="129" t="s">
        <v>702</v>
      </c>
      <c r="C219" s="117"/>
      <c r="D219" s="130" t="s">
        <v>127</v>
      </c>
      <c r="E219" s="117" t="s">
        <v>105</v>
      </c>
      <c r="F219" s="116">
        <v>2006</v>
      </c>
      <c r="G219" s="133"/>
      <c r="H219" s="132">
        <v>9800</v>
      </c>
      <c r="I219" s="332"/>
      <c r="J219" s="171"/>
      <c r="K219" s="385" t="s">
        <v>676</v>
      </c>
      <c r="L219" s="131"/>
      <c r="M219" s="117"/>
      <c r="N219" s="117"/>
      <c r="O219" s="117"/>
      <c r="P219" s="29"/>
      <c r="Q219" s="117"/>
      <c r="R219" s="117"/>
      <c r="S219" s="117"/>
      <c r="T219" s="117"/>
      <c r="U219" s="117"/>
      <c r="V219" s="183"/>
      <c r="W219" s="133"/>
      <c r="X219" s="133"/>
      <c r="Y219" s="133"/>
      <c r="Z219" s="133"/>
    </row>
    <row r="220" spans="1:26" s="323" customFormat="1" ht="25.5" x14ac:dyDescent="0.2">
      <c r="A220" s="117">
        <v>9</v>
      </c>
      <c r="B220" s="129" t="s">
        <v>666</v>
      </c>
      <c r="C220" s="117" t="s">
        <v>665</v>
      </c>
      <c r="D220" s="130" t="s">
        <v>127</v>
      </c>
      <c r="E220" s="117" t="s">
        <v>105</v>
      </c>
      <c r="F220" s="116">
        <v>2010</v>
      </c>
      <c r="G220" s="133">
        <v>3492.98</v>
      </c>
      <c r="H220" s="132"/>
      <c r="I220" s="332"/>
      <c r="J220" s="171">
        <v>10215000</v>
      </c>
      <c r="K220" s="385" t="s">
        <v>678</v>
      </c>
      <c r="L220" s="131" t="s">
        <v>677</v>
      </c>
      <c r="M220" s="117" t="s">
        <v>694</v>
      </c>
      <c r="N220" s="117" t="s">
        <v>695</v>
      </c>
      <c r="O220" s="117" t="s">
        <v>696</v>
      </c>
      <c r="P220" s="26"/>
      <c r="Q220" s="117" t="s">
        <v>133</v>
      </c>
      <c r="R220" s="117" t="s">
        <v>130</v>
      </c>
      <c r="S220" s="117" t="s">
        <v>130</v>
      </c>
      <c r="T220" s="117" t="s">
        <v>130</v>
      </c>
      <c r="U220" s="117" t="s">
        <v>358</v>
      </c>
      <c r="V220" s="117" t="s">
        <v>130</v>
      </c>
      <c r="W220" s="133">
        <v>2</v>
      </c>
      <c r="X220" s="133" t="s">
        <v>105</v>
      </c>
      <c r="Y220" s="133" t="s">
        <v>127</v>
      </c>
      <c r="Z220" s="133" t="s">
        <v>127</v>
      </c>
    </row>
    <row r="221" spans="1:26" s="40" customFormat="1" ht="25.5" x14ac:dyDescent="0.2">
      <c r="A221" s="117">
        <v>10</v>
      </c>
      <c r="B221" s="129" t="s">
        <v>703</v>
      </c>
      <c r="C221" s="117" t="s">
        <v>665</v>
      </c>
      <c r="D221" s="130" t="s">
        <v>127</v>
      </c>
      <c r="E221" s="117" t="s">
        <v>105</v>
      </c>
      <c r="F221" s="116">
        <v>2009</v>
      </c>
      <c r="G221" s="133"/>
      <c r="H221" s="132">
        <v>2517200</v>
      </c>
      <c r="I221" s="332"/>
      <c r="J221" s="171"/>
      <c r="K221" s="385" t="s">
        <v>679</v>
      </c>
      <c r="L221" s="131"/>
      <c r="M221" s="117"/>
      <c r="N221" s="117"/>
      <c r="O221" s="117"/>
      <c r="P221" s="29"/>
      <c r="Q221" s="117"/>
      <c r="R221" s="117"/>
      <c r="S221" s="117"/>
      <c r="T221" s="117"/>
      <c r="U221" s="117"/>
      <c r="V221" s="183"/>
      <c r="W221" s="133"/>
      <c r="X221" s="133"/>
      <c r="Y221" s="133"/>
      <c r="Z221" s="133"/>
    </row>
    <row r="222" spans="1:26" s="323" customFormat="1" ht="25.5" x14ac:dyDescent="0.2">
      <c r="A222" s="117">
        <v>11</v>
      </c>
      <c r="B222" s="129" t="s">
        <v>667</v>
      </c>
      <c r="C222" s="117" t="s">
        <v>665</v>
      </c>
      <c r="D222" s="130" t="s">
        <v>127</v>
      </c>
      <c r="E222" s="117" t="s">
        <v>105</v>
      </c>
      <c r="F222" s="116">
        <v>1998</v>
      </c>
      <c r="G222" s="133">
        <v>2248.61</v>
      </c>
      <c r="H222" s="132"/>
      <c r="I222" s="332"/>
      <c r="J222" s="171">
        <v>17226000</v>
      </c>
      <c r="K222" s="385" t="s">
        <v>681</v>
      </c>
      <c r="L222" s="131" t="s">
        <v>680</v>
      </c>
      <c r="M222" s="117" t="s">
        <v>184</v>
      </c>
      <c r="N222" s="117" t="s">
        <v>476</v>
      </c>
      <c r="O222" s="117" t="s">
        <v>697</v>
      </c>
      <c r="P222" s="26"/>
      <c r="Q222" s="117" t="s">
        <v>130</v>
      </c>
      <c r="R222" s="117" t="s">
        <v>130</v>
      </c>
      <c r="S222" s="117" t="s">
        <v>130</v>
      </c>
      <c r="T222" s="117" t="s">
        <v>130</v>
      </c>
      <c r="U222" s="117" t="s">
        <v>358</v>
      </c>
      <c r="V222" s="117" t="s">
        <v>130</v>
      </c>
      <c r="W222" s="133">
        <v>2</v>
      </c>
      <c r="X222" s="133" t="s">
        <v>105</v>
      </c>
      <c r="Y222" s="133" t="s">
        <v>127</v>
      </c>
      <c r="Z222" s="133" t="s">
        <v>127</v>
      </c>
    </row>
    <row r="223" spans="1:26" s="40" customFormat="1" ht="25.5" x14ac:dyDescent="0.2">
      <c r="A223" s="117">
        <v>12</v>
      </c>
      <c r="B223" s="129" t="s">
        <v>704</v>
      </c>
      <c r="C223" s="117" t="s">
        <v>665</v>
      </c>
      <c r="D223" s="130" t="s">
        <v>127</v>
      </c>
      <c r="E223" s="117" t="s">
        <v>105</v>
      </c>
      <c r="F223" s="116">
        <v>2008</v>
      </c>
      <c r="G223" s="133"/>
      <c r="H223" s="132">
        <v>1856629</v>
      </c>
      <c r="I223" s="332"/>
      <c r="J223" s="171"/>
      <c r="K223" s="385" t="s">
        <v>682</v>
      </c>
      <c r="L223" s="131"/>
      <c r="M223" s="117"/>
      <c r="N223" s="117"/>
      <c r="O223" s="117"/>
      <c r="P223" s="29"/>
      <c r="Q223" s="117"/>
      <c r="R223" s="117"/>
      <c r="S223" s="117"/>
      <c r="T223" s="117"/>
      <c r="U223" s="117"/>
      <c r="V223" s="183"/>
      <c r="W223" s="133"/>
      <c r="X223" s="133"/>
      <c r="Y223" s="133"/>
      <c r="Z223" s="133"/>
    </row>
    <row r="224" spans="1:26" s="40" customFormat="1" ht="24.75" customHeight="1" x14ac:dyDescent="0.2">
      <c r="A224" s="117">
        <v>13</v>
      </c>
      <c r="B224" s="129" t="s">
        <v>705</v>
      </c>
      <c r="C224" s="117" t="s">
        <v>665</v>
      </c>
      <c r="D224" s="130" t="s">
        <v>127</v>
      </c>
      <c r="E224" s="117" t="s">
        <v>105</v>
      </c>
      <c r="F224" s="116">
        <v>2010</v>
      </c>
      <c r="G224" s="155"/>
      <c r="H224" s="132">
        <v>248538</v>
      </c>
      <c r="I224" s="332"/>
      <c r="J224" s="171"/>
      <c r="K224" s="385" t="s">
        <v>683</v>
      </c>
      <c r="L224" s="131"/>
      <c r="M224" s="117"/>
      <c r="N224" s="117"/>
      <c r="O224" s="117"/>
      <c r="P224" s="29"/>
      <c r="Q224" s="117"/>
      <c r="R224" s="117"/>
      <c r="S224" s="117"/>
      <c r="T224" s="117"/>
      <c r="U224" s="117"/>
      <c r="V224" s="183"/>
      <c r="W224" s="133"/>
      <c r="X224" s="133"/>
      <c r="Y224" s="133"/>
      <c r="Z224" s="133"/>
    </row>
    <row r="225" spans="1:26" s="323" customFormat="1" ht="25.5" x14ac:dyDescent="0.2">
      <c r="A225" s="117">
        <v>20</v>
      </c>
      <c r="B225" s="28" t="s">
        <v>668</v>
      </c>
      <c r="C225" s="117" t="s">
        <v>665</v>
      </c>
      <c r="D225" s="117" t="s">
        <v>127</v>
      </c>
      <c r="E225" s="117" t="s">
        <v>105</v>
      </c>
      <c r="F225" s="117">
        <v>2004</v>
      </c>
      <c r="G225" s="133">
        <v>242</v>
      </c>
      <c r="H225" s="394"/>
      <c r="I225" s="332"/>
      <c r="J225" s="171">
        <v>682000</v>
      </c>
      <c r="K225" s="385" t="s">
        <v>685</v>
      </c>
      <c r="L225" s="346" t="s">
        <v>684</v>
      </c>
      <c r="M225" s="117" t="s">
        <v>184</v>
      </c>
      <c r="N225" s="117" t="s">
        <v>698</v>
      </c>
      <c r="O225" s="117" t="s">
        <v>699</v>
      </c>
      <c r="P225" s="328"/>
      <c r="Q225" s="117" t="s">
        <v>130</v>
      </c>
      <c r="R225" s="117" t="s">
        <v>130</v>
      </c>
      <c r="S225" s="117" t="s">
        <v>130</v>
      </c>
      <c r="T225" s="117" t="s">
        <v>130</v>
      </c>
      <c r="U225" s="117"/>
      <c r="V225" s="117" t="s">
        <v>130</v>
      </c>
      <c r="W225" s="133">
        <v>1</v>
      </c>
      <c r="X225" s="133" t="s">
        <v>127</v>
      </c>
      <c r="Y225" s="133" t="s">
        <v>127</v>
      </c>
      <c r="Z225" s="133" t="s">
        <v>105</v>
      </c>
    </row>
    <row r="226" spans="1:26" s="40" customFormat="1" ht="25.5" x14ac:dyDescent="0.2">
      <c r="A226" s="117">
        <v>21</v>
      </c>
      <c r="B226" s="28" t="s">
        <v>669</v>
      </c>
      <c r="C226" s="117" t="s">
        <v>665</v>
      </c>
      <c r="D226" s="117" t="s">
        <v>127</v>
      </c>
      <c r="E226" s="117" t="s">
        <v>105</v>
      </c>
      <c r="F226" s="117">
        <v>2014</v>
      </c>
      <c r="G226" s="155"/>
      <c r="H226" s="394">
        <v>40650</v>
      </c>
      <c r="I226" s="332"/>
      <c r="J226" s="171"/>
      <c r="K226" s="385" t="s">
        <v>686</v>
      </c>
      <c r="L226" s="131"/>
      <c r="M226" s="29"/>
      <c r="N226" s="29"/>
      <c r="O226" s="29"/>
      <c r="P226" s="29"/>
      <c r="Q226" s="29"/>
      <c r="R226" s="29"/>
      <c r="S226" s="91"/>
      <c r="T226" s="91"/>
      <c r="U226" s="91"/>
      <c r="V226" s="91"/>
      <c r="W226" s="91"/>
      <c r="X226" s="91"/>
      <c r="Y226" s="91"/>
      <c r="Z226" s="91"/>
    </row>
    <row r="227" spans="1:26" s="7" customFormat="1" ht="24" customHeight="1" x14ac:dyDescent="0.2">
      <c r="A227" s="424" t="s">
        <v>0</v>
      </c>
      <c r="B227" s="424"/>
      <c r="C227" s="424"/>
      <c r="D227" s="38"/>
      <c r="E227" s="39"/>
      <c r="F227" s="1"/>
      <c r="G227" s="87"/>
      <c r="H227" s="120">
        <f>SUM(H213:H226)</f>
        <v>24865896.32</v>
      </c>
      <c r="I227" s="331"/>
      <c r="J227" s="120">
        <f>SUM(J213:J226)</f>
        <v>34343000</v>
      </c>
      <c r="K227" s="340"/>
      <c r="L227" s="26"/>
      <c r="M227" s="26"/>
      <c r="N227" s="26"/>
      <c r="O227" s="26"/>
      <c r="P227" s="26"/>
      <c r="Q227" s="26"/>
      <c r="R227" s="26"/>
      <c r="S227" s="87"/>
      <c r="T227" s="87"/>
      <c r="U227" s="87"/>
      <c r="V227" s="87"/>
      <c r="W227" s="87"/>
      <c r="X227" s="87"/>
      <c r="Y227" s="87"/>
      <c r="Z227" s="87"/>
    </row>
    <row r="228" spans="1:26" s="7" customFormat="1" ht="22.5" customHeight="1" thickBot="1" x14ac:dyDescent="0.25">
      <c r="A228" s="11"/>
      <c r="B228" s="42"/>
      <c r="E228" s="421" t="s">
        <v>55</v>
      </c>
      <c r="F228" s="421"/>
      <c r="H228" s="345">
        <f>H227+H211+H198+H187+H175+H166+H160+H144</f>
        <v>47463011.719999999</v>
      </c>
      <c r="I228" s="406">
        <f>I144+I156</f>
        <v>17620000</v>
      </c>
      <c r="J228" s="415">
        <f>J227+J211+J204+J198+J187+J180+J166+J160+J156+J152+J147+J144</f>
        <v>134638000</v>
      </c>
      <c r="K228" s="14"/>
      <c r="L228" s="11"/>
      <c r="M228" s="14"/>
      <c r="N228" s="14"/>
      <c r="O228" s="14"/>
      <c r="P228" s="14"/>
      <c r="Q228" s="14"/>
      <c r="R228" s="14"/>
    </row>
    <row r="229" spans="1:26" s="7" customFormat="1" x14ac:dyDescent="0.2">
      <c r="A229" s="11"/>
      <c r="B229" s="11"/>
      <c r="C229" s="13"/>
      <c r="D229" s="33"/>
      <c r="E229" s="34"/>
      <c r="F229" s="11"/>
      <c r="H229" s="11"/>
      <c r="I229" s="11"/>
      <c r="J229" s="11"/>
      <c r="K229" s="14"/>
      <c r="L229" s="11"/>
      <c r="M229" s="14"/>
      <c r="N229" s="14"/>
      <c r="O229" s="14"/>
      <c r="P229" s="14"/>
      <c r="Q229" s="14"/>
      <c r="R229" s="14"/>
    </row>
    <row r="230" spans="1:26" s="7" customFormat="1" x14ac:dyDescent="0.2">
      <c r="A230" s="11"/>
      <c r="B230" s="11"/>
      <c r="C230" s="13"/>
      <c r="D230" s="33"/>
      <c r="E230" s="34"/>
      <c r="F230" s="11"/>
      <c r="H230" s="11"/>
      <c r="I230" s="11"/>
      <c r="J230" s="11"/>
      <c r="K230" s="14"/>
      <c r="L230" s="11"/>
      <c r="M230" s="14"/>
      <c r="N230" s="14"/>
      <c r="O230" s="14"/>
      <c r="P230" s="14"/>
      <c r="Q230" s="14"/>
      <c r="R230" s="14"/>
    </row>
    <row r="231" spans="1:26" s="7" customFormat="1" x14ac:dyDescent="0.2">
      <c r="A231" s="11"/>
      <c r="B231" s="11"/>
      <c r="C231" s="13"/>
      <c r="D231" s="33"/>
      <c r="E231" s="34"/>
      <c r="F231" s="11"/>
      <c r="H231" s="11"/>
      <c r="I231" s="11"/>
      <c r="J231" s="11"/>
      <c r="K231" s="14"/>
      <c r="L231" s="11"/>
      <c r="M231" s="14"/>
      <c r="N231" s="14"/>
      <c r="O231" s="14"/>
      <c r="P231" s="14"/>
      <c r="Q231" s="14"/>
      <c r="R231" s="14"/>
    </row>
    <row r="232" spans="1:26" ht="12.75" customHeight="1" x14ac:dyDescent="0.2"/>
    <row r="233" spans="1:26" s="7" customFormat="1" x14ac:dyDescent="0.2">
      <c r="A233" s="11"/>
      <c r="B233" s="11"/>
      <c r="C233" s="13"/>
      <c r="D233" s="33"/>
      <c r="E233" s="34"/>
      <c r="F233" s="11"/>
      <c r="H233" s="11"/>
      <c r="I233" s="11"/>
      <c r="J233" s="11"/>
      <c r="K233" s="14"/>
      <c r="L233" s="11"/>
      <c r="M233" s="14"/>
      <c r="N233" s="14"/>
      <c r="O233" s="14"/>
      <c r="P233" s="14"/>
      <c r="Q233" s="14"/>
      <c r="R233" s="14"/>
    </row>
    <row r="234" spans="1:26" s="7" customFormat="1" x14ac:dyDescent="0.2">
      <c r="A234" s="11"/>
      <c r="B234" s="11"/>
      <c r="C234" s="13"/>
      <c r="D234" s="33"/>
      <c r="E234" s="34"/>
      <c r="F234" s="11"/>
      <c r="H234" s="11"/>
      <c r="I234" s="11"/>
      <c r="J234" s="11"/>
      <c r="K234" s="14"/>
      <c r="L234" s="11"/>
      <c r="M234" s="14"/>
      <c r="N234" s="14"/>
      <c r="O234" s="14"/>
      <c r="P234" s="14"/>
      <c r="Q234" s="14"/>
      <c r="R234" s="14"/>
    </row>
    <row r="236" spans="1:26" ht="21.75" customHeight="1" x14ac:dyDescent="0.2"/>
    <row r="237" spans="1:26" x14ac:dyDescent="0.2">
      <c r="L237" s="347"/>
      <c r="M237" s="348"/>
    </row>
  </sheetData>
  <mergeCells count="59">
    <mergeCell ref="N139:O139"/>
    <mergeCell ref="N140:O140"/>
    <mergeCell ref="I2:I3"/>
    <mergeCell ref="M129:O129"/>
    <mergeCell ref="J2:J3"/>
    <mergeCell ref="L200:L203"/>
    <mergeCell ref="K200:K203"/>
    <mergeCell ref="L206:L208"/>
    <mergeCell ref="A212:H212"/>
    <mergeCell ref="L168:L172"/>
    <mergeCell ref="K168:K172"/>
    <mergeCell ref="B177:B178"/>
    <mergeCell ref="L177:L178"/>
    <mergeCell ref="K177:K178"/>
    <mergeCell ref="A181:H181"/>
    <mergeCell ref="A176:H176"/>
    <mergeCell ref="L182:L184"/>
    <mergeCell ref="A175:C175"/>
    <mergeCell ref="A188:H188"/>
    <mergeCell ref="A199:H199"/>
    <mergeCell ref="A204:C204"/>
    <mergeCell ref="D2:D3"/>
    <mergeCell ref="A157:H157"/>
    <mergeCell ref="A160:C160"/>
    <mergeCell ref="F2:F3"/>
    <mergeCell ref="H2:H3"/>
    <mergeCell ref="G2:G3"/>
    <mergeCell ref="A227:C227"/>
    <mergeCell ref="Y2:Y3"/>
    <mergeCell ref="Z2:Z3"/>
    <mergeCell ref="L2:L3"/>
    <mergeCell ref="K2:K3"/>
    <mergeCell ref="M2:O2"/>
    <mergeCell ref="Q2:V2"/>
    <mergeCell ref="X2:X3"/>
    <mergeCell ref="P2:P3"/>
    <mergeCell ref="A205:H205"/>
    <mergeCell ref="A211:C211"/>
    <mergeCell ref="C2:C3"/>
    <mergeCell ref="A166:C166"/>
    <mergeCell ref="A161:H161"/>
    <mergeCell ref="A148:H148"/>
    <mergeCell ref="A153:H153"/>
    <mergeCell ref="M155:Z155"/>
    <mergeCell ref="E228:F228"/>
    <mergeCell ref="W2:W3"/>
    <mergeCell ref="A4:E4"/>
    <mergeCell ref="A144:C144"/>
    <mergeCell ref="A2:A3"/>
    <mergeCell ref="B2:B3"/>
    <mergeCell ref="A187:C187"/>
    <mergeCell ref="A180:C180"/>
    <mergeCell ref="A156:C156"/>
    <mergeCell ref="A198:C198"/>
    <mergeCell ref="A147:C147"/>
    <mergeCell ref="A145:H145"/>
    <mergeCell ref="A152:C152"/>
    <mergeCell ref="A167:H167"/>
    <mergeCell ref="E2:E3"/>
  </mergeCells>
  <phoneticPr fontId="21" type="noConversion"/>
  <pageMargins left="0.19685039370078741" right="0.19685039370078741" top="0.59055118110236227" bottom="0.19685039370078741" header="0.51181102362204722" footer="0.51181102362204722"/>
  <pageSetup paperSize="9" scale="66" orientation="landscape" r:id="rId1"/>
  <headerFooter alignWithMargins="0">
    <oddFooter>Strona &amp;P z &amp;N</oddFooter>
  </headerFooter>
  <rowBreaks count="4" manualBreakCount="4">
    <brk id="147" max="29" man="1"/>
    <brk id="166" max="29" man="1"/>
    <brk id="187" max="29" man="1"/>
    <brk id="204" max="29" man="1"/>
  </rowBreaks>
  <colBreaks count="1" manualBreakCount="1">
    <brk id="12" max="2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F923"/>
  <sheetViews>
    <sheetView view="pageBreakPreview" topLeftCell="A380" zoomScaleNormal="110" zoomScaleSheetLayoutView="100" workbookViewId="0">
      <selection activeCell="F401" sqref="F401"/>
    </sheetView>
  </sheetViews>
  <sheetFormatPr defaultRowHeight="12.75" x14ac:dyDescent="0.2"/>
  <cols>
    <col min="1" max="1" width="5.5703125" style="11" customWidth="1"/>
    <col min="2" max="2" width="47.5703125" style="24" customWidth="1"/>
    <col min="3" max="3" width="15.42578125" style="13" customWidth="1"/>
    <col min="4" max="4" width="18.42578125" style="33" customWidth="1"/>
    <col min="5" max="5" width="12.140625" bestFit="1" customWidth="1"/>
    <col min="6" max="6" width="11.140625" customWidth="1"/>
  </cols>
  <sheetData>
    <row r="1" spans="1:4" s="40" customFormat="1" x14ac:dyDescent="0.2">
      <c r="A1" s="23" t="s">
        <v>82</v>
      </c>
      <c r="B1" s="72"/>
      <c r="C1" s="56"/>
      <c r="D1" s="47"/>
    </row>
    <row r="3" spans="1:4" x14ac:dyDescent="0.2">
      <c r="A3" s="448" t="s">
        <v>1</v>
      </c>
      <c r="B3" s="448"/>
      <c r="C3" s="448"/>
      <c r="D3" s="448"/>
    </row>
    <row r="4" spans="1:4" ht="25.5" x14ac:dyDescent="0.2">
      <c r="A4" s="3" t="s">
        <v>18</v>
      </c>
      <c r="B4" s="3" t="s">
        <v>26</v>
      </c>
      <c r="C4" s="3" t="s">
        <v>27</v>
      </c>
      <c r="D4" s="63" t="s">
        <v>28</v>
      </c>
    </row>
    <row r="5" spans="1:4" ht="12.75" customHeight="1" x14ac:dyDescent="0.2">
      <c r="A5" s="449" t="s">
        <v>98</v>
      </c>
      <c r="B5" s="450"/>
      <c r="C5" s="450"/>
      <c r="D5" s="451"/>
    </row>
    <row r="6" spans="1:4" s="14" customFormat="1" x14ac:dyDescent="0.2">
      <c r="A6" s="121">
        <v>1</v>
      </c>
      <c r="B6" s="127" t="s">
        <v>967</v>
      </c>
      <c r="C6" s="115">
        <v>2011</v>
      </c>
      <c r="D6" s="279">
        <v>3345.6</v>
      </c>
    </row>
    <row r="7" spans="1:4" s="14" customFormat="1" x14ac:dyDescent="0.2">
      <c r="A7" s="121">
        <v>2</v>
      </c>
      <c r="B7" s="155" t="s">
        <v>968</v>
      </c>
      <c r="C7" s="183">
        <v>2013</v>
      </c>
      <c r="D7" s="280">
        <v>14329.5</v>
      </c>
    </row>
    <row r="8" spans="1:4" s="14" customFormat="1" x14ac:dyDescent="0.2">
      <c r="A8" s="121">
        <v>3</v>
      </c>
      <c r="B8" s="127" t="s">
        <v>969</v>
      </c>
      <c r="C8" s="117">
        <v>2014</v>
      </c>
      <c r="D8" s="281">
        <v>17835</v>
      </c>
    </row>
    <row r="9" spans="1:4" s="14" customFormat="1" x14ac:dyDescent="0.2">
      <c r="A9" s="121">
        <v>4</v>
      </c>
      <c r="B9" s="127" t="s">
        <v>970</v>
      </c>
      <c r="C9" s="146">
        <v>2014</v>
      </c>
      <c r="D9" s="282">
        <v>26937</v>
      </c>
    </row>
    <row r="10" spans="1:4" s="14" customFormat="1" x14ac:dyDescent="0.2">
      <c r="A10" s="278">
        <v>5</v>
      </c>
      <c r="B10" s="28" t="s">
        <v>971</v>
      </c>
      <c r="C10" s="117">
        <v>2014</v>
      </c>
      <c r="D10" s="281">
        <v>4696.1400000000003</v>
      </c>
    </row>
    <row r="11" spans="1:4" s="14" customFormat="1" x14ac:dyDescent="0.2">
      <c r="A11" s="2"/>
      <c r="B11" s="19" t="s">
        <v>0</v>
      </c>
      <c r="C11" s="2"/>
      <c r="D11" s="123">
        <f>SUM(D6:D10)</f>
        <v>67143.240000000005</v>
      </c>
    </row>
    <row r="12" spans="1:4" ht="13.5" customHeight="1" x14ac:dyDescent="0.2">
      <c r="A12" s="423" t="s">
        <v>97</v>
      </c>
      <c r="B12" s="423"/>
      <c r="C12" s="423"/>
      <c r="D12" s="423"/>
    </row>
    <row r="13" spans="1:4" s="18" customFormat="1" x14ac:dyDescent="0.2">
      <c r="A13" s="2">
        <v>1</v>
      </c>
      <c r="B13" s="129" t="s">
        <v>300</v>
      </c>
      <c r="C13" s="117">
        <v>2010</v>
      </c>
      <c r="D13" s="132">
        <v>720</v>
      </c>
    </row>
    <row r="14" spans="1:4" s="18" customFormat="1" x14ac:dyDescent="0.2">
      <c r="A14" s="2">
        <v>2</v>
      </c>
      <c r="B14" s="129" t="s">
        <v>190</v>
      </c>
      <c r="C14" s="117">
        <v>2011</v>
      </c>
      <c r="D14" s="132">
        <v>1300</v>
      </c>
    </row>
    <row r="15" spans="1:4" s="18" customFormat="1" x14ac:dyDescent="0.2">
      <c r="A15" s="2">
        <v>3</v>
      </c>
      <c r="B15" s="129" t="s">
        <v>231</v>
      </c>
      <c r="C15" s="117">
        <v>2011</v>
      </c>
      <c r="D15" s="132">
        <v>1656</v>
      </c>
    </row>
    <row r="16" spans="1:4" s="18" customFormat="1" x14ac:dyDescent="0.2">
      <c r="A16" s="2">
        <v>4</v>
      </c>
      <c r="B16" s="129" t="s">
        <v>231</v>
      </c>
      <c r="C16" s="117">
        <v>2011</v>
      </c>
      <c r="D16" s="132">
        <v>2289.94</v>
      </c>
    </row>
    <row r="17" spans="1:4" s="18" customFormat="1" x14ac:dyDescent="0.2">
      <c r="A17" s="2">
        <v>5</v>
      </c>
      <c r="B17" s="129" t="s">
        <v>231</v>
      </c>
      <c r="C17" s="117">
        <v>2011</v>
      </c>
      <c r="D17" s="132">
        <v>2324.94</v>
      </c>
    </row>
    <row r="18" spans="1:4" s="18" customFormat="1" x14ac:dyDescent="0.2">
      <c r="A18" s="2">
        <v>6</v>
      </c>
      <c r="B18" s="129" t="s">
        <v>231</v>
      </c>
      <c r="C18" s="117">
        <v>2011</v>
      </c>
      <c r="D18" s="132">
        <v>2500</v>
      </c>
    </row>
    <row r="19" spans="1:4" s="18" customFormat="1" x14ac:dyDescent="0.2">
      <c r="A19" s="2">
        <v>7</v>
      </c>
      <c r="B19" s="129" t="s">
        <v>231</v>
      </c>
      <c r="C19" s="117">
        <v>2012</v>
      </c>
      <c r="D19" s="132">
        <v>2301.71</v>
      </c>
    </row>
    <row r="20" spans="1:4" s="18" customFormat="1" x14ac:dyDescent="0.2">
      <c r="A20" s="2">
        <v>8</v>
      </c>
      <c r="B20" s="129" t="s">
        <v>190</v>
      </c>
      <c r="C20" s="117">
        <v>2013</v>
      </c>
      <c r="D20" s="132">
        <v>782.77</v>
      </c>
    </row>
    <row r="21" spans="1:4" s="18" customFormat="1" x14ac:dyDescent="0.2">
      <c r="A21" s="2">
        <v>9</v>
      </c>
      <c r="B21" s="129" t="s">
        <v>190</v>
      </c>
      <c r="C21" s="117">
        <v>2013</v>
      </c>
      <c r="D21" s="132">
        <v>782.77</v>
      </c>
    </row>
    <row r="22" spans="1:4" s="18" customFormat="1" x14ac:dyDescent="0.2">
      <c r="A22" s="2">
        <v>10</v>
      </c>
      <c r="B22" s="144" t="s">
        <v>231</v>
      </c>
      <c r="C22" s="146">
        <v>2013</v>
      </c>
      <c r="D22" s="165">
        <v>1022</v>
      </c>
    </row>
    <row r="23" spans="1:4" s="18" customFormat="1" x14ac:dyDescent="0.2">
      <c r="A23" s="2">
        <v>11</v>
      </c>
      <c r="B23" s="144" t="s">
        <v>298</v>
      </c>
      <c r="C23" s="146">
        <v>2013</v>
      </c>
      <c r="D23" s="165">
        <v>670.01</v>
      </c>
    </row>
    <row r="24" spans="1:4" s="18" customFormat="1" x14ac:dyDescent="0.2">
      <c r="A24" s="2">
        <v>12</v>
      </c>
      <c r="B24" s="28" t="s">
        <v>231</v>
      </c>
      <c r="C24" s="117">
        <v>2013</v>
      </c>
      <c r="D24" s="166">
        <v>1090</v>
      </c>
    </row>
    <row r="25" spans="1:4" s="18" customFormat="1" x14ac:dyDescent="0.2">
      <c r="A25" s="2">
        <v>13</v>
      </c>
      <c r="B25" s="28" t="s">
        <v>231</v>
      </c>
      <c r="C25" s="117">
        <v>2013</v>
      </c>
      <c r="D25" s="166">
        <v>1090</v>
      </c>
    </row>
    <row r="26" spans="1:4" s="18" customFormat="1" x14ac:dyDescent="0.2">
      <c r="A26" s="2">
        <v>14</v>
      </c>
      <c r="B26" s="28" t="s">
        <v>299</v>
      </c>
      <c r="C26" s="117">
        <v>2013</v>
      </c>
      <c r="D26" s="166">
        <v>400</v>
      </c>
    </row>
    <row r="27" spans="1:4" s="18" customFormat="1" x14ac:dyDescent="0.2">
      <c r="A27" s="2">
        <v>15</v>
      </c>
      <c r="B27" s="28" t="s">
        <v>301</v>
      </c>
      <c r="C27" s="2">
        <v>2014</v>
      </c>
      <c r="D27" s="46">
        <v>555</v>
      </c>
    </row>
    <row r="28" spans="1:4" s="18" customFormat="1" ht="13.5" customHeight="1" x14ac:dyDescent="0.2">
      <c r="A28" s="2"/>
      <c r="B28" s="19" t="s">
        <v>0</v>
      </c>
      <c r="C28" s="2"/>
      <c r="D28" s="38">
        <f>SUM(D13:D27)</f>
        <v>19485.14</v>
      </c>
    </row>
    <row r="29" spans="1:4" s="18" customFormat="1" ht="13.5" customHeight="1" x14ac:dyDescent="0.2">
      <c r="A29" s="423" t="s">
        <v>106</v>
      </c>
      <c r="B29" s="423"/>
      <c r="C29" s="423"/>
      <c r="D29" s="423"/>
    </row>
    <row r="30" spans="1:4" s="18" customFormat="1" ht="13.5" customHeight="1" x14ac:dyDescent="0.2">
      <c r="A30" s="54">
        <v>1</v>
      </c>
      <c r="B30" s="137" t="s">
        <v>135</v>
      </c>
      <c r="C30" s="126" t="s">
        <v>136</v>
      </c>
      <c r="D30" s="138">
        <v>750</v>
      </c>
    </row>
    <row r="31" spans="1:4" s="18" customFormat="1" ht="13.5" customHeight="1" x14ac:dyDescent="0.2">
      <c r="A31" s="54">
        <v>2</v>
      </c>
      <c r="B31" s="137" t="s">
        <v>137</v>
      </c>
      <c r="C31" s="126" t="s">
        <v>138</v>
      </c>
      <c r="D31" s="138">
        <v>557</v>
      </c>
    </row>
    <row r="32" spans="1:4" s="18" customFormat="1" ht="13.5" customHeight="1" x14ac:dyDescent="0.2">
      <c r="A32" s="54">
        <v>3</v>
      </c>
      <c r="B32" s="137" t="s">
        <v>139</v>
      </c>
      <c r="C32" s="126" t="s">
        <v>140</v>
      </c>
      <c r="D32" s="138">
        <v>609.99</v>
      </c>
    </row>
    <row r="33" spans="1:4" s="18" customFormat="1" ht="13.5" customHeight="1" x14ac:dyDescent="0.2">
      <c r="A33" s="54">
        <v>4</v>
      </c>
      <c r="B33" s="137" t="s">
        <v>141</v>
      </c>
      <c r="C33" s="117" t="s">
        <v>142</v>
      </c>
      <c r="D33" s="132">
        <v>380</v>
      </c>
    </row>
    <row r="34" spans="1:4" s="18" customFormat="1" ht="13.5" customHeight="1" x14ac:dyDescent="0.2">
      <c r="A34" s="54">
        <v>5</v>
      </c>
      <c r="B34" s="137" t="s">
        <v>141</v>
      </c>
      <c r="C34" s="117" t="s">
        <v>142</v>
      </c>
      <c r="D34" s="132">
        <v>380</v>
      </c>
    </row>
    <row r="35" spans="1:4" s="18" customFormat="1" ht="13.5" customHeight="1" x14ac:dyDescent="0.2">
      <c r="A35" s="54">
        <v>6</v>
      </c>
      <c r="B35" s="137" t="s">
        <v>143</v>
      </c>
      <c r="C35" s="117" t="s">
        <v>144</v>
      </c>
      <c r="D35" s="132">
        <v>1999</v>
      </c>
    </row>
    <row r="36" spans="1:4" s="18" customFormat="1" ht="13.5" customHeight="1" x14ac:dyDescent="0.2">
      <c r="A36" s="54">
        <v>7</v>
      </c>
      <c r="B36" s="137" t="s">
        <v>143</v>
      </c>
      <c r="C36" s="117" t="s">
        <v>145</v>
      </c>
      <c r="D36" s="132">
        <v>2053</v>
      </c>
    </row>
    <row r="37" spans="1:4" s="18" customFormat="1" x14ac:dyDescent="0.2">
      <c r="A37" s="54">
        <v>8</v>
      </c>
      <c r="B37" s="137" t="s">
        <v>143</v>
      </c>
      <c r="C37" s="117" t="s">
        <v>146</v>
      </c>
      <c r="D37" s="132">
        <v>858.91</v>
      </c>
    </row>
    <row r="38" spans="1:4" s="18" customFormat="1" x14ac:dyDescent="0.2">
      <c r="A38" s="54">
        <v>9</v>
      </c>
      <c r="B38" s="28" t="s">
        <v>147</v>
      </c>
      <c r="C38" s="117" t="s">
        <v>148</v>
      </c>
      <c r="D38" s="132">
        <v>3000</v>
      </c>
    </row>
    <row r="39" spans="1:4" s="18" customFormat="1" x14ac:dyDescent="0.2">
      <c r="A39" s="54">
        <v>10</v>
      </c>
      <c r="B39" s="137" t="s">
        <v>143</v>
      </c>
      <c r="C39" s="117" t="s">
        <v>151</v>
      </c>
      <c r="D39" s="132">
        <v>2290</v>
      </c>
    </row>
    <row r="40" spans="1:4" s="18" customFormat="1" ht="13.5" customHeight="1" x14ac:dyDescent="0.3">
      <c r="A40" s="27"/>
      <c r="B40" s="19" t="s">
        <v>0</v>
      </c>
      <c r="C40" s="19"/>
      <c r="D40" s="123">
        <f>SUM(D30:D39)</f>
        <v>12877.9</v>
      </c>
    </row>
    <row r="41" spans="1:4" s="18" customFormat="1" ht="13.5" customHeight="1" x14ac:dyDescent="0.2">
      <c r="A41" s="423" t="s">
        <v>180</v>
      </c>
      <c r="B41" s="423"/>
      <c r="C41" s="423"/>
      <c r="D41" s="423"/>
    </row>
    <row r="42" spans="1:4" s="18" customFormat="1" ht="13.5" customHeight="1" x14ac:dyDescent="0.2">
      <c r="A42" s="2">
        <v>1</v>
      </c>
      <c r="B42" s="144" t="s">
        <v>189</v>
      </c>
      <c r="C42" s="146">
        <v>2010</v>
      </c>
      <c r="D42" s="145">
        <v>261.48</v>
      </c>
    </row>
    <row r="43" spans="1:4" s="18" customFormat="1" ht="13.5" customHeight="1" x14ac:dyDescent="0.2">
      <c r="A43" s="2">
        <v>2</v>
      </c>
      <c r="B43" s="28" t="s">
        <v>190</v>
      </c>
      <c r="C43" s="117">
        <v>2010</v>
      </c>
      <c r="D43" s="132">
        <v>1803.28</v>
      </c>
    </row>
    <row r="44" spans="1:4" s="18" customFormat="1" ht="13.5" customHeight="1" x14ac:dyDescent="0.2">
      <c r="A44" s="2">
        <v>3</v>
      </c>
      <c r="B44" s="28" t="s">
        <v>190</v>
      </c>
      <c r="C44" s="117">
        <v>2010</v>
      </c>
      <c r="D44" s="132">
        <v>1556.56</v>
      </c>
    </row>
    <row r="45" spans="1:4" s="18" customFormat="1" ht="13.5" customHeight="1" x14ac:dyDescent="0.2">
      <c r="A45" s="2">
        <v>4</v>
      </c>
      <c r="B45" s="28" t="s">
        <v>191</v>
      </c>
      <c r="C45" s="117">
        <v>2011</v>
      </c>
      <c r="D45" s="132">
        <v>267.48</v>
      </c>
    </row>
    <row r="46" spans="1:4" s="18" customFormat="1" ht="13.5" customHeight="1" x14ac:dyDescent="0.2">
      <c r="A46" s="2">
        <v>5</v>
      </c>
      <c r="B46" s="28" t="s">
        <v>192</v>
      </c>
      <c r="C46" s="117">
        <v>2013</v>
      </c>
      <c r="D46" s="132">
        <v>1900.8</v>
      </c>
    </row>
    <row r="47" spans="1:4" s="14" customFormat="1" ht="12.75" customHeight="1" x14ac:dyDescent="0.2">
      <c r="A47" s="19"/>
      <c r="B47" s="19" t="s">
        <v>0</v>
      </c>
      <c r="C47" s="2"/>
      <c r="D47" s="123">
        <f>SUM(D42:D46)</f>
        <v>5789.6</v>
      </c>
    </row>
    <row r="48" spans="1:4" s="14" customFormat="1" ht="12.75" customHeight="1" x14ac:dyDescent="0.2">
      <c r="A48" s="423" t="s">
        <v>228</v>
      </c>
      <c r="B48" s="423"/>
      <c r="C48" s="423"/>
      <c r="D48" s="423"/>
    </row>
    <row r="49" spans="1:4" s="14" customFormat="1" x14ac:dyDescent="0.2">
      <c r="A49" s="2">
        <v>1</v>
      </c>
      <c r="B49" s="28" t="s">
        <v>230</v>
      </c>
      <c r="C49" s="117">
        <v>2010</v>
      </c>
      <c r="D49" s="132">
        <v>2764.99</v>
      </c>
    </row>
    <row r="50" spans="1:4" s="14" customFormat="1" x14ac:dyDescent="0.2">
      <c r="A50" s="2">
        <v>2</v>
      </c>
      <c r="B50" s="155" t="s">
        <v>231</v>
      </c>
      <c r="C50" s="117">
        <v>2010</v>
      </c>
      <c r="D50" s="132">
        <v>2335</v>
      </c>
    </row>
    <row r="51" spans="1:4" s="14" customFormat="1" x14ac:dyDescent="0.2">
      <c r="A51" s="2">
        <v>3</v>
      </c>
      <c r="B51" s="155" t="s">
        <v>231</v>
      </c>
      <c r="C51" s="117">
        <v>2010</v>
      </c>
      <c r="D51" s="132">
        <v>1300</v>
      </c>
    </row>
    <row r="52" spans="1:4" s="14" customFormat="1" x14ac:dyDescent="0.2">
      <c r="A52" s="2">
        <v>4</v>
      </c>
      <c r="B52" s="155" t="s">
        <v>231</v>
      </c>
      <c r="C52" s="117">
        <v>2010</v>
      </c>
      <c r="D52" s="132">
        <v>1299.97</v>
      </c>
    </row>
    <row r="53" spans="1:4" s="14" customFormat="1" x14ac:dyDescent="0.2">
      <c r="A53" s="2">
        <v>5</v>
      </c>
      <c r="B53" s="28" t="s">
        <v>231</v>
      </c>
      <c r="C53" s="117">
        <v>2011</v>
      </c>
      <c r="D53" s="132">
        <v>2019</v>
      </c>
    </row>
    <row r="54" spans="1:4" s="14" customFormat="1" x14ac:dyDescent="0.2">
      <c r="A54" s="2">
        <v>6</v>
      </c>
      <c r="B54" s="28" t="s">
        <v>143</v>
      </c>
      <c r="C54" s="117">
        <v>2014</v>
      </c>
      <c r="D54" s="132">
        <v>1881.5</v>
      </c>
    </row>
    <row r="55" spans="1:4" s="14" customFormat="1" x14ac:dyDescent="0.2">
      <c r="A55" s="2">
        <v>7</v>
      </c>
      <c r="B55" s="28" t="s">
        <v>237</v>
      </c>
      <c r="C55" s="117">
        <v>2011</v>
      </c>
      <c r="D55" s="132">
        <v>1400</v>
      </c>
    </row>
    <row r="56" spans="1:4" s="14" customFormat="1" x14ac:dyDescent="0.2">
      <c r="A56" s="2">
        <v>8</v>
      </c>
      <c r="B56" s="28" t="s">
        <v>238</v>
      </c>
      <c r="C56" s="117">
        <v>2014</v>
      </c>
      <c r="D56" s="132">
        <v>750</v>
      </c>
    </row>
    <row r="57" spans="1:4" s="14" customFormat="1" x14ac:dyDescent="0.2">
      <c r="A57" s="2">
        <v>9</v>
      </c>
      <c r="B57" s="28" t="s">
        <v>232</v>
      </c>
      <c r="C57" s="117">
        <v>2014</v>
      </c>
      <c r="D57" s="132">
        <v>3490</v>
      </c>
    </row>
    <row r="58" spans="1:4" s="14" customFormat="1" x14ac:dyDescent="0.2">
      <c r="A58" s="2">
        <v>10</v>
      </c>
      <c r="B58" s="28" t="s">
        <v>233</v>
      </c>
      <c r="C58" s="117">
        <v>2011</v>
      </c>
      <c r="D58" s="132">
        <v>360</v>
      </c>
    </row>
    <row r="59" spans="1:4" s="14" customFormat="1" x14ac:dyDescent="0.2">
      <c r="A59" s="2">
        <v>11</v>
      </c>
      <c r="B59" s="28" t="s">
        <v>233</v>
      </c>
      <c r="C59" s="117">
        <v>2011</v>
      </c>
      <c r="D59" s="132">
        <v>360</v>
      </c>
    </row>
    <row r="60" spans="1:4" s="14" customFormat="1" x14ac:dyDescent="0.2">
      <c r="A60" s="2">
        <v>12</v>
      </c>
      <c r="B60" s="28" t="s">
        <v>234</v>
      </c>
      <c r="C60" s="117">
        <v>2012</v>
      </c>
      <c r="D60" s="132">
        <v>370</v>
      </c>
    </row>
    <row r="61" spans="1:4" s="14" customFormat="1" x14ac:dyDescent="0.2">
      <c r="A61" s="2">
        <v>13</v>
      </c>
      <c r="B61" s="28" t="s">
        <v>235</v>
      </c>
      <c r="C61" s="117">
        <v>2014</v>
      </c>
      <c r="D61" s="132">
        <v>355</v>
      </c>
    </row>
    <row r="62" spans="1:4" s="14" customFormat="1" x14ac:dyDescent="0.2">
      <c r="A62" s="2">
        <v>14</v>
      </c>
      <c r="B62" s="28" t="s">
        <v>235</v>
      </c>
      <c r="C62" s="117">
        <v>2014</v>
      </c>
      <c r="D62" s="132">
        <v>355</v>
      </c>
    </row>
    <row r="63" spans="1:4" s="14" customFormat="1" x14ac:dyDescent="0.2">
      <c r="A63" s="2">
        <v>15</v>
      </c>
      <c r="B63" s="28" t="s">
        <v>236</v>
      </c>
      <c r="C63" s="117">
        <v>2014</v>
      </c>
      <c r="D63" s="132">
        <v>399</v>
      </c>
    </row>
    <row r="64" spans="1:4" x14ac:dyDescent="0.2">
      <c r="A64" s="2"/>
      <c r="B64" s="19" t="s">
        <v>0</v>
      </c>
      <c r="C64" s="19"/>
      <c r="D64" s="123">
        <f>SUM(D49:D63)</f>
        <v>19439.46</v>
      </c>
    </row>
    <row r="65" spans="1:6" x14ac:dyDescent="0.2">
      <c r="A65" s="423" t="s">
        <v>265</v>
      </c>
      <c r="B65" s="423"/>
      <c r="C65" s="423"/>
      <c r="D65" s="423"/>
    </row>
    <row r="66" spans="1:6" x14ac:dyDescent="0.2">
      <c r="A66" s="2">
        <v>1</v>
      </c>
      <c r="B66" s="129" t="s">
        <v>262</v>
      </c>
      <c r="C66" s="117">
        <v>2011</v>
      </c>
      <c r="D66" s="132">
        <v>500</v>
      </c>
    </row>
    <row r="67" spans="1:6" x14ac:dyDescent="0.2">
      <c r="A67" s="2">
        <v>2</v>
      </c>
      <c r="B67" s="156" t="s">
        <v>263</v>
      </c>
      <c r="C67" s="157">
        <v>2010</v>
      </c>
      <c r="D67" s="158">
        <v>900</v>
      </c>
    </row>
    <row r="68" spans="1:6" x14ac:dyDescent="0.2">
      <c r="A68" s="2">
        <v>3</v>
      </c>
      <c r="B68" s="156" t="s">
        <v>264</v>
      </c>
      <c r="C68" s="157">
        <v>2010</v>
      </c>
      <c r="D68" s="158">
        <v>1500</v>
      </c>
    </row>
    <row r="69" spans="1:6" s="20" customFormat="1" x14ac:dyDescent="0.2">
      <c r="A69" s="2"/>
      <c r="B69" s="19" t="s">
        <v>0</v>
      </c>
      <c r="C69" s="2"/>
      <c r="D69" s="123">
        <f>SUM(D66:D68)</f>
        <v>2900</v>
      </c>
    </row>
    <row r="70" spans="1:6" s="7" customFormat="1" x14ac:dyDescent="0.2">
      <c r="A70" s="423" t="s">
        <v>288</v>
      </c>
      <c r="B70" s="423"/>
      <c r="C70" s="423"/>
      <c r="D70" s="423"/>
    </row>
    <row r="71" spans="1:6" x14ac:dyDescent="0.2">
      <c r="A71" s="2">
        <v>1</v>
      </c>
      <c r="B71" s="28" t="s">
        <v>289</v>
      </c>
      <c r="C71" s="117">
        <v>2013</v>
      </c>
      <c r="D71" s="132">
        <v>931</v>
      </c>
    </row>
    <row r="72" spans="1:6" x14ac:dyDescent="0.2">
      <c r="A72" s="2">
        <v>2</v>
      </c>
      <c r="B72" s="28" t="s">
        <v>290</v>
      </c>
      <c r="C72" s="117">
        <v>2014</v>
      </c>
      <c r="D72" s="132">
        <v>523</v>
      </c>
    </row>
    <row r="73" spans="1:6" s="7" customFormat="1" x14ac:dyDescent="0.2">
      <c r="A73" s="107"/>
      <c r="B73" s="107" t="s">
        <v>0</v>
      </c>
      <c r="C73" s="30"/>
      <c r="D73" s="161">
        <f>SUM(D71:D72)</f>
        <v>1454</v>
      </c>
      <c r="F73" s="15"/>
    </row>
    <row r="74" spans="1:6" s="7" customFormat="1" x14ac:dyDescent="0.2">
      <c r="A74" s="423" t="s">
        <v>323</v>
      </c>
      <c r="B74" s="423"/>
      <c r="C74" s="423"/>
      <c r="D74" s="423"/>
      <c r="F74" s="15"/>
    </row>
    <row r="75" spans="1:6" s="7" customFormat="1" x14ac:dyDescent="0.2">
      <c r="A75" s="2">
        <v>1</v>
      </c>
      <c r="B75" s="129" t="s">
        <v>325</v>
      </c>
      <c r="C75" s="117">
        <v>2010</v>
      </c>
      <c r="D75" s="132">
        <v>976</v>
      </c>
      <c r="F75" s="15"/>
    </row>
    <row r="76" spans="1:6" s="7" customFormat="1" x14ac:dyDescent="0.2">
      <c r="A76" s="2">
        <v>2</v>
      </c>
      <c r="B76" s="129" t="s">
        <v>326</v>
      </c>
      <c r="C76" s="117">
        <v>2010</v>
      </c>
      <c r="D76" s="132">
        <v>6295.2</v>
      </c>
    </row>
    <row r="77" spans="1:6" s="7" customFormat="1" x14ac:dyDescent="0.2">
      <c r="A77" s="2">
        <v>3</v>
      </c>
      <c r="B77" s="129" t="s">
        <v>327</v>
      </c>
      <c r="C77" s="117">
        <v>2010</v>
      </c>
      <c r="D77" s="132">
        <v>4392</v>
      </c>
    </row>
    <row r="78" spans="1:6" s="7" customFormat="1" x14ac:dyDescent="0.2">
      <c r="A78" s="2">
        <v>4</v>
      </c>
      <c r="B78" s="129" t="s">
        <v>328</v>
      </c>
      <c r="C78" s="117">
        <v>2010</v>
      </c>
      <c r="D78" s="132">
        <v>19642</v>
      </c>
    </row>
    <row r="79" spans="1:6" s="7" customFormat="1" x14ac:dyDescent="0.2">
      <c r="A79" s="2">
        <v>5</v>
      </c>
      <c r="B79" s="129" t="s">
        <v>329</v>
      </c>
      <c r="C79" s="117">
        <v>2010</v>
      </c>
      <c r="D79" s="132">
        <v>554.37</v>
      </c>
    </row>
    <row r="80" spans="1:6" s="7" customFormat="1" x14ac:dyDescent="0.2">
      <c r="A80" s="2">
        <v>6</v>
      </c>
      <c r="B80" s="129" t="s">
        <v>330</v>
      </c>
      <c r="C80" s="117">
        <v>2010</v>
      </c>
      <c r="D80" s="132">
        <v>2645</v>
      </c>
    </row>
    <row r="81" spans="1:4" s="7" customFormat="1" x14ac:dyDescent="0.2">
      <c r="A81" s="2">
        <v>7</v>
      </c>
      <c r="B81" s="129" t="s">
        <v>331</v>
      </c>
      <c r="C81" s="117">
        <v>2011</v>
      </c>
      <c r="D81" s="132">
        <v>1600.01</v>
      </c>
    </row>
    <row r="82" spans="1:4" s="7" customFormat="1" x14ac:dyDescent="0.2">
      <c r="A82" s="2">
        <v>8</v>
      </c>
      <c r="B82" s="129" t="s">
        <v>332</v>
      </c>
      <c r="C82" s="117">
        <v>2011</v>
      </c>
      <c r="D82" s="132">
        <v>12000</v>
      </c>
    </row>
    <row r="83" spans="1:4" s="7" customFormat="1" x14ac:dyDescent="0.2">
      <c r="A83" s="2">
        <v>9</v>
      </c>
      <c r="B83" s="144" t="s">
        <v>231</v>
      </c>
      <c r="C83" s="146">
        <v>2014</v>
      </c>
      <c r="D83" s="145">
        <v>2999.99</v>
      </c>
    </row>
    <row r="84" spans="1:4" s="14" customFormat="1" x14ac:dyDescent="0.2">
      <c r="A84" s="2"/>
      <c r="B84" s="19" t="s">
        <v>0</v>
      </c>
      <c r="C84" s="2"/>
      <c r="D84" s="123">
        <f>SUM(D75:D83)</f>
        <v>51104.57</v>
      </c>
    </row>
    <row r="85" spans="1:4" s="14" customFormat="1" x14ac:dyDescent="0.2">
      <c r="A85" s="423" t="s">
        <v>376</v>
      </c>
      <c r="B85" s="423"/>
      <c r="C85" s="423"/>
      <c r="D85" s="423"/>
    </row>
    <row r="86" spans="1:4" s="14" customFormat="1" x14ac:dyDescent="0.2">
      <c r="A86" s="2">
        <v>1</v>
      </c>
      <c r="B86" s="174" t="s">
        <v>377</v>
      </c>
      <c r="C86" s="175">
        <v>2010</v>
      </c>
      <c r="D86" s="176">
        <v>2682.78</v>
      </c>
    </row>
    <row r="87" spans="1:4" s="14" customFormat="1" ht="25.5" x14ac:dyDescent="0.2">
      <c r="A87" s="2">
        <v>2</v>
      </c>
      <c r="B87" s="118" t="s">
        <v>378</v>
      </c>
      <c r="C87" s="115">
        <v>2011</v>
      </c>
      <c r="D87" s="177">
        <v>4239.99</v>
      </c>
    </row>
    <row r="88" spans="1:4" s="14" customFormat="1" x14ac:dyDescent="0.2">
      <c r="A88" s="2">
        <v>3</v>
      </c>
      <c r="B88" s="28" t="s">
        <v>343</v>
      </c>
      <c r="C88" s="117">
        <v>2011</v>
      </c>
      <c r="D88" s="170">
        <v>1946.81</v>
      </c>
    </row>
    <row r="89" spans="1:4" s="14" customFormat="1" x14ac:dyDescent="0.2">
      <c r="A89" s="2">
        <v>4</v>
      </c>
      <c r="B89" s="28" t="s">
        <v>190</v>
      </c>
      <c r="C89" s="117">
        <v>2014</v>
      </c>
      <c r="D89" s="170">
        <v>1150.05</v>
      </c>
    </row>
    <row r="90" spans="1:4" s="14" customFormat="1" x14ac:dyDescent="0.2">
      <c r="A90" s="2">
        <v>5</v>
      </c>
      <c r="B90" s="28" t="s">
        <v>379</v>
      </c>
      <c r="C90" s="117">
        <v>2014</v>
      </c>
      <c r="D90" s="170">
        <v>479</v>
      </c>
    </row>
    <row r="91" spans="1:4" s="14" customFormat="1" x14ac:dyDescent="0.2">
      <c r="A91" s="2"/>
      <c r="B91" s="19" t="s">
        <v>0</v>
      </c>
      <c r="C91" s="2"/>
      <c r="D91" s="178">
        <f>SUM(D86:D90)</f>
        <v>10498.63</v>
      </c>
    </row>
    <row r="92" spans="1:4" s="14" customFormat="1" ht="16.5" customHeight="1" x14ac:dyDescent="0.2">
      <c r="A92" s="423" t="s">
        <v>403</v>
      </c>
      <c r="B92" s="423"/>
      <c r="C92" s="423"/>
      <c r="D92" s="423"/>
    </row>
    <row r="93" spans="1:4" s="14" customFormat="1" x14ac:dyDescent="0.2">
      <c r="A93" s="2">
        <v>1</v>
      </c>
      <c r="B93" s="186" t="s">
        <v>328</v>
      </c>
      <c r="C93" s="31">
        <v>2010</v>
      </c>
      <c r="D93" s="190">
        <v>19642</v>
      </c>
    </row>
    <row r="94" spans="1:4" s="14" customFormat="1" x14ac:dyDescent="0.2">
      <c r="A94" s="2">
        <v>2</v>
      </c>
      <c r="B94" s="187" t="s">
        <v>404</v>
      </c>
      <c r="C94" s="188">
        <v>2010</v>
      </c>
      <c r="D94" s="191">
        <v>10711.6</v>
      </c>
    </row>
    <row r="95" spans="1:4" s="14" customFormat="1" x14ac:dyDescent="0.2">
      <c r="A95" s="2">
        <v>3</v>
      </c>
      <c r="B95" s="186" t="s">
        <v>405</v>
      </c>
      <c r="C95" s="31">
        <v>2010</v>
      </c>
      <c r="D95" s="190">
        <v>658.98</v>
      </c>
    </row>
    <row r="96" spans="1:4" s="14" customFormat="1" x14ac:dyDescent="0.2">
      <c r="A96" s="2">
        <v>4</v>
      </c>
      <c r="B96" s="187" t="s">
        <v>406</v>
      </c>
      <c r="C96" s="188">
        <v>2010</v>
      </c>
      <c r="D96" s="191">
        <v>800</v>
      </c>
    </row>
    <row r="97" spans="1:4" s="14" customFormat="1" x14ac:dyDescent="0.2">
      <c r="A97" s="2">
        <v>5</v>
      </c>
      <c r="B97" s="187" t="s">
        <v>407</v>
      </c>
      <c r="C97" s="188">
        <v>2010</v>
      </c>
      <c r="D97" s="191">
        <v>1220</v>
      </c>
    </row>
    <row r="98" spans="1:4" s="14" customFormat="1" x14ac:dyDescent="0.2">
      <c r="A98" s="2">
        <v>6</v>
      </c>
      <c r="B98" s="187" t="s">
        <v>408</v>
      </c>
      <c r="C98" s="188">
        <v>2010</v>
      </c>
      <c r="D98" s="191">
        <v>475</v>
      </c>
    </row>
    <row r="99" spans="1:4" s="14" customFormat="1" x14ac:dyDescent="0.2">
      <c r="A99" s="2">
        <v>7</v>
      </c>
      <c r="B99" s="186" t="s">
        <v>143</v>
      </c>
      <c r="C99" s="31">
        <v>2010</v>
      </c>
      <c r="D99" s="190">
        <v>2520</v>
      </c>
    </row>
    <row r="100" spans="1:4" s="14" customFormat="1" x14ac:dyDescent="0.2">
      <c r="A100" s="2">
        <v>8</v>
      </c>
      <c r="B100" s="186" t="s">
        <v>409</v>
      </c>
      <c r="C100" s="31">
        <v>2010</v>
      </c>
      <c r="D100" s="190">
        <v>470</v>
      </c>
    </row>
    <row r="101" spans="1:4" s="14" customFormat="1" x14ac:dyDescent="0.2">
      <c r="A101" s="2">
        <v>9</v>
      </c>
      <c r="B101" s="186" t="s">
        <v>143</v>
      </c>
      <c r="C101" s="31">
        <v>2010</v>
      </c>
      <c r="D101" s="190">
        <v>1000</v>
      </c>
    </row>
    <row r="102" spans="1:4" s="14" customFormat="1" x14ac:dyDescent="0.2">
      <c r="A102" s="2">
        <v>10</v>
      </c>
      <c r="B102" s="186" t="s">
        <v>410</v>
      </c>
      <c r="C102" s="31">
        <v>2010</v>
      </c>
      <c r="D102" s="190">
        <v>2754</v>
      </c>
    </row>
    <row r="103" spans="1:4" s="14" customFormat="1" x14ac:dyDescent="0.2">
      <c r="A103" s="2">
        <v>11</v>
      </c>
      <c r="B103" s="186" t="s">
        <v>411</v>
      </c>
      <c r="C103" s="31">
        <v>2010</v>
      </c>
      <c r="D103" s="190">
        <v>550</v>
      </c>
    </row>
    <row r="104" spans="1:4" s="14" customFormat="1" x14ac:dyDescent="0.2">
      <c r="A104" s="2">
        <v>12</v>
      </c>
      <c r="B104" s="189" t="s">
        <v>412</v>
      </c>
      <c r="C104" s="146">
        <v>2012</v>
      </c>
      <c r="D104" s="145">
        <v>958</v>
      </c>
    </row>
    <row r="105" spans="1:4" s="14" customFormat="1" x14ac:dyDescent="0.2">
      <c r="A105" s="2">
        <v>13</v>
      </c>
      <c r="B105" s="144" t="s">
        <v>413</v>
      </c>
      <c r="C105" s="146">
        <v>2010</v>
      </c>
      <c r="D105" s="145">
        <v>1948.21</v>
      </c>
    </row>
    <row r="106" spans="1:4" s="14" customFormat="1" x14ac:dyDescent="0.2">
      <c r="A106" s="2">
        <v>14</v>
      </c>
      <c r="B106" s="28" t="s">
        <v>141</v>
      </c>
      <c r="C106" s="117">
        <v>2013</v>
      </c>
      <c r="D106" s="132">
        <v>1440</v>
      </c>
    </row>
    <row r="107" spans="1:4" s="14" customFormat="1" x14ac:dyDescent="0.2">
      <c r="A107" s="2">
        <v>15</v>
      </c>
      <c r="B107" s="28" t="s">
        <v>414</v>
      </c>
      <c r="C107" s="117">
        <v>2011</v>
      </c>
      <c r="D107" s="132">
        <v>1946.81</v>
      </c>
    </row>
    <row r="108" spans="1:4" s="14" customFormat="1" x14ac:dyDescent="0.2">
      <c r="A108" s="2">
        <v>16</v>
      </c>
      <c r="B108" s="28" t="s">
        <v>415</v>
      </c>
      <c r="C108" s="117">
        <v>2011</v>
      </c>
      <c r="D108" s="132">
        <v>522.35</v>
      </c>
    </row>
    <row r="109" spans="1:4" s="7" customFormat="1" x14ac:dyDescent="0.2">
      <c r="A109" s="22"/>
      <c r="B109" s="22" t="s">
        <v>0</v>
      </c>
      <c r="C109" s="21"/>
      <c r="D109" s="192">
        <f>SUM(D93:D108)</f>
        <v>47616.95</v>
      </c>
    </row>
    <row r="110" spans="1:4" s="14" customFormat="1" ht="16.5" customHeight="1" x14ac:dyDescent="0.2">
      <c r="A110" s="423" t="s">
        <v>493</v>
      </c>
      <c r="B110" s="423"/>
      <c r="C110" s="423"/>
      <c r="D110" s="423"/>
    </row>
    <row r="111" spans="1:4" s="14" customFormat="1" x14ac:dyDescent="0.2">
      <c r="A111" s="2">
        <v>1</v>
      </c>
      <c r="B111" s="206" t="s">
        <v>494</v>
      </c>
      <c r="C111" s="76">
        <v>2010</v>
      </c>
      <c r="D111" s="210">
        <v>1366.4</v>
      </c>
    </row>
    <row r="112" spans="1:4" s="14" customFormat="1" x14ac:dyDescent="0.2">
      <c r="A112" s="2">
        <v>2</v>
      </c>
      <c r="B112" s="207" t="s">
        <v>495</v>
      </c>
      <c r="C112" s="208">
        <v>2010</v>
      </c>
      <c r="D112" s="211">
        <v>1533.54</v>
      </c>
    </row>
    <row r="113" spans="1:4" s="14" customFormat="1" x14ac:dyDescent="0.2">
      <c r="A113" s="2">
        <v>3</v>
      </c>
      <c r="B113" s="206" t="s">
        <v>496</v>
      </c>
      <c r="C113" s="76">
        <v>2010</v>
      </c>
      <c r="D113" s="210">
        <v>12683.12</v>
      </c>
    </row>
    <row r="114" spans="1:4" s="14" customFormat="1" x14ac:dyDescent="0.2">
      <c r="A114" s="2">
        <v>4</v>
      </c>
      <c r="B114" s="209" t="s">
        <v>328</v>
      </c>
      <c r="C114" s="76">
        <v>2010</v>
      </c>
      <c r="D114" s="210">
        <v>19642</v>
      </c>
    </row>
    <row r="115" spans="1:4" s="14" customFormat="1" x14ac:dyDescent="0.2">
      <c r="A115" s="2">
        <v>5</v>
      </c>
      <c r="B115" s="209" t="s">
        <v>143</v>
      </c>
      <c r="C115" s="76">
        <v>2011</v>
      </c>
      <c r="D115" s="210">
        <v>1934.92</v>
      </c>
    </row>
    <row r="116" spans="1:4" s="14" customFormat="1" x14ac:dyDescent="0.2">
      <c r="A116" s="2">
        <v>6</v>
      </c>
      <c r="B116" s="144" t="s">
        <v>232</v>
      </c>
      <c r="C116" s="146">
        <v>2013</v>
      </c>
      <c r="D116" s="145">
        <v>2400</v>
      </c>
    </row>
    <row r="117" spans="1:4" s="14" customFormat="1" x14ac:dyDescent="0.2">
      <c r="A117" s="2">
        <v>7</v>
      </c>
      <c r="B117" s="144" t="s">
        <v>497</v>
      </c>
      <c r="C117" s="146">
        <v>2014</v>
      </c>
      <c r="D117" s="145">
        <v>749.99</v>
      </c>
    </row>
    <row r="118" spans="1:4" s="14" customFormat="1" x14ac:dyDescent="0.2">
      <c r="A118" s="2">
        <v>8</v>
      </c>
      <c r="B118" s="28" t="s">
        <v>264</v>
      </c>
      <c r="C118" s="117">
        <v>2011</v>
      </c>
      <c r="D118" s="132">
        <v>1946.81</v>
      </c>
    </row>
    <row r="119" spans="1:4" s="14" customFormat="1" x14ac:dyDescent="0.2">
      <c r="A119" s="2">
        <v>9</v>
      </c>
      <c r="B119" s="28" t="s">
        <v>498</v>
      </c>
      <c r="C119" s="117">
        <v>2014</v>
      </c>
      <c r="D119" s="132">
        <v>460.01</v>
      </c>
    </row>
    <row r="120" spans="1:4" s="14" customFormat="1" x14ac:dyDescent="0.2">
      <c r="A120" s="2">
        <v>10</v>
      </c>
      <c r="B120" s="28" t="s">
        <v>507</v>
      </c>
      <c r="C120" s="117">
        <v>2014</v>
      </c>
      <c r="D120" s="173">
        <v>3999</v>
      </c>
    </row>
    <row r="121" spans="1:4" s="14" customFormat="1" x14ac:dyDescent="0.2">
      <c r="A121" s="2">
        <v>11</v>
      </c>
      <c r="B121" s="28" t="s">
        <v>508</v>
      </c>
      <c r="C121" s="117">
        <v>2014</v>
      </c>
      <c r="D121" s="173">
        <v>3284</v>
      </c>
    </row>
    <row r="122" spans="1:4" s="7" customFormat="1" x14ac:dyDescent="0.2">
      <c r="A122" s="22"/>
      <c r="B122" s="22" t="s">
        <v>0</v>
      </c>
      <c r="C122" s="21"/>
      <c r="D122" s="192">
        <f>SUM(D111:D121)</f>
        <v>49999.789999999994</v>
      </c>
    </row>
    <row r="123" spans="1:4" s="14" customFormat="1" ht="16.5" customHeight="1" x14ac:dyDescent="0.2">
      <c r="A123" s="423" t="s">
        <v>564</v>
      </c>
      <c r="B123" s="423"/>
      <c r="C123" s="423"/>
      <c r="D123" s="423"/>
    </row>
    <row r="124" spans="1:4" s="14" customFormat="1" x14ac:dyDescent="0.2">
      <c r="A124" s="2">
        <v>1</v>
      </c>
      <c r="B124" s="129" t="s">
        <v>328</v>
      </c>
      <c r="C124" s="117">
        <v>2010</v>
      </c>
      <c r="D124" s="132">
        <v>19642</v>
      </c>
    </row>
    <row r="125" spans="1:4" s="14" customFormat="1" x14ac:dyDescent="0.2">
      <c r="A125" s="2">
        <v>2</v>
      </c>
      <c r="B125" s="129" t="s">
        <v>190</v>
      </c>
      <c r="C125" s="117">
        <v>2012</v>
      </c>
      <c r="D125" s="132">
        <v>1100</v>
      </c>
    </row>
    <row r="126" spans="1:4" s="14" customFormat="1" x14ac:dyDescent="0.2">
      <c r="A126" s="2">
        <v>3</v>
      </c>
      <c r="B126" s="129" t="s">
        <v>405</v>
      </c>
      <c r="C126" s="117">
        <v>2010</v>
      </c>
      <c r="D126" s="132">
        <v>658.98</v>
      </c>
    </row>
    <row r="127" spans="1:4" s="14" customFormat="1" x14ac:dyDescent="0.2">
      <c r="A127" s="2">
        <v>4</v>
      </c>
      <c r="B127" s="129" t="s">
        <v>565</v>
      </c>
      <c r="C127" s="117">
        <v>2010</v>
      </c>
      <c r="D127" s="132">
        <v>1420</v>
      </c>
    </row>
    <row r="128" spans="1:4" s="14" customFormat="1" x14ac:dyDescent="0.2">
      <c r="A128" s="2">
        <v>5</v>
      </c>
      <c r="B128" s="129" t="s">
        <v>190</v>
      </c>
      <c r="C128" s="117">
        <v>2010</v>
      </c>
      <c r="D128" s="132">
        <v>1360</v>
      </c>
    </row>
    <row r="129" spans="1:4" s="14" customFormat="1" x14ac:dyDescent="0.2">
      <c r="A129" s="2">
        <v>6</v>
      </c>
      <c r="B129" s="129" t="s">
        <v>566</v>
      </c>
      <c r="C129" s="117">
        <v>2010</v>
      </c>
      <c r="D129" s="132">
        <v>860</v>
      </c>
    </row>
    <row r="130" spans="1:4" s="14" customFormat="1" x14ac:dyDescent="0.2">
      <c r="A130" s="2">
        <v>7</v>
      </c>
      <c r="B130" s="129" t="s">
        <v>567</v>
      </c>
      <c r="C130" s="117">
        <v>2011</v>
      </c>
      <c r="D130" s="132">
        <v>549.99</v>
      </c>
    </row>
    <row r="131" spans="1:4" s="14" customFormat="1" x14ac:dyDescent="0.2">
      <c r="A131" s="2">
        <v>8</v>
      </c>
      <c r="B131" s="129" t="s">
        <v>568</v>
      </c>
      <c r="C131" s="117">
        <v>2010</v>
      </c>
      <c r="D131" s="132">
        <v>415</v>
      </c>
    </row>
    <row r="132" spans="1:4" s="14" customFormat="1" x14ac:dyDescent="0.2">
      <c r="A132" s="2">
        <v>9</v>
      </c>
      <c r="B132" s="155" t="s">
        <v>569</v>
      </c>
      <c r="C132" s="183">
        <v>2013</v>
      </c>
      <c r="D132" s="216">
        <v>390</v>
      </c>
    </row>
    <row r="133" spans="1:4" s="7" customFormat="1" x14ac:dyDescent="0.2">
      <c r="A133" s="22"/>
      <c r="B133" s="22" t="s">
        <v>0</v>
      </c>
      <c r="C133" s="21"/>
      <c r="D133" s="192">
        <f>SUM(D124:D132)</f>
        <v>26395.97</v>
      </c>
    </row>
    <row r="134" spans="1:4" s="14" customFormat="1" ht="16.5" customHeight="1" x14ac:dyDescent="0.2">
      <c r="A134" s="423" t="s">
        <v>615</v>
      </c>
      <c r="B134" s="423"/>
      <c r="C134" s="423"/>
      <c r="D134" s="423"/>
    </row>
    <row r="135" spans="1:4" s="14" customFormat="1" x14ac:dyDescent="0.2">
      <c r="A135" s="2">
        <v>1</v>
      </c>
      <c r="B135" s="219" t="s">
        <v>328</v>
      </c>
      <c r="C135" s="117">
        <v>2010</v>
      </c>
      <c r="D135" s="132">
        <v>39284</v>
      </c>
    </row>
    <row r="136" spans="1:4" s="14" customFormat="1" x14ac:dyDescent="0.2">
      <c r="A136" s="2">
        <v>2</v>
      </c>
      <c r="B136" s="219" t="s">
        <v>616</v>
      </c>
      <c r="C136" s="117">
        <v>2010</v>
      </c>
      <c r="D136" s="132">
        <v>900</v>
      </c>
    </row>
    <row r="137" spans="1:4" s="14" customFormat="1" x14ac:dyDescent="0.2">
      <c r="A137" s="2">
        <v>3</v>
      </c>
      <c r="B137" s="219" t="s">
        <v>405</v>
      </c>
      <c r="C137" s="117">
        <v>2010</v>
      </c>
      <c r="D137" s="132">
        <v>658.99</v>
      </c>
    </row>
    <row r="138" spans="1:4" s="14" customFormat="1" x14ac:dyDescent="0.2">
      <c r="A138" s="2">
        <v>4</v>
      </c>
      <c r="B138" s="189" t="s">
        <v>617</v>
      </c>
      <c r="C138" s="146">
        <v>2012</v>
      </c>
      <c r="D138" s="145">
        <v>2400</v>
      </c>
    </row>
    <row r="139" spans="1:4" s="14" customFormat="1" x14ac:dyDescent="0.2">
      <c r="A139" s="2">
        <v>5</v>
      </c>
      <c r="B139" s="144" t="s">
        <v>618</v>
      </c>
      <c r="C139" s="146">
        <v>2011</v>
      </c>
      <c r="D139" s="145">
        <v>750</v>
      </c>
    </row>
    <row r="140" spans="1:4" s="7" customFormat="1" x14ac:dyDescent="0.2">
      <c r="A140" s="22"/>
      <c r="B140" s="22" t="s">
        <v>0</v>
      </c>
      <c r="C140" s="21"/>
      <c r="D140" s="192">
        <f>SUM(D135:D139)</f>
        <v>43992.99</v>
      </c>
    </row>
    <row r="141" spans="1:4" s="14" customFormat="1" ht="16.5" customHeight="1" x14ac:dyDescent="0.2">
      <c r="A141" s="423" t="s">
        <v>647</v>
      </c>
      <c r="B141" s="423"/>
      <c r="C141" s="423"/>
      <c r="D141" s="423"/>
    </row>
    <row r="142" spans="1:4" s="14" customFormat="1" x14ac:dyDescent="0.2">
      <c r="A142" s="2">
        <v>1</v>
      </c>
      <c r="B142" s="137" t="s">
        <v>143</v>
      </c>
      <c r="C142" s="126">
        <v>2011</v>
      </c>
      <c r="D142" s="138">
        <v>1255</v>
      </c>
    </row>
    <row r="143" spans="1:4" s="14" customFormat="1" x14ac:dyDescent="0.2">
      <c r="A143" s="2">
        <v>2</v>
      </c>
      <c r="B143" s="137" t="s">
        <v>190</v>
      </c>
      <c r="C143" s="126">
        <v>2010</v>
      </c>
      <c r="D143" s="138">
        <v>1018</v>
      </c>
    </row>
    <row r="144" spans="1:4" s="14" customFormat="1" x14ac:dyDescent="0.2">
      <c r="A144" s="2">
        <v>3</v>
      </c>
      <c r="B144" s="137" t="s">
        <v>648</v>
      </c>
      <c r="C144" s="126">
        <v>2010</v>
      </c>
      <c r="D144" s="138">
        <v>1966.01</v>
      </c>
    </row>
    <row r="145" spans="1:4" s="14" customFormat="1" x14ac:dyDescent="0.2">
      <c r="A145" s="2">
        <v>4</v>
      </c>
      <c r="B145" s="137" t="s">
        <v>190</v>
      </c>
      <c r="C145" s="126">
        <v>2012</v>
      </c>
      <c r="D145" s="138">
        <v>1749.99</v>
      </c>
    </row>
    <row r="146" spans="1:4" s="14" customFormat="1" x14ac:dyDescent="0.2">
      <c r="A146" s="2">
        <v>5</v>
      </c>
      <c r="B146" s="129" t="s">
        <v>649</v>
      </c>
      <c r="C146" s="117">
        <v>2010</v>
      </c>
      <c r="D146" s="132">
        <v>553.88</v>
      </c>
    </row>
    <row r="147" spans="1:4" s="14" customFormat="1" x14ac:dyDescent="0.2">
      <c r="A147" s="2">
        <v>6</v>
      </c>
      <c r="B147" s="129" t="s">
        <v>650</v>
      </c>
      <c r="C147" s="117">
        <v>2012</v>
      </c>
      <c r="D147" s="132">
        <v>3400</v>
      </c>
    </row>
    <row r="148" spans="1:4" s="14" customFormat="1" x14ac:dyDescent="0.2">
      <c r="A148" s="2">
        <v>7</v>
      </c>
      <c r="B148" s="28" t="s">
        <v>651</v>
      </c>
      <c r="C148" s="117">
        <v>2013</v>
      </c>
      <c r="D148" s="132">
        <v>2860</v>
      </c>
    </row>
    <row r="149" spans="1:4" s="14" customFormat="1" x14ac:dyDescent="0.2">
      <c r="A149" s="2">
        <v>8</v>
      </c>
      <c r="B149" s="28" t="s">
        <v>651</v>
      </c>
      <c r="C149" s="117">
        <v>2014</v>
      </c>
      <c r="D149" s="132">
        <v>2840</v>
      </c>
    </row>
    <row r="150" spans="1:4" s="14" customFormat="1" x14ac:dyDescent="0.2">
      <c r="A150" s="2">
        <v>9</v>
      </c>
      <c r="B150" s="28" t="s">
        <v>652</v>
      </c>
      <c r="C150" s="117">
        <v>2013</v>
      </c>
      <c r="D150" s="132">
        <v>480</v>
      </c>
    </row>
    <row r="151" spans="1:4" s="14" customFormat="1" x14ac:dyDescent="0.2">
      <c r="A151" s="2">
        <v>10</v>
      </c>
      <c r="B151" s="28" t="s">
        <v>653</v>
      </c>
      <c r="C151" s="117">
        <v>2014</v>
      </c>
      <c r="D151" s="132">
        <v>1440</v>
      </c>
    </row>
    <row r="152" spans="1:4" s="14" customFormat="1" x14ac:dyDescent="0.2">
      <c r="A152" s="2">
        <v>11</v>
      </c>
      <c r="B152" s="28" t="s">
        <v>652</v>
      </c>
      <c r="C152" s="117">
        <v>2014</v>
      </c>
      <c r="D152" s="132">
        <v>470</v>
      </c>
    </row>
    <row r="153" spans="1:4" s="14" customFormat="1" x14ac:dyDescent="0.2">
      <c r="A153" s="2">
        <v>12</v>
      </c>
      <c r="B153" s="28" t="s">
        <v>652</v>
      </c>
      <c r="C153" s="117">
        <v>2014</v>
      </c>
      <c r="D153" s="132">
        <v>460</v>
      </c>
    </row>
    <row r="154" spans="1:4" s="14" customFormat="1" x14ac:dyDescent="0.2">
      <c r="A154" s="2">
        <v>13</v>
      </c>
      <c r="B154" s="28" t="s">
        <v>299</v>
      </c>
      <c r="C154" s="117">
        <v>2014</v>
      </c>
      <c r="D154" s="132">
        <v>490</v>
      </c>
    </row>
    <row r="155" spans="1:4" s="14" customFormat="1" x14ac:dyDescent="0.2">
      <c r="A155" s="2">
        <v>14</v>
      </c>
      <c r="B155" s="28" t="s">
        <v>654</v>
      </c>
      <c r="C155" s="117">
        <v>2015</v>
      </c>
      <c r="D155" s="132">
        <v>2000</v>
      </c>
    </row>
    <row r="156" spans="1:4" s="7" customFormat="1" x14ac:dyDescent="0.2">
      <c r="A156" s="22"/>
      <c r="B156" s="22" t="s">
        <v>0</v>
      </c>
      <c r="C156" s="21"/>
      <c r="D156" s="192">
        <f>SUM(D142:D155)</f>
        <v>20982.880000000001</v>
      </c>
    </row>
    <row r="157" spans="1:4" s="14" customFormat="1" ht="16.5" customHeight="1" x14ac:dyDescent="0.2">
      <c r="A157" s="423" t="s">
        <v>706</v>
      </c>
      <c r="B157" s="423"/>
      <c r="C157" s="423"/>
      <c r="D157" s="423"/>
    </row>
    <row r="158" spans="1:4" s="14" customFormat="1" x14ac:dyDescent="0.2">
      <c r="A158" s="2">
        <v>1</v>
      </c>
      <c r="B158" s="224" t="s">
        <v>712</v>
      </c>
      <c r="C158" s="126">
        <v>2010</v>
      </c>
      <c r="D158" s="138">
        <v>1852.46</v>
      </c>
    </row>
    <row r="159" spans="1:4" s="14" customFormat="1" x14ac:dyDescent="0.2">
      <c r="A159" s="2">
        <v>2</v>
      </c>
      <c r="B159" s="224" t="s">
        <v>713</v>
      </c>
      <c r="C159" s="126">
        <v>2010</v>
      </c>
      <c r="D159" s="138">
        <v>344.26</v>
      </c>
    </row>
    <row r="160" spans="1:4" s="14" customFormat="1" x14ac:dyDescent="0.2">
      <c r="A160" s="2">
        <v>3</v>
      </c>
      <c r="B160" s="224" t="s">
        <v>714</v>
      </c>
      <c r="C160" s="126">
        <v>2011</v>
      </c>
      <c r="D160" s="138">
        <v>2203.2399999999998</v>
      </c>
    </row>
    <row r="161" spans="1:4" s="14" customFormat="1" x14ac:dyDescent="0.2">
      <c r="A161" s="2">
        <v>4</v>
      </c>
      <c r="B161" s="224" t="s">
        <v>709</v>
      </c>
      <c r="C161" s="126">
        <v>2011</v>
      </c>
      <c r="D161" s="138">
        <v>626.02</v>
      </c>
    </row>
    <row r="162" spans="1:4" s="14" customFormat="1" x14ac:dyDescent="0.2">
      <c r="A162" s="2">
        <v>5</v>
      </c>
      <c r="B162" s="224" t="s">
        <v>710</v>
      </c>
      <c r="C162" s="126">
        <v>2010</v>
      </c>
      <c r="D162" s="138">
        <v>2827.87</v>
      </c>
    </row>
    <row r="163" spans="1:4" s="14" customFormat="1" x14ac:dyDescent="0.2">
      <c r="A163" s="2">
        <v>6</v>
      </c>
      <c r="B163" s="28" t="s">
        <v>143</v>
      </c>
      <c r="C163" s="117">
        <v>2012</v>
      </c>
      <c r="D163" s="132">
        <v>1650.41</v>
      </c>
    </row>
    <row r="164" spans="1:4" s="14" customFormat="1" x14ac:dyDescent="0.2">
      <c r="A164" s="2">
        <v>7</v>
      </c>
      <c r="B164" s="28" t="s">
        <v>711</v>
      </c>
      <c r="C164" s="117">
        <v>2010</v>
      </c>
      <c r="D164" s="132">
        <v>1790.98</v>
      </c>
    </row>
    <row r="165" spans="1:4" s="14" customFormat="1" x14ac:dyDescent="0.2">
      <c r="A165" s="2">
        <v>8</v>
      </c>
      <c r="B165" s="28" t="s">
        <v>715</v>
      </c>
      <c r="C165" s="117">
        <v>2012</v>
      </c>
      <c r="D165" s="132">
        <v>545</v>
      </c>
    </row>
    <row r="166" spans="1:4" s="14" customFormat="1" x14ac:dyDescent="0.2">
      <c r="A166" s="2">
        <v>9</v>
      </c>
      <c r="B166" s="28" t="s">
        <v>716</v>
      </c>
      <c r="C166" s="117">
        <v>2012</v>
      </c>
      <c r="D166" s="132">
        <v>2380</v>
      </c>
    </row>
    <row r="167" spans="1:4" s="14" customFormat="1" x14ac:dyDescent="0.2">
      <c r="A167" s="2">
        <v>10</v>
      </c>
      <c r="B167" s="28" t="s">
        <v>717</v>
      </c>
      <c r="C167" s="117">
        <v>2012</v>
      </c>
      <c r="D167" s="132">
        <v>1650</v>
      </c>
    </row>
    <row r="168" spans="1:4" s="14" customFormat="1" x14ac:dyDescent="0.2">
      <c r="A168" s="2">
        <v>11</v>
      </c>
      <c r="B168" s="28" t="s">
        <v>718</v>
      </c>
      <c r="C168" s="117">
        <v>2013</v>
      </c>
      <c r="D168" s="132">
        <v>999</v>
      </c>
    </row>
    <row r="169" spans="1:4" s="14" customFormat="1" x14ac:dyDescent="0.2">
      <c r="A169" s="2">
        <v>12</v>
      </c>
      <c r="B169" s="28" t="s">
        <v>719</v>
      </c>
      <c r="C169" s="146">
        <v>2015</v>
      </c>
      <c r="D169" s="145">
        <v>1218.7</v>
      </c>
    </row>
    <row r="170" spans="1:4" s="7" customFormat="1" x14ac:dyDescent="0.2">
      <c r="A170" s="22"/>
      <c r="B170" s="22" t="s">
        <v>0</v>
      </c>
      <c r="C170" s="21"/>
      <c r="D170" s="192">
        <f>SUM(D158:D169)</f>
        <v>18087.939999999999</v>
      </c>
    </row>
    <row r="171" spans="1:4" s="14" customFormat="1" x14ac:dyDescent="0.2">
      <c r="A171" s="184"/>
      <c r="B171" s="185"/>
      <c r="C171" s="73"/>
      <c r="D171" s="74"/>
    </row>
    <row r="172" spans="1:4" s="14" customFormat="1" x14ac:dyDescent="0.2">
      <c r="A172" s="184"/>
      <c r="B172" s="185"/>
      <c r="C172" s="73"/>
      <c r="D172" s="74"/>
    </row>
    <row r="173" spans="1:4" s="14" customFormat="1" x14ac:dyDescent="0.2">
      <c r="A173" s="448" t="s">
        <v>2</v>
      </c>
      <c r="B173" s="448"/>
      <c r="C173" s="448"/>
      <c r="D173" s="448"/>
    </row>
    <row r="174" spans="1:4" s="14" customFormat="1" ht="25.5" x14ac:dyDescent="0.2">
      <c r="A174" s="3" t="s">
        <v>18</v>
      </c>
      <c r="B174" s="3" t="s">
        <v>26</v>
      </c>
      <c r="C174" s="3" t="s">
        <v>27</v>
      </c>
      <c r="D174" s="63" t="s">
        <v>28</v>
      </c>
    </row>
    <row r="175" spans="1:4" x14ac:dyDescent="0.2">
      <c r="A175" s="423" t="s">
        <v>98</v>
      </c>
      <c r="B175" s="423"/>
      <c r="C175" s="423"/>
      <c r="D175" s="423"/>
    </row>
    <row r="176" spans="1:4" s="14" customFormat="1" x14ac:dyDescent="0.2">
      <c r="A176" s="2">
        <v>1</v>
      </c>
      <c r="B176" s="283" t="s">
        <v>972</v>
      </c>
      <c r="C176" s="180">
        <v>2011</v>
      </c>
      <c r="D176" s="181">
        <v>8966.7000000000007</v>
      </c>
    </row>
    <row r="177" spans="1:4" s="14" customFormat="1" x14ac:dyDescent="0.2">
      <c r="A177" s="2">
        <v>2</v>
      </c>
      <c r="B177" s="127" t="s">
        <v>973</v>
      </c>
      <c r="C177" s="115">
        <v>2011</v>
      </c>
      <c r="D177" s="177">
        <v>4196.7</v>
      </c>
    </row>
    <row r="178" spans="1:4" s="14" customFormat="1" x14ac:dyDescent="0.2">
      <c r="A178" s="2">
        <v>3</v>
      </c>
      <c r="B178" s="127" t="s">
        <v>974</v>
      </c>
      <c r="C178" s="115">
        <v>2011</v>
      </c>
      <c r="D178" s="177">
        <v>2472.3000000000002</v>
      </c>
    </row>
    <row r="179" spans="1:4" s="14" customFormat="1" x14ac:dyDescent="0.2">
      <c r="A179" s="2">
        <v>4</v>
      </c>
      <c r="B179" s="127" t="s">
        <v>975</v>
      </c>
      <c r="C179" s="115">
        <v>2011</v>
      </c>
      <c r="D179" s="177">
        <v>5313.6</v>
      </c>
    </row>
    <row r="180" spans="1:4" s="14" customFormat="1" x14ac:dyDescent="0.2">
      <c r="A180" s="2">
        <v>5</v>
      </c>
      <c r="B180" s="283" t="s">
        <v>976</v>
      </c>
      <c r="C180" s="117">
        <v>2014</v>
      </c>
      <c r="D180" s="132">
        <v>4050</v>
      </c>
    </row>
    <row r="181" spans="1:4" s="14" customFormat="1" x14ac:dyDescent="0.2">
      <c r="A181" s="2">
        <v>6</v>
      </c>
      <c r="B181" s="283" t="s">
        <v>977</v>
      </c>
      <c r="C181" s="117">
        <v>2014</v>
      </c>
      <c r="D181" s="132">
        <v>3399</v>
      </c>
    </row>
    <row r="182" spans="1:4" s="14" customFormat="1" x14ac:dyDescent="0.2">
      <c r="A182" s="2"/>
      <c r="B182" s="19" t="s">
        <v>0</v>
      </c>
      <c r="C182" s="2"/>
      <c r="D182" s="123">
        <f>SUM(D176:D181)</f>
        <v>28398.300000000003</v>
      </c>
    </row>
    <row r="183" spans="1:4" ht="13.5" customHeight="1" x14ac:dyDescent="0.2">
      <c r="A183" s="423" t="s">
        <v>134</v>
      </c>
      <c r="B183" s="423"/>
      <c r="C183" s="423"/>
      <c r="D183" s="423"/>
    </row>
    <row r="184" spans="1:4" s="18" customFormat="1" x14ac:dyDescent="0.2">
      <c r="A184" s="2">
        <v>1</v>
      </c>
      <c r="B184" s="137" t="s">
        <v>152</v>
      </c>
      <c r="C184" s="126" t="s">
        <v>153</v>
      </c>
      <c r="D184" s="138">
        <v>2050</v>
      </c>
    </row>
    <row r="185" spans="1:4" s="18" customFormat="1" x14ac:dyDescent="0.2">
      <c r="A185" s="2">
        <v>2</v>
      </c>
      <c r="B185" s="139" t="s">
        <v>154</v>
      </c>
      <c r="C185" s="125" t="s">
        <v>155</v>
      </c>
      <c r="D185" s="140">
        <v>1700</v>
      </c>
    </row>
    <row r="186" spans="1:4" s="18" customFormat="1" x14ac:dyDescent="0.2">
      <c r="A186" s="2">
        <v>3</v>
      </c>
      <c r="B186" s="139" t="s">
        <v>156</v>
      </c>
      <c r="C186" s="125" t="s">
        <v>155</v>
      </c>
      <c r="D186" s="140">
        <v>1600</v>
      </c>
    </row>
    <row r="187" spans="1:4" s="18" customFormat="1" x14ac:dyDescent="0.2">
      <c r="A187" s="2">
        <v>4</v>
      </c>
      <c r="B187" s="139" t="s">
        <v>157</v>
      </c>
      <c r="C187" s="125" t="s">
        <v>158</v>
      </c>
      <c r="D187" s="140">
        <v>3791</v>
      </c>
    </row>
    <row r="188" spans="1:4" s="18" customFormat="1" x14ac:dyDescent="0.2">
      <c r="A188" s="2">
        <v>5</v>
      </c>
      <c r="B188" s="139" t="s">
        <v>159</v>
      </c>
      <c r="C188" s="125" t="s">
        <v>158</v>
      </c>
      <c r="D188" s="140">
        <v>2182.9899999999998</v>
      </c>
    </row>
    <row r="189" spans="1:4" s="18" customFormat="1" x14ac:dyDescent="0.2">
      <c r="A189" s="2">
        <v>6</v>
      </c>
      <c r="B189" s="129" t="s">
        <v>160</v>
      </c>
      <c r="C189" s="117" t="s">
        <v>161</v>
      </c>
      <c r="D189" s="132">
        <v>2270</v>
      </c>
    </row>
    <row r="190" spans="1:4" s="18" customFormat="1" x14ac:dyDescent="0.2">
      <c r="A190" s="2">
        <v>7</v>
      </c>
      <c r="B190" s="129" t="s">
        <v>162</v>
      </c>
      <c r="C190" s="117" t="s">
        <v>163</v>
      </c>
      <c r="D190" s="132">
        <v>2879</v>
      </c>
    </row>
    <row r="191" spans="1:4" s="18" customFormat="1" x14ac:dyDescent="0.2">
      <c r="A191" s="2">
        <v>8</v>
      </c>
      <c r="B191" s="129" t="s">
        <v>164</v>
      </c>
      <c r="C191" s="117" t="s">
        <v>163</v>
      </c>
      <c r="D191" s="132">
        <v>230</v>
      </c>
    </row>
    <row r="192" spans="1:4" s="18" customFormat="1" x14ac:dyDescent="0.2">
      <c r="A192" s="2">
        <v>9</v>
      </c>
      <c r="B192" s="28" t="s">
        <v>165</v>
      </c>
      <c r="C192" s="117" t="s">
        <v>166</v>
      </c>
      <c r="D192" s="132">
        <v>430</v>
      </c>
    </row>
    <row r="193" spans="1:4" s="18" customFormat="1" x14ac:dyDescent="0.2">
      <c r="A193" s="2">
        <v>10</v>
      </c>
      <c r="B193" s="28" t="s">
        <v>167</v>
      </c>
      <c r="C193" s="117" t="s">
        <v>168</v>
      </c>
      <c r="D193" s="132">
        <v>452.95</v>
      </c>
    </row>
    <row r="194" spans="1:4" s="18" customFormat="1" x14ac:dyDescent="0.2">
      <c r="A194" s="2">
        <v>11</v>
      </c>
      <c r="B194" s="28" t="s">
        <v>160</v>
      </c>
      <c r="C194" s="117" t="s">
        <v>169</v>
      </c>
      <c r="D194" s="132">
        <v>1500</v>
      </c>
    </row>
    <row r="195" spans="1:4" s="18" customFormat="1" x14ac:dyDescent="0.2">
      <c r="A195" s="2">
        <v>12</v>
      </c>
      <c r="B195" s="28" t="s">
        <v>170</v>
      </c>
      <c r="C195" s="117" t="s">
        <v>171</v>
      </c>
      <c r="D195" s="132">
        <v>1699</v>
      </c>
    </row>
    <row r="196" spans="1:4" s="18" customFormat="1" x14ac:dyDescent="0.2">
      <c r="A196" s="2">
        <v>13</v>
      </c>
      <c r="B196" s="28" t="s">
        <v>149</v>
      </c>
      <c r="C196" s="117" t="s">
        <v>150</v>
      </c>
      <c r="D196" s="132">
        <v>1999</v>
      </c>
    </row>
    <row r="197" spans="1:4" s="18" customFormat="1" ht="13.5" customHeight="1" x14ac:dyDescent="0.2">
      <c r="A197" s="2"/>
      <c r="B197" s="19" t="s">
        <v>0</v>
      </c>
      <c r="C197" s="2"/>
      <c r="D197" s="123">
        <f>SUM(D184:D196)</f>
        <v>22783.94</v>
      </c>
    </row>
    <row r="198" spans="1:4" s="18" customFormat="1" ht="13.5" customHeight="1" x14ac:dyDescent="0.2">
      <c r="A198" s="423" t="s">
        <v>188</v>
      </c>
      <c r="B198" s="423"/>
      <c r="C198" s="423"/>
      <c r="D198" s="423"/>
    </row>
    <row r="199" spans="1:4" s="18" customFormat="1" ht="13.5" customHeight="1" x14ac:dyDescent="0.2">
      <c r="A199" s="54">
        <v>1</v>
      </c>
      <c r="B199" s="28" t="s">
        <v>193</v>
      </c>
      <c r="C199" s="117">
        <v>2010</v>
      </c>
      <c r="D199" s="132">
        <v>1713.12</v>
      </c>
    </row>
    <row r="200" spans="1:4" s="18" customFormat="1" ht="13.5" customHeight="1" x14ac:dyDescent="0.2">
      <c r="A200" s="54">
        <v>2</v>
      </c>
      <c r="B200" s="28" t="s">
        <v>194</v>
      </c>
      <c r="C200" s="117">
        <v>2013</v>
      </c>
      <c r="D200" s="132">
        <v>2926.83</v>
      </c>
    </row>
    <row r="201" spans="1:4" s="18" customFormat="1" ht="13.5" customHeight="1" x14ac:dyDescent="0.2">
      <c r="A201" s="54">
        <v>3</v>
      </c>
      <c r="B201" s="28" t="s">
        <v>195</v>
      </c>
      <c r="C201" s="117">
        <v>2013</v>
      </c>
      <c r="D201" s="132">
        <v>1625.2</v>
      </c>
    </row>
    <row r="202" spans="1:4" s="18" customFormat="1" ht="13.5" customHeight="1" x14ac:dyDescent="0.2">
      <c r="A202" s="54">
        <v>4</v>
      </c>
      <c r="B202" s="28" t="s">
        <v>196</v>
      </c>
      <c r="C202" s="117">
        <v>2014</v>
      </c>
      <c r="D202" s="132">
        <v>1745.15</v>
      </c>
    </row>
    <row r="203" spans="1:4" s="18" customFormat="1" ht="13.5" customHeight="1" x14ac:dyDescent="0.2">
      <c r="A203" s="54">
        <v>5</v>
      </c>
      <c r="B203" s="28" t="s">
        <v>197</v>
      </c>
      <c r="C203" s="117">
        <v>2014</v>
      </c>
      <c r="D203" s="132">
        <v>16532.79</v>
      </c>
    </row>
    <row r="204" spans="1:4" s="18" customFormat="1" ht="13.5" customHeight="1" x14ac:dyDescent="0.2">
      <c r="A204" s="54">
        <v>6</v>
      </c>
      <c r="B204" s="28" t="s">
        <v>198</v>
      </c>
      <c r="C204" s="117">
        <v>2014</v>
      </c>
      <c r="D204" s="132">
        <v>79940.59</v>
      </c>
    </row>
    <row r="205" spans="1:4" s="18" customFormat="1" ht="13.5" customHeight="1" x14ac:dyDescent="0.3">
      <c r="A205" s="27"/>
      <c r="B205" s="19" t="s">
        <v>0</v>
      </c>
      <c r="C205" s="19"/>
      <c r="D205" s="123">
        <f>SUM(D199:D204)</f>
        <v>104483.68</v>
      </c>
    </row>
    <row r="206" spans="1:4" s="18" customFormat="1" ht="13.5" customHeight="1" x14ac:dyDescent="0.2">
      <c r="A206" s="423" t="s">
        <v>229</v>
      </c>
      <c r="B206" s="423"/>
      <c r="C206" s="423"/>
      <c r="D206" s="423"/>
    </row>
    <row r="207" spans="1:4" s="18" customFormat="1" ht="13.5" customHeight="1" x14ac:dyDescent="0.2">
      <c r="A207" s="2">
        <v>1</v>
      </c>
      <c r="B207" s="28" t="s">
        <v>239</v>
      </c>
      <c r="C207" s="117">
        <v>2011</v>
      </c>
      <c r="D207" s="132">
        <v>2800</v>
      </c>
    </row>
    <row r="208" spans="1:4" s="18" customFormat="1" ht="13.5" customHeight="1" x14ac:dyDescent="0.2">
      <c r="A208" s="2">
        <v>2</v>
      </c>
      <c r="B208" s="28" t="s">
        <v>239</v>
      </c>
      <c r="C208" s="117">
        <v>2011</v>
      </c>
      <c r="D208" s="132">
        <v>1799</v>
      </c>
    </row>
    <row r="209" spans="1:4" s="18" customFormat="1" ht="13.5" customHeight="1" x14ac:dyDescent="0.2">
      <c r="A209" s="2">
        <v>3</v>
      </c>
      <c r="B209" s="28" t="s">
        <v>239</v>
      </c>
      <c r="C209" s="117">
        <v>2012</v>
      </c>
      <c r="D209" s="132">
        <v>1699</v>
      </c>
    </row>
    <row r="210" spans="1:4" s="18" customFormat="1" ht="13.5" customHeight="1" x14ac:dyDescent="0.2">
      <c r="A210" s="2">
        <v>4</v>
      </c>
      <c r="B210" s="28" t="s">
        <v>239</v>
      </c>
      <c r="C210" s="117">
        <v>2012</v>
      </c>
      <c r="D210" s="132">
        <v>2599</v>
      </c>
    </row>
    <row r="211" spans="1:4" s="18" customFormat="1" ht="13.5" customHeight="1" x14ac:dyDescent="0.2">
      <c r="A211" s="2">
        <v>5</v>
      </c>
      <c r="B211" s="28" t="s">
        <v>239</v>
      </c>
      <c r="C211" s="117">
        <v>2012</v>
      </c>
      <c r="D211" s="132">
        <v>1670</v>
      </c>
    </row>
    <row r="212" spans="1:4" s="18" customFormat="1" ht="13.5" customHeight="1" x14ac:dyDescent="0.2">
      <c r="A212" s="2">
        <v>6</v>
      </c>
      <c r="B212" s="28" t="s">
        <v>239</v>
      </c>
      <c r="C212" s="117">
        <v>2013</v>
      </c>
      <c r="D212" s="132">
        <v>1799.99</v>
      </c>
    </row>
    <row r="213" spans="1:4" s="18" customFormat="1" ht="13.5" customHeight="1" x14ac:dyDescent="0.2">
      <c r="A213" s="2">
        <v>7</v>
      </c>
      <c r="B213" s="28" t="s">
        <v>239</v>
      </c>
      <c r="C213" s="117">
        <v>2013</v>
      </c>
      <c r="D213" s="132">
        <v>1469.99</v>
      </c>
    </row>
    <row r="214" spans="1:4" s="18" customFormat="1" ht="13.5" customHeight="1" x14ac:dyDescent="0.2">
      <c r="A214" s="2">
        <v>8</v>
      </c>
      <c r="B214" s="28" t="s">
        <v>239</v>
      </c>
      <c r="C214" s="117">
        <v>2014</v>
      </c>
      <c r="D214" s="132">
        <v>1250</v>
      </c>
    </row>
    <row r="215" spans="1:4" s="18" customFormat="1" ht="13.5" customHeight="1" x14ac:dyDescent="0.2">
      <c r="A215" s="2">
        <v>9</v>
      </c>
      <c r="B215" s="28" t="s">
        <v>239</v>
      </c>
      <c r="C215" s="117">
        <v>2014</v>
      </c>
      <c r="D215" s="132">
        <v>1214</v>
      </c>
    </row>
    <row r="216" spans="1:4" s="18" customFormat="1" ht="13.5" customHeight="1" x14ac:dyDescent="0.2">
      <c r="A216" s="2">
        <v>10</v>
      </c>
      <c r="B216" s="28" t="s">
        <v>240</v>
      </c>
      <c r="C216" s="117">
        <v>2011</v>
      </c>
      <c r="D216" s="132">
        <v>1400</v>
      </c>
    </row>
    <row r="217" spans="1:4" s="18" customFormat="1" ht="13.5" customHeight="1" x14ac:dyDescent="0.2">
      <c r="A217" s="2">
        <v>11</v>
      </c>
      <c r="B217" s="28" t="s">
        <v>241</v>
      </c>
      <c r="C217" s="117">
        <v>2013</v>
      </c>
      <c r="D217" s="132">
        <v>1469.28</v>
      </c>
    </row>
    <row r="218" spans="1:4" s="18" customFormat="1" ht="13.5" customHeight="1" x14ac:dyDescent="0.2">
      <c r="A218" s="2">
        <v>12</v>
      </c>
      <c r="B218" s="28" t="s">
        <v>241</v>
      </c>
      <c r="C218" s="117">
        <v>2013</v>
      </c>
      <c r="D218" s="132">
        <v>1469.28</v>
      </c>
    </row>
    <row r="219" spans="1:4" s="14" customFormat="1" ht="12.75" customHeight="1" x14ac:dyDescent="0.2">
      <c r="A219" s="19"/>
      <c r="B219" s="19" t="s">
        <v>0</v>
      </c>
      <c r="C219" s="2"/>
      <c r="D219" s="123">
        <f>SUM(D207:D218)</f>
        <v>20639.539999999997</v>
      </c>
    </row>
    <row r="220" spans="1:4" s="14" customFormat="1" ht="12.75" customHeight="1" x14ac:dyDescent="0.2">
      <c r="A220" s="423" t="s">
        <v>266</v>
      </c>
      <c r="B220" s="423"/>
      <c r="C220" s="423"/>
      <c r="D220" s="423"/>
    </row>
    <row r="221" spans="1:4" s="14" customFormat="1" x14ac:dyDescent="0.2">
      <c r="A221" s="2">
        <v>1</v>
      </c>
      <c r="B221" s="137" t="s">
        <v>267</v>
      </c>
      <c r="C221" s="126">
        <v>2010</v>
      </c>
      <c r="D221" s="138">
        <v>1850</v>
      </c>
    </row>
    <row r="222" spans="1:4" s="14" customFormat="1" x14ac:dyDescent="0.2">
      <c r="A222" s="2">
        <v>2</v>
      </c>
      <c r="B222" s="137" t="s">
        <v>268</v>
      </c>
      <c r="C222" s="126">
        <v>2010</v>
      </c>
      <c r="D222" s="138">
        <v>800</v>
      </c>
    </row>
    <row r="223" spans="1:4" s="14" customFormat="1" x14ac:dyDescent="0.2">
      <c r="A223" s="2">
        <v>3</v>
      </c>
      <c r="B223" s="137" t="s">
        <v>268</v>
      </c>
      <c r="C223" s="126">
        <v>2010</v>
      </c>
      <c r="D223" s="138">
        <v>850</v>
      </c>
    </row>
    <row r="224" spans="1:4" s="14" customFormat="1" x14ac:dyDescent="0.2">
      <c r="A224" s="2">
        <v>4</v>
      </c>
      <c r="B224" s="137" t="s">
        <v>269</v>
      </c>
      <c r="C224" s="126">
        <v>2010</v>
      </c>
      <c r="D224" s="138">
        <v>2060</v>
      </c>
    </row>
    <row r="225" spans="1:4" s="14" customFormat="1" x14ac:dyDescent="0.2">
      <c r="A225" s="2">
        <v>5</v>
      </c>
      <c r="B225" s="137" t="s">
        <v>270</v>
      </c>
      <c r="C225" s="126">
        <v>2010</v>
      </c>
      <c r="D225" s="138">
        <v>400</v>
      </c>
    </row>
    <row r="226" spans="1:4" s="14" customFormat="1" x14ac:dyDescent="0.2">
      <c r="A226" s="2">
        <v>6</v>
      </c>
      <c r="B226" s="137" t="s">
        <v>271</v>
      </c>
      <c r="C226" s="126">
        <v>2011</v>
      </c>
      <c r="D226" s="138">
        <v>1800</v>
      </c>
    </row>
    <row r="227" spans="1:4" x14ac:dyDescent="0.2">
      <c r="A227" s="2"/>
      <c r="B227" s="19" t="s">
        <v>0</v>
      </c>
      <c r="C227" s="19"/>
      <c r="D227" s="123">
        <f>SUM(D221:D226)</f>
        <v>7760</v>
      </c>
    </row>
    <row r="228" spans="1:4" x14ac:dyDescent="0.2">
      <c r="A228" s="423" t="s">
        <v>277</v>
      </c>
      <c r="B228" s="423"/>
      <c r="C228" s="423"/>
      <c r="D228" s="423"/>
    </row>
    <row r="229" spans="1:4" x14ac:dyDescent="0.2">
      <c r="A229" s="2">
        <v>1</v>
      </c>
      <c r="B229" s="28" t="s">
        <v>149</v>
      </c>
      <c r="C229" s="117">
        <v>2014</v>
      </c>
      <c r="D229" s="132">
        <v>1699</v>
      </c>
    </row>
    <row r="230" spans="1:4" s="20" customFormat="1" x14ac:dyDescent="0.2">
      <c r="A230" s="2"/>
      <c r="B230" s="19" t="s">
        <v>0</v>
      </c>
      <c r="C230" s="2"/>
      <c r="D230" s="123">
        <f>SUM(D229:D229)</f>
        <v>1699</v>
      </c>
    </row>
    <row r="231" spans="1:4" s="7" customFormat="1" x14ac:dyDescent="0.2">
      <c r="A231" s="423" t="s">
        <v>309</v>
      </c>
      <c r="B231" s="423"/>
      <c r="C231" s="423"/>
      <c r="D231" s="423"/>
    </row>
    <row r="232" spans="1:4" x14ac:dyDescent="0.2">
      <c r="A232" s="2">
        <v>1</v>
      </c>
      <c r="B232" s="137" t="s">
        <v>333</v>
      </c>
      <c r="C232" s="126">
        <v>2010</v>
      </c>
      <c r="D232" s="138">
        <v>13355.34</v>
      </c>
    </row>
    <row r="233" spans="1:4" x14ac:dyDescent="0.2">
      <c r="A233" s="2">
        <v>2</v>
      </c>
      <c r="B233" s="137" t="s">
        <v>334</v>
      </c>
      <c r="C233" s="126">
        <v>2010</v>
      </c>
      <c r="D233" s="138">
        <v>6822.24</v>
      </c>
    </row>
    <row r="234" spans="1:4" x14ac:dyDescent="0.2">
      <c r="A234" s="2">
        <v>3</v>
      </c>
      <c r="B234" s="137" t="s">
        <v>335</v>
      </c>
      <c r="C234" s="126">
        <v>2010</v>
      </c>
      <c r="D234" s="138">
        <v>2540</v>
      </c>
    </row>
    <row r="235" spans="1:4" x14ac:dyDescent="0.2">
      <c r="A235" s="2">
        <v>4</v>
      </c>
      <c r="B235" s="137" t="s">
        <v>336</v>
      </c>
      <c r="C235" s="126">
        <v>2011</v>
      </c>
      <c r="D235" s="138">
        <v>1760</v>
      </c>
    </row>
    <row r="236" spans="1:4" x14ac:dyDescent="0.2">
      <c r="A236" s="2">
        <v>5</v>
      </c>
      <c r="B236" s="137" t="s">
        <v>337</v>
      </c>
      <c r="C236" s="126">
        <v>2011</v>
      </c>
      <c r="D236" s="138">
        <v>2840</v>
      </c>
    </row>
    <row r="237" spans="1:4" x14ac:dyDescent="0.2">
      <c r="A237" s="2">
        <v>6</v>
      </c>
      <c r="B237" s="137" t="s">
        <v>338</v>
      </c>
      <c r="C237" s="126">
        <v>2012</v>
      </c>
      <c r="D237" s="138">
        <v>1414</v>
      </c>
    </row>
    <row r="238" spans="1:4" x14ac:dyDescent="0.2">
      <c r="A238" s="2">
        <v>7</v>
      </c>
      <c r="B238" s="137" t="s">
        <v>339</v>
      </c>
      <c r="C238" s="126">
        <v>2011</v>
      </c>
      <c r="D238" s="138">
        <v>719</v>
      </c>
    </row>
    <row r="239" spans="1:4" x14ac:dyDescent="0.2">
      <c r="A239" s="2">
        <v>8</v>
      </c>
      <c r="B239" s="137" t="s">
        <v>340</v>
      </c>
      <c r="C239" s="126">
        <v>2011</v>
      </c>
      <c r="D239" s="138">
        <v>3430</v>
      </c>
    </row>
    <row r="240" spans="1:4" x14ac:dyDescent="0.2">
      <c r="A240" s="2">
        <v>9</v>
      </c>
      <c r="B240" s="28" t="s">
        <v>341</v>
      </c>
      <c r="C240" s="117">
        <v>2014</v>
      </c>
      <c r="D240" s="132">
        <v>5398</v>
      </c>
    </row>
    <row r="241" spans="1:6" x14ac:dyDescent="0.2">
      <c r="A241" s="2">
        <v>10</v>
      </c>
      <c r="B241" s="28" t="s">
        <v>342</v>
      </c>
      <c r="C241" s="117">
        <v>2011</v>
      </c>
      <c r="D241" s="132">
        <v>970.41</v>
      </c>
    </row>
    <row r="242" spans="1:6" x14ac:dyDescent="0.2">
      <c r="A242" s="2">
        <v>11</v>
      </c>
      <c r="B242" s="28" t="s">
        <v>343</v>
      </c>
      <c r="C242" s="117">
        <v>2011</v>
      </c>
      <c r="D242" s="132">
        <v>1946.81</v>
      </c>
    </row>
    <row r="243" spans="1:6" x14ac:dyDescent="0.2">
      <c r="A243" s="2">
        <v>12</v>
      </c>
      <c r="B243" s="28" t="s">
        <v>344</v>
      </c>
      <c r="C243" s="117">
        <v>2011</v>
      </c>
      <c r="D243" s="132">
        <v>4555.4799999999996</v>
      </c>
    </row>
    <row r="244" spans="1:6" x14ac:dyDescent="0.2">
      <c r="A244" s="2">
        <v>13</v>
      </c>
      <c r="B244" s="28" t="s">
        <v>345</v>
      </c>
      <c r="C244" s="117">
        <v>2011</v>
      </c>
      <c r="D244" s="132">
        <v>4145.2299999999996</v>
      </c>
    </row>
    <row r="245" spans="1:6" x14ac:dyDescent="0.2">
      <c r="A245" s="2">
        <v>14</v>
      </c>
      <c r="B245" s="28" t="s">
        <v>346</v>
      </c>
      <c r="C245" s="117">
        <v>2014</v>
      </c>
      <c r="D245" s="132">
        <v>8399.4</v>
      </c>
    </row>
    <row r="246" spans="1:6" x14ac:dyDescent="0.2">
      <c r="A246" s="2">
        <v>15</v>
      </c>
      <c r="B246" s="28" t="s">
        <v>347</v>
      </c>
      <c r="C246" s="117">
        <v>2011</v>
      </c>
      <c r="D246" s="132">
        <v>7532.28</v>
      </c>
    </row>
    <row r="247" spans="1:6" x14ac:dyDescent="0.2">
      <c r="A247" s="2">
        <v>16</v>
      </c>
      <c r="B247" s="28" t="s">
        <v>348</v>
      </c>
      <c r="C247" s="117">
        <v>2011</v>
      </c>
      <c r="D247" s="132">
        <v>4140.43</v>
      </c>
    </row>
    <row r="248" spans="1:6" x14ac:dyDescent="0.2">
      <c r="A248" s="2">
        <v>17</v>
      </c>
      <c r="B248" s="28" t="s">
        <v>349</v>
      </c>
      <c r="C248" s="117">
        <v>2014</v>
      </c>
      <c r="D248" s="132">
        <v>1350</v>
      </c>
    </row>
    <row r="249" spans="1:6" x14ac:dyDescent="0.2">
      <c r="A249" s="2">
        <v>18</v>
      </c>
      <c r="B249" s="28" t="s">
        <v>350</v>
      </c>
      <c r="C249" s="117">
        <v>2014</v>
      </c>
      <c r="D249" s="132">
        <v>14400</v>
      </c>
    </row>
    <row r="250" spans="1:6" s="7" customFormat="1" ht="12.75" customHeight="1" x14ac:dyDescent="0.2">
      <c r="A250" s="107"/>
      <c r="B250" s="107" t="s">
        <v>0</v>
      </c>
      <c r="C250" s="30"/>
      <c r="D250" s="161">
        <f>SUM(D232:D249)</f>
        <v>85718.62</v>
      </c>
      <c r="F250" s="15"/>
    </row>
    <row r="251" spans="1:6" s="7" customFormat="1" x14ac:dyDescent="0.2">
      <c r="A251" s="423" t="s">
        <v>363</v>
      </c>
      <c r="B251" s="423"/>
      <c r="C251" s="423"/>
      <c r="D251" s="423"/>
      <c r="F251" s="15"/>
    </row>
    <row r="252" spans="1:6" s="7" customFormat="1" x14ac:dyDescent="0.2">
      <c r="A252" s="2">
        <v>1</v>
      </c>
      <c r="B252" s="179" t="s">
        <v>380</v>
      </c>
      <c r="C252" s="180">
        <v>2010</v>
      </c>
      <c r="D252" s="181">
        <v>244</v>
      </c>
      <c r="F252" s="15"/>
    </row>
    <row r="253" spans="1:6" s="7" customFormat="1" x14ac:dyDescent="0.2">
      <c r="A253" s="2">
        <v>2</v>
      </c>
      <c r="B253" s="179" t="s">
        <v>333</v>
      </c>
      <c r="C253" s="180">
        <v>2010</v>
      </c>
      <c r="D253" s="181">
        <v>4451.78</v>
      </c>
    </row>
    <row r="254" spans="1:6" s="7" customFormat="1" x14ac:dyDescent="0.2">
      <c r="A254" s="2">
        <v>3</v>
      </c>
      <c r="B254" s="179" t="s">
        <v>334</v>
      </c>
      <c r="C254" s="180">
        <v>2010</v>
      </c>
      <c r="D254" s="181">
        <v>3411.12</v>
      </c>
    </row>
    <row r="255" spans="1:6" s="7" customFormat="1" x14ac:dyDescent="0.2">
      <c r="A255" s="2">
        <v>4</v>
      </c>
      <c r="B255" s="28" t="s">
        <v>381</v>
      </c>
      <c r="C255" s="117">
        <v>2011</v>
      </c>
      <c r="D255" s="132">
        <v>2510.7600000000002</v>
      </c>
    </row>
    <row r="256" spans="1:6" s="7" customFormat="1" x14ac:dyDescent="0.2">
      <c r="A256" s="2">
        <v>5</v>
      </c>
      <c r="B256" s="28" t="s">
        <v>382</v>
      </c>
      <c r="C256" s="117">
        <v>2011</v>
      </c>
      <c r="D256" s="132">
        <v>2070.21</v>
      </c>
    </row>
    <row r="257" spans="1:4" s="7" customFormat="1" x14ac:dyDescent="0.2">
      <c r="A257" s="2">
        <v>6</v>
      </c>
      <c r="B257" s="28" t="s">
        <v>342</v>
      </c>
      <c r="C257" s="117">
        <v>2011</v>
      </c>
      <c r="D257" s="132">
        <v>970.41</v>
      </c>
    </row>
    <row r="258" spans="1:4" s="7" customFormat="1" x14ac:dyDescent="0.2">
      <c r="A258" s="2">
        <v>7</v>
      </c>
      <c r="B258" s="28" t="s">
        <v>383</v>
      </c>
      <c r="C258" s="117">
        <v>2011</v>
      </c>
      <c r="D258" s="132">
        <v>2072.61</v>
      </c>
    </row>
    <row r="259" spans="1:4" s="7" customFormat="1" x14ac:dyDescent="0.2">
      <c r="A259" s="2">
        <v>8</v>
      </c>
      <c r="B259" s="28" t="s">
        <v>384</v>
      </c>
      <c r="C259" s="117">
        <v>2014</v>
      </c>
      <c r="D259" s="132">
        <v>2799</v>
      </c>
    </row>
    <row r="260" spans="1:4" s="7" customFormat="1" x14ac:dyDescent="0.2">
      <c r="A260" s="2">
        <v>9</v>
      </c>
      <c r="B260" s="28" t="s">
        <v>385</v>
      </c>
      <c r="C260" s="117">
        <v>2014</v>
      </c>
      <c r="D260" s="132">
        <v>1799</v>
      </c>
    </row>
    <row r="261" spans="1:4" s="7" customFormat="1" x14ac:dyDescent="0.2">
      <c r="A261" s="2">
        <v>10</v>
      </c>
      <c r="B261" s="28" t="s">
        <v>386</v>
      </c>
      <c r="C261" s="117">
        <v>2014</v>
      </c>
      <c r="D261" s="132">
        <v>4590</v>
      </c>
    </row>
    <row r="262" spans="1:4" s="14" customFormat="1" x14ac:dyDescent="0.2">
      <c r="A262" s="2"/>
      <c r="B262" s="19" t="s">
        <v>0</v>
      </c>
      <c r="C262" s="2"/>
      <c r="D262" s="123">
        <f>SUM(D252:D261)</f>
        <v>24918.89</v>
      </c>
    </row>
    <row r="263" spans="1:4" s="14" customFormat="1" x14ac:dyDescent="0.2">
      <c r="A263" s="423" t="s">
        <v>392</v>
      </c>
      <c r="B263" s="423"/>
      <c r="C263" s="423"/>
      <c r="D263" s="423"/>
    </row>
    <row r="264" spans="1:4" s="14" customFormat="1" x14ac:dyDescent="0.2">
      <c r="A264" s="2">
        <v>1</v>
      </c>
      <c r="B264" s="186" t="s">
        <v>333</v>
      </c>
      <c r="C264" s="31">
        <v>2010</v>
      </c>
      <c r="D264" s="190">
        <v>17807.12</v>
      </c>
    </row>
    <row r="265" spans="1:4" s="14" customFormat="1" x14ac:dyDescent="0.2">
      <c r="A265" s="2">
        <v>2</v>
      </c>
      <c r="B265" s="186" t="s">
        <v>416</v>
      </c>
      <c r="C265" s="31">
        <v>2010</v>
      </c>
      <c r="D265" s="190">
        <v>8527.7999999999993</v>
      </c>
    </row>
    <row r="266" spans="1:4" s="14" customFormat="1" x14ac:dyDescent="0.2">
      <c r="A266" s="2">
        <v>3</v>
      </c>
      <c r="B266" s="186" t="s">
        <v>417</v>
      </c>
      <c r="C266" s="31">
        <v>2010</v>
      </c>
      <c r="D266" s="190">
        <v>1098</v>
      </c>
    </row>
    <row r="267" spans="1:4" s="14" customFormat="1" x14ac:dyDescent="0.2">
      <c r="A267" s="2">
        <v>4</v>
      </c>
      <c r="B267" s="186" t="s">
        <v>418</v>
      </c>
      <c r="C267" s="31">
        <v>2010</v>
      </c>
      <c r="D267" s="190">
        <v>2000</v>
      </c>
    </row>
    <row r="268" spans="1:4" s="14" customFormat="1" x14ac:dyDescent="0.2">
      <c r="A268" s="2">
        <v>5</v>
      </c>
      <c r="B268" s="186" t="s">
        <v>419</v>
      </c>
      <c r="C268" s="31">
        <v>2010</v>
      </c>
      <c r="D268" s="190">
        <v>1399</v>
      </c>
    </row>
    <row r="269" spans="1:4" s="14" customFormat="1" x14ac:dyDescent="0.2">
      <c r="A269" s="2">
        <v>6</v>
      </c>
      <c r="B269" s="186" t="s">
        <v>420</v>
      </c>
      <c r="C269" s="31">
        <v>2010</v>
      </c>
      <c r="D269" s="190">
        <v>1480</v>
      </c>
    </row>
    <row r="270" spans="1:4" s="14" customFormat="1" x14ac:dyDescent="0.2">
      <c r="A270" s="2">
        <v>7</v>
      </c>
      <c r="B270" s="186" t="s">
        <v>421</v>
      </c>
      <c r="C270" s="31">
        <v>2010</v>
      </c>
      <c r="D270" s="190">
        <v>1900</v>
      </c>
    </row>
    <row r="271" spans="1:4" s="14" customFormat="1" x14ac:dyDescent="0.2">
      <c r="A271" s="2">
        <v>8</v>
      </c>
      <c r="B271" s="186" t="s">
        <v>422</v>
      </c>
      <c r="C271" s="31">
        <v>2011</v>
      </c>
      <c r="D271" s="190">
        <v>3000</v>
      </c>
    </row>
    <row r="272" spans="1:4" s="14" customFormat="1" x14ac:dyDescent="0.2">
      <c r="A272" s="2">
        <v>9</v>
      </c>
      <c r="B272" s="186" t="s">
        <v>336</v>
      </c>
      <c r="C272" s="31">
        <v>2011</v>
      </c>
      <c r="D272" s="190">
        <v>700</v>
      </c>
    </row>
    <row r="273" spans="1:4" s="14" customFormat="1" x14ac:dyDescent="0.2">
      <c r="A273" s="2">
        <v>10</v>
      </c>
      <c r="B273" s="186" t="s">
        <v>423</v>
      </c>
      <c r="C273" s="31">
        <v>2011</v>
      </c>
      <c r="D273" s="190">
        <v>2200</v>
      </c>
    </row>
    <row r="274" spans="1:4" s="14" customFormat="1" x14ac:dyDescent="0.2">
      <c r="A274" s="2">
        <v>11</v>
      </c>
      <c r="B274" s="129" t="s">
        <v>424</v>
      </c>
      <c r="C274" s="117">
        <v>2012</v>
      </c>
      <c r="D274" s="132">
        <v>1323</v>
      </c>
    </row>
    <row r="275" spans="1:4" s="14" customFormat="1" x14ac:dyDescent="0.2">
      <c r="A275" s="2">
        <v>12</v>
      </c>
      <c r="B275" s="129" t="s">
        <v>425</v>
      </c>
      <c r="C275" s="117">
        <v>2012</v>
      </c>
      <c r="D275" s="132">
        <v>2295</v>
      </c>
    </row>
    <row r="276" spans="1:4" s="14" customFormat="1" x14ac:dyDescent="0.2">
      <c r="A276" s="2">
        <v>13</v>
      </c>
      <c r="B276" s="129" t="s">
        <v>426</v>
      </c>
      <c r="C276" s="117">
        <v>2012</v>
      </c>
      <c r="D276" s="132">
        <v>1807</v>
      </c>
    </row>
    <row r="277" spans="1:4" s="14" customFormat="1" x14ac:dyDescent="0.2">
      <c r="A277" s="2">
        <v>14</v>
      </c>
      <c r="B277" s="28" t="s">
        <v>427</v>
      </c>
      <c r="C277" s="117">
        <v>2013</v>
      </c>
      <c r="D277" s="170">
        <v>1500</v>
      </c>
    </row>
    <row r="278" spans="1:4" s="14" customFormat="1" x14ac:dyDescent="0.2">
      <c r="A278" s="2">
        <v>15</v>
      </c>
      <c r="B278" s="28" t="s">
        <v>428</v>
      </c>
      <c r="C278" s="117">
        <v>2011</v>
      </c>
      <c r="D278" s="170">
        <v>6833.22</v>
      </c>
    </row>
    <row r="279" spans="1:4" s="14" customFormat="1" x14ac:dyDescent="0.2">
      <c r="A279" s="2">
        <v>16</v>
      </c>
      <c r="B279" s="28" t="s">
        <v>429</v>
      </c>
      <c r="C279" s="117">
        <v>2011</v>
      </c>
      <c r="D279" s="170">
        <v>4145.24</v>
      </c>
    </row>
    <row r="280" spans="1:4" s="14" customFormat="1" x14ac:dyDescent="0.2">
      <c r="A280" s="2">
        <v>17</v>
      </c>
      <c r="B280" s="28" t="s">
        <v>430</v>
      </c>
      <c r="C280" s="117">
        <v>2011</v>
      </c>
      <c r="D280" s="170">
        <v>7532.78</v>
      </c>
    </row>
    <row r="281" spans="1:4" s="14" customFormat="1" x14ac:dyDescent="0.2">
      <c r="A281" s="2">
        <v>18</v>
      </c>
      <c r="B281" s="28" t="s">
        <v>431</v>
      </c>
      <c r="C281" s="117">
        <v>2011</v>
      </c>
      <c r="D281" s="170">
        <v>4140.43</v>
      </c>
    </row>
    <row r="282" spans="1:4" s="14" customFormat="1" x14ac:dyDescent="0.2">
      <c r="A282" s="2">
        <v>19</v>
      </c>
      <c r="B282" s="28" t="s">
        <v>432</v>
      </c>
      <c r="C282" s="117">
        <v>2010</v>
      </c>
      <c r="D282" s="170">
        <v>5368</v>
      </c>
    </row>
    <row r="283" spans="1:4" s="14" customFormat="1" x14ac:dyDescent="0.2">
      <c r="A283" s="2">
        <v>20</v>
      </c>
      <c r="B283" s="28" t="s">
        <v>433</v>
      </c>
      <c r="C283" s="117">
        <v>2014</v>
      </c>
      <c r="D283" s="170">
        <v>10407</v>
      </c>
    </row>
    <row r="284" spans="1:4" s="14" customFormat="1" x14ac:dyDescent="0.2">
      <c r="A284" s="2">
        <v>21</v>
      </c>
      <c r="B284" s="28" t="s">
        <v>342</v>
      </c>
      <c r="C284" s="117">
        <v>2011</v>
      </c>
      <c r="D284" s="170">
        <v>970.41</v>
      </c>
    </row>
    <row r="285" spans="1:4" s="14" customFormat="1" x14ac:dyDescent="0.2">
      <c r="A285" s="2">
        <v>22</v>
      </c>
      <c r="B285" s="28" t="s">
        <v>434</v>
      </c>
      <c r="C285" s="117">
        <v>2014</v>
      </c>
      <c r="D285" s="170">
        <v>5000</v>
      </c>
    </row>
    <row r="286" spans="1:4" s="14" customFormat="1" x14ac:dyDescent="0.2">
      <c r="A286" s="2">
        <v>23</v>
      </c>
      <c r="B286" s="28" t="s">
        <v>435</v>
      </c>
      <c r="C286" s="117">
        <v>2014</v>
      </c>
      <c r="D286" s="170">
        <v>2182</v>
      </c>
    </row>
    <row r="287" spans="1:4" s="14" customFormat="1" x14ac:dyDescent="0.2">
      <c r="A287" s="2">
        <v>24</v>
      </c>
      <c r="B287" s="28" t="s">
        <v>435</v>
      </c>
      <c r="C287" s="117">
        <v>2014</v>
      </c>
      <c r="D287" s="170">
        <v>1270</v>
      </c>
    </row>
    <row r="288" spans="1:4" s="14" customFormat="1" x14ac:dyDescent="0.2">
      <c r="A288" s="2">
        <v>25</v>
      </c>
      <c r="B288" s="28" t="s">
        <v>436</v>
      </c>
      <c r="C288" s="117">
        <v>2014</v>
      </c>
      <c r="D288" s="170">
        <v>2636</v>
      </c>
    </row>
    <row r="289" spans="1:4" s="14" customFormat="1" x14ac:dyDescent="0.2">
      <c r="A289" s="2"/>
      <c r="B289" s="19" t="s">
        <v>0</v>
      </c>
      <c r="C289" s="2"/>
      <c r="D289" s="178">
        <f>SUM(D264:D288)</f>
        <v>97522</v>
      </c>
    </row>
    <row r="290" spans="1:4" s="14" customFormat="1" ht="16.5" customHeight="1" x14ac:dyDescent="0.2">
      <c r="A290" s="423" t="s">
        <v>461</v>
      </c>
      <c r="B290" s="423"/>
      <c r="C290" s="423"/>
      <c r="D290" s="423"/>
    </row>
    <row r="291" spans="1:4" s="14" customFormat="1" x14ac:dyDescent="0.2">
      <c r="A291" s="2">
        <v>1</v>
      </c>
      <c r="B291" s="209" t="s">
        <v>499</v>
      </c>
      <c r="C291" s="76">
        <v>2010</v>
      </c>
      <c r="D291" s="78">
        <v>1006.5</v>
      </c>
    </row>
    <row r="292" spans="1:4" s="14" customFormat="1" x14ac:dyDescent="0.2">
      <c r="A292" s="2">
        <v>2</v>
      </c>
      <c r="B292" s="206" t="s">
        <v>500</v>
      </c>
      <c r="C292" s="76">
        <v>2010</v>
      </c>
      <c r="D292" s="78">
        <v>5116.68</v>
      </c>
    </row>
    <row r="293" spans="1:4" s="14" customFormat="1" x14ac:dyDescent="0.2">
      <c r="A293" s="2">
        <v>3</v>
      </c>
      <c r="B293" s="209" t="s">
        <v>501</v>
      </c>
      <c r="C293" s="76">
        <v>2011</v>
      </c>
      <c r="D293" s="78">
        <v>1600</v>
      </c>
    </row>
    <row r="294" spans="1:4" s="14" customFormat="1" x14ac:dyDescent="0.2">
      <c r="A294" s="2">
        <v>4</v>
      </c>
      <c r="B294" s="209" t="s">
        <v>502</v>
      </c>
      <c r="C294" s="76">
        <v>2011</v>
      </c>
      <c r="D294" s="78">
        <v>4890</v>
      </c>
    </row>
    <row r="295" spans="1:4" s="14" customFormat="1" x14ac:dyDescent="0.2">
      <c r="A295" s="2">
        <v>5</v>
      </c>
      <c r="B295" s="209" t="s">
        <v>195</v>
      </c>
      <c r="C295" s="76">
        <v>2011</v>
      </c>
      <c r="D295" s="77">
        <v>2200</v>
      </c>
    </row>
    <row r="296" spans="1:4" s="14" customFormat="1" x14ac:dyDescent="0.2">
      <c r="A296" s="2">
        <v>6</v>
      </c>
      <c r="B296" s="209" t="s">
        <v>503</v>
      </c>
      <c r="C296" s="76">
        <v>2011</v>
      </c>
      <c r="D296" s="78">
        <v>2889.98</v>
      </c>
    </row>
    <row r="297" spans="1:4" s="14" customFormat="1" x14ac:dyDescent="0.2">
      <c r="A297" s="2">
        <v>7</v>
      </c>
      <c r="B297" s="129" t="s">
        <v>504</v>
      </c>
      <c r="C297" s="117">
        <v>2012</v>
      </c>
      <c r="D297" s="166">
        <v>4300.01</v>
      </c>
    </row>
    <row r="298" spans="1:4" s="14" customFormat="1" x14ac:dyDescent="0.2">
      <c r="A298" s="2">
        <v>8</v>
      </c>
      <c r="B298" s="129" t="s">
        <v>505</v>
      </c>
      <c r="C298" s="117">
        <v>2012</v>
      </c>
      <c r="D298" s="166">
        <v>1910</v>
      </c>
    </row>
    <row r="299" spans="1:4" s="14" customFormat="1" x14ac:dyDescent="0.2">
      <c r="A299" s="2">
        <v>9</v>
      </c>
      <c r="B299" s="28" t="s">
        <v>239</v>
      </c>
      <c r="C299" s="117">
        <v>2014</v>
      </c>
      <c r="D299" s="173">
        <v>2025</v>
      </c>
    </row>
    <row r="300" spans="1:4" s="14" customFormat="1" x14ac:dyDescent="0.2">
      <c r="A300" s="2">
        <v>10</v>
      </c>
      <c r="B300" s="28" t="s">
        <v>506</v>
      </c>
      <c r="C300" s="117">
        <v>2011</v>
      </c>
      <c r="D300" s="173">
        <v>2072.61</v>
      </c>
    </row>
    <row r="301" spans="1:4" s="14" customFormat="1" x14ac:dyDescent="0.2">
      <c r="A301" s="2">
        <v>11</v>
      </c>
      <c r="B301" s="28" t="s">
        <v>509</v>
      </c>
      <c r="C301" s="117">
        <v>2011</v>
      </c>
      <c r="D301" s="173">
        <v>3104.9</v>
      </c>
    </row>
    <row r="302" spans="1:4" s="14" customFormat="1" x14ac:dyDescent="0.2">
      <c r="A302" s="2">
        <v>12</v>
      </c>
      <c r="B302" s="28" t="s">
        <v>382</v>
      </c>
      <c r="C302" s="117">
        <v>2011</v>
      </c>
      <c r="D302" s="173">
        <v>2070.21</v>
      </c>
    </row>
    <row r="303" spans="1:4" s="14" customFormat="1" x14ac:dyDescent="0.2">
      <c r="A303" s="2">
        <v>13</v>
      </c>
      <c r="B303" s="28" t="s">
        <v>435</v>
      </c>
      <c r="C303" s="117">
        <v>2014</v>
      </c>
      <c r="D303" s="173">
        <v>1954.99</v>
      </c>
    </row>
    <row r="304" spans="1:4" s="14" customFormat="1" x14ac:dyDescent="0.2">
      <c r="A304" s="2">
        <v>14</v>
      </c>
      <c r="B304" s="28" t="s">
        <v>340</v>
      </c>
      <c r="C304" s="117">
        <v>2014</v>
      </c>
      <c r="D304" s="173">
        <v>1998</v>
      </c>
    </row>
    <row r="305" spans="1:4" s="14" customFormat="1" x14ac:dyDescent="0.2">
      <c r="A305" s="2">
        <v>15</v>
      </c>
      <c r="B305" s="28" t="s">
        <v>342</v>
      </c>
      <c r="C305" s="117">
        <v>2011</v>
      </c>
      <c r="D305" s="173">
        <v>970.41</v>
      </c>
    </row>
    <row r="306" spans="1:4" s="14" customFormat="1" x14ac:dyDescent="0.2">
      <c r="A306" s="2">
        <v>16</v>
      </c>
      <c r="B306" s="28" t="s">
        <v>510</v>
      </c>
      <c r="C306" s="117">
        <v>2014</v>
      </c>
      <c r="D306" s="173">
        <v>1250</v>
      </c>
    </row>
    <row r="307" spans="1:4" s="7" customFormat="1" x14ac:dyDescent="0.2">
      <c r="A307" s="22"/>
      <c r="B307" s="22" t="s">
        <v>0</v>
      </c>
      <c r="C307" s="21"/>
      <c r="D307" s="53">
        <f>SUM(D291:D306)</f>
        <v>39359.29</v>
      </c>
    </row>
    <row r="308" spans="1:4" s="14" customFormat="1" ht="16.5" customHeight="1" x14ac:dyDescent="0.2">
      <c r="A308" s="423" t="s">
        <v>542</v>
      </c>
      <c r="B308" s="423"/>
      <c r="C308" s="423"/>
      <c r="D308" s="423"/>
    </row>
    <row r="309" spans="1:4" s="14" customFormat="1" x14ac:dyDescent="0.2">
      <c r="A309" s="2">
        <v>1</v>
      </c>
      <c r="B309" s="129" t="s">
        <v>570</v>
      </c>
      <c r="C309" s="117">
        <v>2010</v>
      </c>
      <c r="D309" s="132">
        <v>1705.56</v>
      </c>
    </row>
    <row r="310" spans="1:4" s="14" customFormat="1" x14ac:dyDescent="0.2">
      <c r="A310" s="2">
        <v>2</v>
      </c>
      <c r="B310" s="129" t="s">
        <v>571</v>
      </c>
      <c r="C310" s="117">
        <v>2010</v>
      </c>
      <c r="D310" s="132">
        <v>3620</v>
      </c>
    </row>
    <row r="311" spans="1:4" s="14" customFormat="1" x14ac:dyDescent="0.2">
      <c r="A311" s="2">
        <v>3</v>
      </c>
      <c r="B311" s="129" t="s">
        <v>572</v>
      </c>
      <c r="C311" s="117">
        <v>2010</v>
      </c>
      <c r="D311" s="132">
        <v>1599</v>
      </c>
    </row>
    <row r="312" spans="1:4" s="14" customFormat="1" x14ac:dyDescent="0.2">
      <c r="A312" s="2">
        <v>4</v>
      </c>
      <c r="B312" s="129" t="s">
        <v>573</v>
      </c>
      <c r="C312" s="117">
        <v>2010</v>
      </c>
      <c r="D312" s="132">
        <v>1520</v>
      </c>
    </row>
    <row r="313" spans="1:4" s="14" customFormat="1" x14ac:dyDescent="0.2">
      <c r="A313" s="2">
        <v>5</v>
      </c>
      <c r="B313" s="129" t="s">
        <v>574</v>
      </c>
      <c r="C313" s="117">
        <v>2010</v>
      </c>
      <c r="D313" s="132">
        <v>1875</v>
      </c>
    </row>
    <row r="314" spans="1:4" s="14" customFormat="1" x14ac:dyDescent="0.2">
      <c r="A314" s="2">
        <v>6</v>
      </c>
      <c r="B314" s="129" t="s">
        <v>575</v>
      </c>
      <c r="C314" s="117">
        <v>2011</v>
      </c>
      <c r="D314" s="132">
        <v>1899</v>
      </c>
    </row>
    <row r="315" spans="1:4" s="14" customFormat="1" x14ac:dyDescent="0.2">
      <c r="A315" s="2">
        <v>7</v>
      </c>
      <c r="B315" s="129" t="s">
        <v>576</v>
      </c>
      <c r="C315" s="117">
        <v>2011</v>
      </c>
      <c r="D315" s="132">
        <v>11407.5</v>
      </c>
    </row>
    <row r="316" spans="1:4" s="14" customFormat="1" x14ac:dyDescent="0.2">
      <c r="A316" s="2">
        <v>8</v>
      </c>
      <c r="B316" s="129" t="s">
        <v>577</v>
      </c>
      <c r="C316" s="117">
        <v>2011</v>
      </c>
      <c r="D316" s="132">
        <v>9840.7000000000007</v>
      </c>
    </row>
    <row r="317" spans="1:4" s="14" customFormat="1" x14ac:dyDescent="0.2">
      <c r="A317" s="2">
        <v>9</v>
      </c>
      <c r="B317" s="129" t="s">
        <v>264</v>
      </c>
      <c r="C317" s="117">
        <v>2011</v>
      </c>
      <c r="D317" s="132">
        <v>1946.81</v>
      </c>
    </row>
    <row r="318" spans="1:4" s="14" customFormat="1" x14ac:dyDescent="0.2">
      <c r="A318" s="2">
        <v>10</v>
      </c>
      <c r="B318" s="129" t="s">
        <v>578</v>
      </c>
      <c r="C318" s="117">
        <v>2010</v>
      </c>
      <c r="D318" s="132">
        <v>1220</v>
      </c>
    </row>
    <row r="319" spans="1:4" s="14" customFormat="1" x14ac:dyDescent="0.2">
      <c r="A319" s="2">
        <v>11</v>
      </c>
      <c r="B319" s="129" t="s">
        <v>579</v>
      </c>
      <c r="C319" s="117">
        <v>2012</v>
      </c>
      <c r="D319" s="132">
        <v>4100</v>
      </c>
    </row>
    <row r="320" spans="1:4" s="14" customFormat="1" x14ac:dyDescent="0.2">
      <c r="A320" s="2">
        <v>12</v>
      </c>
      <c r="B320" s="129" t="s">
        <v>575</v>
      </c>
      <c r="C320" s="117">
        <v>2012</v>
      </c>
      <c r="D320" s="132">
        <v>1400</v>
      </c>
    </row>
    <row r="321" spans="1:4" s="14" customFormat="1" x14ac:dyDescent="0.2">
      <c r="A321" s="2">
        <v>13</v>
      </c>
      <c r="B321" s="28" t="s">
        <v>580</v>
      </c>
      <c r="C321" s="117">
        <v>2013</v>
      </c>
      <c r="D321" s="132">
        <v>2660</v>
      </c>
    </row>
    <row r="322" spans="1:4" s="14" customFormat="1" x14ac:dyDescent="0.2">
      <c r="A322" s="2">
        <v>14</v>
      </c>
      <c r="B322" s="28" t="s">
        <v>509</v>
      </c>
      <c r="C322" s="117">
        <v>2013</v>
      </c>
      <c r="D322" s="132">
        <v>1478</v>
      </c>
    </row>
    <row r="323" spans="1:4" s="14" customFormat="1" x14ac:dyDescent="0.2">
      <c r="A323" s="2">
        <v>15</v>
      </c>
      <c r="B323" s="28" t="s">
        <v>509</v>
      </c>
      <c r="C323" s="117">
        <v>2013</v>
      </c>
      <c r="D323" s="132">
        <v>1380</v>
      </c>
    </row>
    <row r="324" spans="1:4" s="14" customFormat="1" x14ac:dyDescent="0.2">
      <c r="A324" s="2">
        <v>16</v>
      </c>
      <c r="B324" s="28" t="s">
        <v>581</v>
      </c>
      <c r="C324" s="117">
        <v>2013</v>
      </c>
      <c r="D324" s="132">
        <v>2998</v>
      </c>
    </row>
    <row r="325" spans="1:4" s="14" customFormat="1" x14ac:dyDescent="0.2">
      <c r="A325" s="2">
        <v>17</v>
      </c>
      <c r="B325" s="28" t="s">
        <v>509</v>
      </c>
      <c r="C325" s="117">
        <v>2013</v>
      </c>
      <c r="D325" s="132">
        <v>1499</v>
      </c>
    </row>
    <row r="326" spans="1:4" s="14" customFormat="1" x14ac:dyDescent="0.2">
      <c r="A326" s="2">
        <v>18</v>
      </c>
      <c r="B326" s="28" t="s">
        <v>582</v>
      </c>
      <c r="C326" s="117">
        <v>2014</v>
      </c>
      <c r="D326" s="132">
        <v>2198</v>
      </c>
    </row>
    <row r="327" spans="1:4" s="14" customFormat="1" x14ac:dyDescent="0.2">
      <c r="A327" s="2">
        <v>19</v>
      </c>
      <c r="B327" s="28" t="s">
        <v>583</v>
      </c>
      <c r="C327" s="117">
        <v>2014</v>
      </c>
      <c r="D327" s="132">
        <v>2298</v>
      </c>
    </row>
    <row r="328" spans="1:4" s="14" customFormat="1" x14ac:dyDescent="0.2">
      <c r="A328" s="2">
        <v>20</v>
      </c>
      <c r="B328" s="28" t="s">
        <v>584</v>
      </c>
      <c r="C328" s="117">
        <v>2014</v>
      </c>
      <c r="D328" s="132">
        <v>2416</v>
      </c>
    </row>
    <row r="329" spans="1:4" s="14" customFormat="1" x14ac:dyDescent="0.2">
      <c r="A329" s="2">
        <v>21</v>
      </c>
      <c r="B329" s="28" t="s">
        <v>585</v>
      </c>
      <c r="C329" s="117">
        <v>2014</v>
      </c>
      <c r="D329" s="132">
        <v>2396</v>
      </c>
    </row>
    <row r="330" spans="1:4" s="7" customFormat="1" x14ac:dyDescent="0.2">
      <c r="A330" s="22"/>
      <c r="B330" s="22" t="s">
        <v>0</v>
      </c>
      <c r="C330" s="21"/>
      <c r="D330" s="192">
        <f>SUM(D309:D329)</f>
        <v>61456.569999999992</v>
      </c>
    </row>
    <row r="331" spans="1:4" s="14" customFormat="1" ht="16.5" customHeight="1" x14ac:dyDescent="0.2">
      <c r="A331" s="423" t="s">
        <v>599</v>
      </c>
      <c r="B331" s="423"/>
      <c r="C331" s="423"/>
      <c r="D331" s="423"/>
    </row>
    <row r="332" spans="1:4" s="14" customFormat="1" x14ac:dyDescent="0.2">
      <c r="A332" s="117">
        <v>1</v>
      </c>
      <c r="B332" s="219" t="s">
        <v>619</v>
      </c>
      <c r="C332" s="117">
        <v>2013</v>
      </c>
      <c r="D332" s="132">
        <v>1610</v>
      </c>
    </row>
    <row r="333" spans="1:4" s="14" customFormat="1" x14ac:dyDescent="0.2">
      <c r="A333" s="117">
        <v>2</v>
      </c>
      <c r="B333" s="219" t="s">
        <v>333</v>
      </c>
      <c r="C333" s="117">
        <v>2010</v>
      </c>
      <c r="D333" s="132">
        <v>17807.12</v>
      </c>
    </row>
    <row r="334" spans="1:4" s="14" customFormat="1" x14ac:dyDescent="0.2">
      <c r="A334" s="117">
        <v>3</v>
      </c>
      <c r="B334" s="129" t="s">
        <v>620</v>
      </c>
      <c r="C334" s="117">
        <v>2012</v>
      </c>
      <c r="D334" s="132">
        <v>3200</v>
      </c>
    </row>
    <row r="335" spans="1:4" s="14" customFormat="1" x14ac:dyDescent="0.2">
      <c r="A335" s="117">
        <v>4</v>
      </c>
      <c r="B335" s="219" t="s">
        <v>621</v>
      </c>
      <c r="C335" s="117">
        <v>2010</v>
      </c>
      <c r="D335" s="132">
        <v>5000</v>
      </c>
    </row>
    <row r="336" spans="1:4" s="14" customFormat="1" x14ac:dyDescent="0.2">
      <c r="A336" s="117">
        <v>5</v>
      </c>
      <c r="B336" s="219" t="s">
        <v>418</v>
      </c>
      <c r="C336" s="117">
        <v>2010</v>
      </c>
      <c r="D336" s="132">
        <v>2600</v>
      </c>
    </row>
    <row r="337" spans="1:4" s="14" customFormat="1" x14ac:dyDescent="0.2">
      <c r="A337" s="117">
        <v>6</v>
      </c>
      <c r="B337" s="219" t="s">
        <v>622</v>
      </c>
      <c r="C337" s="117">
        <v>2010</v>
      </c>
      <c r="D337" s="132">
        <v>2850.01</v>
      </c>
    </row>
    <row r="338" spans="1:4" s="14" customFormat="1" x14ac:dyDescent="0.2">
      <c r="A338" s="117">
        <v>7</v>
      </c>
      <c r="B338" s="219" t="s">
        <v>195</v>
      </c>
      <c r="C338" s="117">
        <v>2010</v>
      </c>
      <c r="D338" s="132">
        <v>2250</v>
      </c>
    </row>
    <row r="339" spans="1:4" s="14" customFormat="1" x14ac:dyDescent="0.2">
      <c r="A339" s="117">
        <v>8</v>
      </c>
      <c r="B339" s="219" t="s">
        <v>623</v>
      </c>
      <c r="C339" s="117">
        <v>2010</v>
      </c>
      <c r="D339" s="132">
        <v>1380</v>
      </c>
    </row>
    <row r="340" spans="1:4" s="14" customFormat="1" x14ac:dyDescent="0.2">
      <c r="A340" s="117">
        <v>9</v>
      </c>
      <c r="B340" s="219" t="s">
        <v>624</v>
      </c>
      <c r="C340" s="117">
        <v>2010</v>
      </c>
      <c r="D340" s="132">
        <v>1400</v>
      </c>
    </row>
    <row r="341" spans="1:4" s="14" customFormat="1" x14ac:dyDescent="0.2">
      <c r="A341" s="117">
        <v>10</v>
      </c>
      <c r="B341" s="219" t="s">
        <v>625</v>
      </c>
      <c r="C341" s="117">
        <v>2010</v>
      </c>
      <c r="D341" s="132">
        <v>1450</v>
      </c>
    </row>
    <row r="342" spans="1:4" s="14" customFormat="1" x14ac:dyDescent="0.2">
      <c r="A342" s="117">
        <v>11</v>
      </c>
      <c r="B342" s="219" t="s">
        <v>626</v>
      </c>
      <c r="C342" s="117">
        <v>2011</v>
      </c>
      <c r="D342" s="132">
        <v>3600</v>
      </c>
    </row>
    <row r="343" spans="1:4" s="14" customFormat="1" x14ac:dyDescent="0.2">
      <c r="A343" s="117">
        <v>12</v>
      </c>
      <c r="B343" s="219" t="s">
        <v>509</v>
      </c>
      <c r="C343" s="117">
        <v>2011</v>
      </c>
      <c r="D343" s="132">
        <v>6599.98</v>
      </c>
    </row>
    <row r="344" spans="1:4" s="14" customFormat="1" x14ac:dyDescent="0.2">
      <c r="A344" s="117">
        <v>13</v>
      </c>
      <c r="B344" s="219" t="s">
        <v>626</v>
      </c>
      <c r="C344" s="117">
        <v>2011</v>
      </c>
      <c r="D344" s="132">
        <v>1799.98</v>
      </c>
    </row>
    <row r="345" spans="1:4" s="14" customFormat="1" x14ac:dyDescent="0.2">
      <c r="A345" s="117">
        <v>14</v>
      </c>
      <c r="B345" s="219" t="s">
        <v>627</v>
      </c>
      <c r="C345" s="117">
        <v>2011</v>
      </c>
      <c r="D345" s="132">
        <v>2000</v>
      </c>
    </row>
    <row r="346" spans="1:4" s="14" customFormat="1" x14ac:dyDescent="0.2">
      <c r="A346" s="117">
        <v>15</v>
      </c>
      <c r="B346" s="155" t="s">
        <v>628</v>
      </c>
      <c r="C346" s="183">
        <v>2010</v>
      </c>
      <c r="D346" s="140">
        <v>3411.12</v>
      </c>
    </row>
    <row r="347" spans="1:4" s="14" customFormat="1" x14ac:dyDescent="0.2">
      <c r="A347" s="117">
        <v>16</v>
      </c>
      <c r="B347" s="28" t="s">
        <v>629</v>
      </c>
      <c r="C347" s="117">
        <v>2011</v>
      </c>
      <c r="D347" s="132">
        <v>1946.81</v>
      </c>
    </row>
    <row r="348" spans="1:4" s="14" customFormat="1" x14ac:dyDescent="0.2">
      <c r="A348" s="117">
        <v>17</v>
      </c>
      <c r="B348" s="28" t="s">
        <v>630</v>
      </c>
      <c r="C348" s="117">
        <v>2010</v>
      </c>
      <c r="D348" s="132">
        <v>2798</v>
      </c>
    </row>
    <row r="349" spans="1:4" s="14" customFormat="1" x14ac:dyDescent="0.2">
      <c r="A349" s="117">
        <v>18</v>
      </c>
      <c r="B349" s="28" t="s">
        <v>633</v>
      </c>
      <c r="C349" s="117">
        <v>2014</v>
      </c>
      <c r="D349" s="132">
        <v>3144</v>
      </c>
    </row>
    <row r="350" spans="1:4" s="14" customFormat="1" x14ac:dyDescent="0.2">
      <c r="A350" s="117">
        <v>19</v>
      </c>
      <c r="B350" s="28" t="s">
        <v>634</v>
      </c>
      <c r="C350" s="117">
        <v>2015</v>
      </c>
      <c r="D350" s="132">
        <v>2350</v>
      </c>
    </row>
    <row r="351" spans="1:4" s="14" customFormat="1" x14ac:dyDescent="0.2">
      <c r="A351" s="117">
        <v>20</v>
      </c>
      <c r="B351" s="28" t="s">
        <v>342</v>
      </c>
      <c r="C351" s="117">
        <v>2011</v>
      </c>
      <c r="D351" s="132">
        <v>970.41</v>
      </c>
    </row>
    <row r="352" spans="1:4" s="14" customFormat="1" x14ac:dyDescent="0.2">
      <c r="A352" s="117">
        <v>21</v>
      </c>
      <c r="B352" s="28" t="s">
        <v>418</v>
      </c>
      <c r="C352" s="117">
        <v>2010</v>
      </c>
      <c r="D352" s="132">
        <v>2399</v>
      </c>
    </row>
    <row r="353" spans="1:4" s="14" customFormat="1" x14ac:dyDescent="0.2">
      <c r="A353" s="117">
        <v>22</v>
      </c>
      <c r="B353" s="28" t="s">
        <v>631</v>
      </c>
      <c r="C353" s="117">
        <v>2010</v>
      </c>
      <c r="D353" s="132">
        <v>3712.51</v>
      </c>
    </row>
    <row r="354" spans="1:4" s="14" customFormat="1" x14ac:dyDescent="0.2">
      <c r="A354" s="117">
        <v>23</v>
      </c>
      <c r="B354" s="28" t="s">
        <v>576</v>
      </c>
      <c r="C354" s="117">
        <v>2011</v>
      </c>
      <c r="D354" s="132">
        <v>11407.5</v>
      </c>
    </row>
    <row r="355" spans="1:4" s="14" customFormat="1" x14ac:dyDescent="0.2">
      <c r="A355" s="117">
        <v>24</v>
      </c>
      <c r="B355" s="28" t="s">
        <v>632</v>
      </c>
      <c r="C355" s="117">
        <v>2011</v>
      </c>
      <c r="D355" s="132">
        <v>9840.7000000000007</v>
      </c>
    </row>
    <row r="356" spans="1:4" s="7" customFormat="1" x14ac:dyDescent="0.2">
      <c r="A356" s="22"/>
      <c r="B356" s="22" t="s">
        <v>0</v>
      </c>
      <c r="C356" s="21"/>
      <c r="D356" s="192">
        <f>SUM(D332:D355)</f>
        <v>95527.14</v>
      </c>
    </row>
    <row r="357" spans="1:4" s="14" customFormat="1" ht="16.5" customHeight="1" x14ac:dyDescent="0.2">
      <c r="A357" s="423" t="s">
        <v>655</v>
      </c>
      <c r="B357" s="423"/>
      <c r="C357" s="423"/>
      <c r="D357" s="423"/>
    </row>
    <row r="358" spans="1:4" s="14" customFormat="1" x14ac:dyDescent="0.2">
      <c r="A358" s="2">
        <v>1</v>
      </c>
      <c r="B358" s="137" t="s">
        <v>509</v>
      </c>
      <c r="C358" s="126">
        <v>2014</v>
      </c>
      <c r="D358" s="172">
        <v>2390</v>
      </c>
    </row>
    <row r="359" spans="1:4" s="7" customFormat="1" x14ac:dyDescent="0.2">
      <c r="A359" s="22"/>
      <c r="B359" s="22" t="s">
        <v>0</v>
      </c>
      <c r="C359" s="21"/>
      <c r="D359" s="53">
        <f>SUM(D358:D358)</f>
        <v>2390</v>
      </c>
    </row>
    <row r="360" spans="1:4" s="14" customFormat="1" ht="16.5" customHeight="1" x14ac:dyDescent="0.2">
      <c r="A360" s="423" t="s">
        <v>707</v>
      </c>
      <c r="B360" s="423"/>
      <c r="C360" s="423"/>
      <c r="D360" s="423"/>
    </row>
    <row r="361" spans="1:4" s="14" customFormat="1" ht="15.75" customHeight="1" x14ac:dyDescent="0.2">
      <c r="A361" s="2">
        <v>1</v>
      </c>
      <c r="B361" s="28" t="s">
        <v>720</v>
      </c>
      <c r="C361" s="117">
        <v>2010</v>
      </c>
      <c r="D361" s="132">
        <v>2106.56</v>
      </c>
    </row>
    <row r="362" spans="1:4" s="14" customFormat="1" x14ac:dyDescent="0.2">
      <c r="A362" s="2">
        <v>2</v>
      </c>
      <c r="B362" s="224" t="s">
        <v>721</v>
      </c>
      <c r="C362" s="126">
        <v>2010</v>
      </c>
      <c r="D362" s="138">
        <v>1802.46</v>
      </c>
    </row>
    <row r="363" spans="1:4" s="14" customFormat="1" x14ac:dyDescent="0.2">
      <c r="A363" s="2">
        <v>3</v>
      </c>
      <c r="B363" s="224" t="s">
        <v>722</v>
      </c>
      <c r="C363" s="126">
        <v>2010</v>
      </c>
      <c r="D363" s="138">
        <v>2129.34</v>
      </c>
    </row>
    <row r="364" spans="1:4" s="14" customFormat="1" x14ac:dyDescent="0.2">
      <c r="A364" s="2">
        <v>4</v>
      </c>
      <c r="B364" s="224" t="s">
        <v>723</v>
      </c>
      <c r="C364" s="126">
        <v>2011</v>
      </c>
      <c r="D364" s="138">
        <v>2007.32</v>
      </c>
    </row>
    <row r="365" spans="1:4" s="14" customFormat="1" x14ac:dyDescent="0.2">
      <c r="A365" s="2">
        <v>5</v>
      </c>
      <c r="B365" s="28" t="s">
        <v>724</v>
      </c>
      <c r="C365" s="117">
        <v>2014</v>
      </c>
      <c r="D365" s="132">
        <v>1012.2</v>
      </c>
    </row>
    <row r="366" spans="1:4" s="14" customFormat="1" x14ac:dyDescent="0.2">
      <c r="A366" s="2">
        <v>6</v>
      </c>
      <c r="B366" s="28" t="s">
        <v>724</v>
      </c>
      <c r="C366" s="117">
        <v>2014</v>
      </c>
      <c r="D366" s="132">
        <v>1012.2</v>
      </c>
    </row>
    <row r="367" spans="1:4" s="7" customFormat="1" x14ac:dyDescent="0.2">
      <c r="A367" s="22"/>
      <c r="B367" s="22" t="s">
        <v>0</v>
      </c>
      <c r="C367" s="21"/>
      <c r="D367" s="192">
        <f>SUM(D361:D366)</f>
        <v>10070.080000000002</v>
      </c>
    </row>
    <row r="368" spans="1:4" s="14" customFormat="1" x14ac:dyDescent="0.2">
      <c r="A368" s="24"/>
      <c r="B368" s="24"/>
      <c r="C368" s="25"/>
      <c r="D368" s="52"/>
    </row>
    <row r="369" spans="1:4" s="14" customFormat="1" x14ac:dyDescent="0.2">
      <c r="A369" s="24"/>
      <c r="B369" s="24"/>
      <c r="C369" s="25"/>
      <c r="D369" s="52"/>
    </row>
    <row r="370" spans="1:4" s="14" customFormat="1" x14ac:dyDescent="0.2">
      <c r="A370" s="448" t="s">
        <v>35</v>
      </c>
      <c r="B370" s="448"/>
      <c r="C370" s="448"/>
      <c r="D370" s="448"/>
    </row>
    <row r="371" spans="1:4" s="14" customFormat="1" ht="25.5" x14ac:dyDescent="0.2">
      <c r="A371" s="3" t="s">
        <v>18</v>
      </c>
      <c r="B371" s="3" t="s">
        <v>26</v>
      </c>
      <c r="C371" s="3" t="s">
        <v>27</v>
      </c>
      <c r="D371" s="63" t="s">
        <v>28</v>
      </c>
    </row>
    <row r="372" spans="1:4" x14ac:dyDescent="0.2">
      <c r="A372" s="423" t="s">
        <v>98</v>
      </c>
      <c r="B372" s="423"/>
      <c r="C372" s="423"/>
      <c r="D372" s="423"/>
    </row>
    <row r="373" spans="1:4" s="14" customFormat="1" x14ac:dyDescent="0.2">
      <c r="A373" s="2">
        <v>1</v>
      </c>
      <c r="B373" s="283" t="s">
        <v>978</v>
      </c>
      <c r="C373" s="180">
        <v>2010</v>
      </c>
      <c r="D373" s="284">
        <v>10919</v>
      </c>
    </row>
    <row r="374" spans="1:4" s="14" customFormat="1" x14ac:dyDescent="0.2">
      <c r="A374" s="2">
        <v>2</v>
      </c>
      <c r="B374" s="283" t="s">
        <v>979</v>
      </c>
      <c r="C374" s="180">
        <v>2010</v>
      </c>
      <c r="D374" s="181">
        <v>18000</v>
      </c>
    </row>
    <row r="375" spans="1:4" s="14" customFormat="1" x14ac:dyDescent="0.2">
      <c r="A375" s="2">
        <v>3</v>
      </c>
      <c r="B375" s="283" t="s">
        <v>980</v>
      </c>
      <c r="C375" s="180">
        <v>2010</v>
      </c>
      <c r="D375" s="181">
        <v>8376.3866666666599</v>
      </c>
    </row>
    <row r="376" spans="1:4" s="14" customFormat="1" x14ac:dyDescent="0.2">
      <c r="A376" s="2">
        <v>4</v>
      </c>
      <c r="B376" s="283" t="s">
        <v>981</v>
      </c>
      <c r="C376" s="180">
        <v>2010</v>
      </c>
      <c r="D376" s="181">
        <v>1820</v>
      </c>
    </row>
    <row r="377" spans="1:4" s="14" customFormat="1" x14ac:dyDescent="0.2">
      <c r="A377" s="2">
        <v>5</v>
      </c>
      <c r="B377" s="283" t="s">
        <v>982</v>
      </c>
      <c r="C377" s="180">
        <v>2010</v>
      </c>
      <c r="D377" s="181">
        <v>2432.6799999999998</v>
      </c>
    </row>
    <row r="378" spans="1:4" s="14" customFormat="1" x14ac:dyDescent="0.2">
      <c r="A378" s="2">
        <v>6</v>
      </c>
      <c r="B378" s="283" t="s">
        <v>983</v>
      </c>
      <c r="C378" s="180">
        <v>2011</v>
      </c>
      <c r="D378" s="181">
        <v>5384.99</v>
      </c>
    </row>
    <row r="379" spans="1:4" s="14" customFormat="1" x14ac:dyDescent="0.2">
      <c r="A379" s="2">
        <v>7</v>
      </c>
      <c r="B379" s="28" t="s">
        <v>1067</v>
      </c>
      <c r="C379" s="117">
        <v>2014</v>
      </c>
      <c r="D379" s="132">
        <v>28290</v>
      </c>
    </row>
    <row r="380" spans="1:4" s="14" customFormat="1" x14ac:dyDescent="0.2">
      <c r="A380" s="2"/>
      <c r="B380" s="19" t="s">
        <v>0</v>
      </c>
      <c r="C380" s="2"/>
      <c r="D380" s="123">
        <f>SUM(D373:D379)</f>
        <v>75223.056666666656</v>
      </c>
    </row>
    <row r="381" spans="1:4" ht="13.5" customHeight="1" x14ac:dyDescent="0.2">
      <c r="A381" s="423" t="s">
        <v>324</v>
      </c>
      <c r="B381" s="423"/>
      <c r="C381" s="423"/>
      <c r="D381" s="423"/>
    </row>
    <row r="382" spans="1:4" s="18" customFormat="1" x14ac:dyDescent="0.2">
      <c r="A382" s="2">
        <v>1</v>
      </c>
      <c r="B382" s="129" t="s">
        <v>351</v>
      </c>
      <c r="C382" s="117">
        <v>2010</v>
      </c>
      <c r="D382" s="132">
        <v>244</v>
      </c>
    </row>
    <row r="383" spans="1:4" s="18" customFormat="1" x14ac:dyDescent="0.2">
      <c r="A383" s="2">
        <v>2</v>
      </c>
      <c r="B383" s="28" t="s">
        <v>352</v>
      </c>
      <c r="C383" s="117">
        <v>2014</v>
      </c>
      <c r="D383" s="132">
        <v>1659.99</v>
      </c>
    </row>
    <row r="384" spans="1:4" s="18" customFormat="1" x14ac:dyDescent="0.2">
      <c r="A384" s="2">
        <v>3</v>
      </c>
      <c r="B384" s="28" t="s">
        <v>353</v>
      </c>
      <c r="C384" s="117">
        <v>2014</v>
      </c>
      <c r="D384" s="132">
        <v>467.4</v>
      </c>
    </row>
    <row r="385" spans="1:4" s="18" customFormat="1" x14ac:dyDescent="0.2">
      <c r="A385" s="2">
        <v>4</v>
      </c>
      <c r="B385" s="28" t="s">
        <v>354</v>
      </c>
      <c r="C385" s="117">
        <v>2014</v>
      </c>
      <c r="D385" s="132">
        <v>676.5</v>
      </c>
    </row>
    <row r="386" spans="1:4" s="18" customFormat="1" ht="13.5" customHeight="1" x14ac:dyDescent="0.2">
      <c r="A386" s="2"/>
      <c r="B386" s="19" t="s">
        <v>0</v>
      </c>
      <c r="C386" s="2"/>
      <c r="D386" s="123">
        <f>SUM(D382:D385)</f>
        <v>3047.89</v>
      </c>
    </row>
    <row r="387" spans="1:4" s="18" customFormat="1" ht="13.5" customHeight="1" x14ac:dyDescent="0.2">
      <c r="A387" s="423" t="s">
        <v>586</v>
      </c>
      <c r="B387" s="423"/>
      <c r="C387" s="423"/>
      <c r="D387" s="423"/>
    </row>
    <row r="388" spans="1:4" s="18" customFormat="1" ht="13.5" customHeight="1" x14ac:dyDescent="0.2">
      <c r="A388" s="54">
        <v>1</v>
      </c>
      <c r="B388" s="28" t="s">
        <v>587</v>
      </c>
      <c r="C388" s="117">
        <v>2014</v>
      </c>
      <c r="D388" s="132">
        <v>1500</v>
      </c>
    </row>
    <row r="389" spans="1:4" s="18" customFormat="1" ht="13.5" customHeight="1" x14ac:dyDescent="0.2">
      <c r="A389" s="54">
        <v>2</v>
      </c>
      <c r="B389" s="28" t="s">
        <v>588</v>
      </c>
      <c r="C389" s="117">
        <v>2014</v>
      </c>
      <c r="D389" s="132">
        <v>230</v>
      </c>
    </row>
    <row r="390" spans="1:4" s="18" customFormat="1" ht="13.5" customHeight="1" x14ac:dyDescent="0.3">
      <c r="A390" s="27"/>
      <c r="B390" s="19" t="s">
        <v>0</v>
      </c>
      <c r="C390" s="19"/>
      <c r="D390" s="123">
        <f>SUM(D388:D389)</f>
        <v>1730</v>
      </c>
    </row>
    <row r="391" spans="1:4" s="18" customFormat="1" ht="13.5" customHeight="1" x14ac:dyDescent="0.2">
      <c r="A391" s="423" t="s">
        <v>708</v>
      </c>
      <c r="B391" s="423"/>
      <c r="C391" s="423"/>
      <c r="D391" s="423"/>
    </row>
    <row r="392" spans="1:4" s="18" customFormat="1" ht="13.5" customHeight="1" x14ac:dyDescent="0.2">
      <c r="A392" s="117">
        <v>1</v>
      </c>
      <c r="B392" s="28" t="s">
        <v>725</v>
      </c>
      <c r="C392" s="117">
        <v>2011</v>
      </c>
      <c r="D392" s="132">
        <v>30689.35</v>
      </c>
    </row>
    <row r="393" spans="1:4" s="18" customFormat="1" ht="13.5" customHeight="1" x14ac:dyDescent="0.2">
      <c r="A393" s="117">
        <v>2</v>
      </c>
      <c r="B393" s="28" t="s">
        <v>726</v>
      </c>
      <c r="C393" s="117">
        <v>2011</v>
      </c>
      <c r="D393" s="132">
        <v>29186.99</v>
      </c>
    </row>
    <row r="394" spans="1:4" s="18" customFormat="1" ht="13.5" customHeight="1" x14ac:dyDescent="0.2">
      <c r="A394" s="117">
        <v>3</v>
      </c>
      <c r="B394" s="28" t="s">
        <v>727</v>
      </c>
      <c r="C394" s="117">
        <v>2011</v>
      </c>
      <c r="D394" s="132">
        <v>2946.34</v>
      </c>
    </row>
    <row r="395" spans="1:4" s="18" customFormat="1" ht="13.5" customHeight="1" x14ac:dyDescent="0.2">
      <c r="A395" s="117">
        <v>4</v>
      </c>
      <c r="B395" s="28" t="s">
        <v>728</v>
      </c>
      <c r="C395" s="117">
        <v>2012</v>
      </c>
      <c r="D395" s="132">
        <v>5276.42</v>
      </c>
    </row>
    <row r="396" spans="1:4" s="18" customFormat="1" ht="13.5" customHeight="1" x14ac:dyDescent="0.2">
      <c r="A396" s="117">
        <v>5</v>
      </c>
      <c r="B396" s="28" t="s">
        <v>729</v>
      </c>
      <c r="C396" s="117">
        <v>2012</v>
      </c>
      <c r="D396" s="132">
        <v>4764.2299999999996</v>
      </c>
    </row>
    <row r="397" spans="1:4" s="18" customFormat="1" ht="13.5" customHeight="1" x14ac:dyDescent="0.2">
      <c r="A397" s="117">
        <v>6</v>
      </c>
      <c r="B397" s="28" t="s">
        <v>730</v>
      </c>
      <c r="C397" s="117">
        <v>2010</v>
      </c>
      <c r="D397" s="132">
        <v>21500</v>
      </c>
    </row>
    <row r="398" spans="1:4" s="18" customFormat="1" ht="13.5" customHeight="1" x14ac:dyDescent="0.2">
      <c r="A398" s="117">
        <v>7</v>
      </c>
      <c r="B398" s="28" t="s">
        <v>731</v>
      </c>
      <c r="C398" s="117">
        <v>2013</v>
      </c>
      <c r="D398" s="132">
        <v>1687</v>
      </c>
    </row>
    <row r="399" spans="1:4" s="14" customFormat="1" x14ac:dyDescent="0.2">
      <c r="A399" s="19"/>
      <c r="B399" s="19" t="s">
        <v>0</v>
      </c>
      <c r="C399" s="2"/>
      <c r="D399" s="123">
        <f>SUM(D392:D398)</f>
        <v>96050.329999999987</v>
      </c>
    </row>
    <row r="400" spans="1:4" s="14" customFormat="1" x14ac:dyDescent="0.2">
      <c r="A400" s="24"/>
      <c r="B400" s="24"/>
      <c r="C400" s="25"/>
      <c r="D400" s="52"/>
    </row>
    <row r="401" spans="1:6" s="14" customFormat="1" x14ac:dyDescent="0.2">
      <c r="A401" s="24"/>
      <c r="B401" s="24"/>
      <c r="C401" s="25"/>
      <c r="D401" s="52"/>
    </row>
    <row r="402" spans="1:6" s="14" customFormat="1" x14ac:dyDescent="0.2">
      <c r="A402" s="24"/>
      <c r="B402" s="447" t="s">
        <v>29</v>
      </c>
      <c r="C402" s="447"/>
      <c r="D402" s="79">
        <f>SUM(D11,D28,D40,D47,D64,D69,D73,D84,D91,D109,D122,D133,D140,D156,D170)</f>
        <v>397769.06</v>
      </c>
      <c r="E402" s="349"/>
      <c r="F402" s="351"/>
    </row>
    <row r="403" spans="1:6" s="14" customFormat="1" x14ac:dyDescent="0.2">
      <c r="A403" s="24"/>
      <c r="B403" s="447" t="s">
        <v>30</v>
      </c>
      <c r="C403" s="447"/>
      <c r="D403" s="79">
        <f>SUM(D182,D197,D205,D219,D227,D230,D250,D262,D289,D307,D330,D356,D359,D367)</f>
        <v>602727.04999999993</v>
      </c>
      <c r="E403" s="349"/>
      <c r="F403" s="351"/>
    </row>
    <row r="404" spans="1:6" s="14" customFormat="1" x14ac:dyDescent="0.2">
      <c r="A404" s="24"/>
      <c r="B404" s="447" t="s">
        <v>31</v>
      </c>
      <c r="C404" s="447"/>
      <c r="D404" s="79">
        <f>SUM(D380,D386,D390,D399)</f>
        <v>176051.27666666664</v>
      </c>
      <c r="E404" s="350"/>
      <c r="F404" s="351"/>
    </row>
    <row r="405" spans="1:6" s="14" customFormat="1" x14ac:dyDescent="0.2">
      <c r="A405" s="24"/>
      <c r="B405" s="24"/>
      <c r="C405" s="25"/>
      <c r="D405" s="52"/>
      <c r="F405" s="351"/>
    </row>
    <row r="406" spans="1:6" s="14" customFormat="1" x14ac:dyDescent="0.2">
      <c r="A406" s="24"/>
      <c r="B406" s="24"/>
      <c r="C406" s="25"/>
      <c r="D406" s="52"/>
    </row>
    <row r="407" spans="1:6" s="14" customFormat="1" x14ac:dyDescent="0.2">
      <c r="A407" s="24"/>
      <c r="B407" s="24"/>
      <c r="C407" s="25"/>
      <c r="D407" s="52"/>
    </row>
    <row r="408" spans="1:6" s="14" customFormat="1" x14ac:dyDescent="0.2">
      <c r="A408" s="24"/>
      <c r="B408" s="24"/>
      <c r="C408" s="25"/>
      <c r="D408" s="52"/>
    </row>
    <row r="409" spans="1:6" s="14" customFormat="1" x14ac:dyDescent="0.2">
      <c r="A409" s="24"/>
      <c r="B409" s="24"/>
      <c r="C409" s="25"/>
      <c r="D409" s="52"/>
    </row>
    <row r="410" spans="1:6" s="14" customFormat="1" x14ac:dyDescent="0.2">
      <c r="A410" s="24"/>
      <c r="B410" s="24"/>
      <c r="C410" s="25"/>
      <c r="D410" s="52"/>
    </row>
    <row r="411" spans="1:6" s="14" customFormat="1" x14ac:dyDescent="0.2">
      <c r="A411" s="24"/>
      <c r="B411" s="24"/>
      <c r="C411" s="25"/>
      <c r="D411" s="52"/>
    </row>
    <row r="412" spans="1:6" s="14" customFormat="1" x14ac:dyDescent="0.2">
      <c r="A412" s="24"/>
      <c r="B412" s="24"/>
      <c r="C412" s="25"/>
      <c r="D412" s="52"/>
    </row>
    <row r="413" spans="1:6" s="14" customFormat="1" x14ac:dyDescent="0.2">
      <c r="A413" s="24"/>
      <c r="B413" s="24"/>
      <c r="C413" s="25"/>
      <c r="D413" s="52"/>
    </row>
    <row r="414" spans="1:6" s="14" customFormat="1" x14ac:dyDescent="0.2">
      <c r="A414" s="24"/>
      <c r="B414" s="24"/>
      <c r="C414" s="25"/>
      <c r="D414" s="52"/>
    </row>
    <row r="415" spans="1:6" s="14" customFormat="1" x14ac:dyDescent="0.2">
      <c r="A415" s="24"/>
      <c r="B415" s="24"/>
      <c r="C415" s="25"/>
      <c r="D415" s="52"/>
    </row>
    <row r="416" spans="1:6" s="14" customFormat="1" x14ac:dyDescent="0.2">
      <c r="A416" s="24"/>
      <c r="B416" s="24"/>
      <c r="C416" s="25"/>
      <c r="D416" s="52"/>
    </row>
    <row r="417" spans="1:4" s="14" customFormat="1" x14ac:dyDescent="0.2">
      <c r="A417" s="24"/>
      <c r="B417" s="24"/>
      <c r="C417" s="25"/>
      <c r="D417" s="52"/>
    </row>
    <row r="418" spans="1:4" s="14" customFormat="1" ht="14.25" customHeight="1" x14ac:dyDescent="0.2">
      <c r="A418" s="24"/>
      <c r="B418" s="24"/>
      <c r="C418" s="25"/>
      <c r="D418" s="52"/>
    </row>
    <row r="419" spans="1:4" x14ac:dyDescent="0.2">
      <c r="A419" s="24"/>
      <c r="C419" s="25"/>
      <c r="D419" s="52"/>
    </row>
    <row r="420" spans="1:4" s="18" customFormat="1" x14ac:dyDescent="0.2">
      <c r="A420" s="24"/>
      <c r="B420" s="24"/>
      <c r="C420" s="25"/>
      <c r="D420" s="52"/>
    </row>
    <row r="421" spans="1:4" s="18" customFormat="1" x14ac:dyDescent="0.2">
      <c r="A421" s="24"/>
      <c r="B421" s="24"/>
      <c r="C421" s="25"/>
      <c r="D421" s="52"/>
    </row>
    <row r="422" spans="1:4" s="18" customFormat="1" ht="18" customHeight="1" x14ac:dyDescent="0.2">
      <c r="A422" s="24"/>
      <c r="B422" s="24"/>
      <c r="C422" s="25"/>
      <c r="D422" s="52"/>
    </row>
    <row r="423" spans="1:4" x14ac:dyDescent="0.2">
      <c r="A423" s="24"/>
      <c r="C423" s="25"/>
      <c r="D423" s="52"/>
    </row>
    <row r="424" spans="1:4" s="7" customFormat="1" x14ac:dyDescent="0.2">
      <c r="A424" s="24"/>
      <c r="B424" s="24"/>
      <c r="C424" s="25"/>
      <c r="D424" s="52"/>
    </row>
    <row r="425" spans="1:4" s="7" customFormat="1" x14ac:dyDescent="0.2">
      <c r="A425" s="24"/>
      <c r="B425" s="24"/>
      <c r="C425" s="25"/>
      <c r="D425" s="52"/>
    </row>
    <row r="426" spans="1:4" x14ac:dyDescent="0.2">
      <c r="A426" s="24"/>
      <c r="C426" s="25"/>
      <c r="D426" s="52"/>
    </row>
    <row r="427" spans="1:4" s="14" customFormat="1" x14ac:dyDescent="0.2">
      <c r="A427" s="24"/>
      <c r="B427" s="24"/>
      <c r="C427" s="25"/>
      <c r="D427" s="52"/>
    </row>
    <row r="428" spans="1:4" s="14" customFormat="1" x14ac:dyDescent="0.2">
      <c r="A428" s="24"/>
      <c r="B428" s="24"/>
      <c r="C428" s="25"/>
      <c r="D428" s="52"/>
    </row>
    <row r="429" spans="1:4" s="14" customFormat="1" x14ac:dyDescent="0.2">
      <c r="A429" s="24"/>
      <c r="B429" s="24"/>
      <c r="C429" s="25"/>
      <c r="D429" s="52"/>
    </row>
    <row r="430" spans="1:4" s="14" customFormat="1" x14ac:dyDescent="0.2">
      <c r="A430" s="24"/>
      <c r="B430" s="24"/>
      <c r="C430" s="25"/>
      <c r="D430" s="52"/>
    </row>
    <row r="431" spans="1:4" s="14" customFormat="1" x14ac:dyDescent="0.2">
      <c r="A431" s="24"/>
      <c r="B431" s="24"/>
      <c r="C431" s="25"/>
      <c r="D431" s="52"/>
    </row>
    <row r="432" spans="1:4" s="14" customFormat="1" x14ac:dyDescent="0.2">
      <c r="A432" s="24"/>
      <c r="B432" s="24"/>
      <c r="C432" s="25"/>
      <c r="D432" s="52"/>
    </row>
    <row r="433" spans="1:4" s="14" customFormat="1" x14ac:dyDescent="0.2">
      <c r="A433" s="24"/>
      <c r="B433" s="24"/>
      <c r="C433" s="25"/>
      <c r="D433" s="52"/>
    </row>
    <row r="434" spans="1:4" s="14" customFormat="1" x14ac:dyDescent="0.2">
      <c r="A434" s="24"/>
      <c r="B434" s="24"/>
      <c r="C434" s="25"/>
      <c r="D434" s="52"/>
    </row>
    <row r="435" spans="1:4" s="14" customFormat="1" x14ac:dyDescent="0.2">
      <c r="A435" s="24"/>
      <c r="B435" s="24"/>
      <c r="C435" s="25"/>
      <c r="D435" s="52"/>
    </row>
    <row r="436" spans="1:4" s="14" customFormat="1" x14ac:dyDescent="0.2">
      <c r="A436" s="24"/>
      <c r="B436" s="24"/>
      <c r="C436" s="25"/>
      <c r="D436" s="52"/>
    </row>
    <row r="437" spans="1:4" s="7" customFormat="1" x14ac:dyDescent="0.2">
      <c r="A437" s="24"/>
      <c r="B437" s="24"/>
      <c r="C437" s="25"/>
      <c r="D437" s="52"/>
    </row>
    <row r="438" spans="1:4" x14ac:dyDescent="0.2">
      <c r="A438" s="24"/>
      <c r="C438" s="25"/>
      <c r="D438" s="52"/>
    </row>
    <row r="439" spans="1:4" x14ac:dyDescent="0.2">
      <c r="A439" s="24"/>
      <c r="C439" s="25"/>
      <c r="D439" s="52"/>
    </row>
    <row r="440" spans="1:4" x14ac:dyDescent="0.2">
      <c r="A440" s="24"/>
      <c r="C440" s="25"/>
      <c r="D440" s="52"/>
    </row>
    <row r="441" spans="1:4" x14ac:dyDescent="0.2">
      <c r="A441" s="24"/>
      <c r="C441" s="25"/>
      <c r="D441" s="52"/>
    </row>
    <row r="442" spans="1:4" x14ac:dyDescent="0.2">
      <c r="A442" s="24"/>
      <c r="C442" s="25"/>
      <c r="D442" s="52"/>
    </row>
    <row r="443" spans="1:4" x14ac:dyDescent="0.2">
      <c r="A443" s="24"/>
      <c r="C443" s="25"/>
      <c r="D443" s="52"/>
    </row>
    <row r="444" spans="1:4" x14ac:dyDescent="0.2">
      <c r="A444" s="24"/>
      <c r="C444" s="25"/>
      <c r="D444" s="52"/>
    </row>
    <row r="445" spans="1:4" x14ac:dyDescent="0.2">
      <c r="A445" s="24"/>
      <c r="C445" s="25"/>
      <c r="D445" s="52"/>
    </row>
    <row r="446" spans="1:4" x14ac:dyDescent="0.2">
      <c r="A446" s="24"/>
      <c r="C446" s="25"/>
      <c r="D446" s="52"/>
    </row>
    <row r="447" spans="1:4" x14ac:dyDescent="0.2">
      <c r="A447" s="24"/>
      <c r="C447" s="25"/>
      <c r="D447" s="52"/>
    </row>
    <row r="448" spans="1:4" x14ac:dyDescent="0.2">
      <c r="A448" s="24"/>
      <c r="C448" s="25"/>
      <c r="D448" s="52"/>
    </row>
    <row r="449" spans="1:4" x14ac:dyDescent="0.2">
      <c r="A449" s="24"/>
      <c r="C449" s="25"/>
      <c r="D449" s="52"/>
    </row>
    <row r="450" spans="1:4" ht="14.25" customHeight="1" x14ac:dyDescent="0.2">
      <c r="A450" s="24"/>
      <c r="C450" s="25"/>
      <c r="D450" s="52"/>
    </row>
    <row r="451" spans="1:4" x14ac:dyDescent="0.2">
      <c r="A451" s="24"/>
      <c r="C451" s="25"/>
      <c r="D451" s="52"/>
    </row>
    <row r="452" spans="1:4" x14ac:dyDescent="0.2">
      <c r="A452" s="24"/>
      <c r="C452" s="25"/>
      <c r="D452" s="52"/>
    </row>
    <row r="453" spans="1:4" ht="14.25" customHeight="1" x14ac:dyDescent="0.2">
      <c r="A453" s="24"/>
      <c r="C453" s="25"/>
      <c r="D453" s="52"/>
    </row>
    <row r="454" spans="1:4" x14ac:dyDescent="0.2">
      <c r="A454" s="24"/>
      <c r="C454" s="25"/>
      <c r="D454" s="52"/>
    </row>
    <row r="455" spans="1:4" s="7" customFormat="1" x14ac:dyDescent="0.2">
      <c r="A455" s="24"/>
      <c r="B455" s="24"/>
      <c r="C455" s="25"/>
      <c r="D455" s="52"/>
    </row>
    <row r="456" spans="1:4" s="7" customFormat="1" x14ac:dyDescent="0.2">
      <c r="A456" s="24"/>
      <c r="B456" s="24"/>
      <c r="C456" s="25"/>
      <c r="D456" s="52"/>
    </row>
    <row r="457" spans="1:4" s="7" customFormat="1" x14ac:dyDescent="0.2">
      <c r="A457" s="24"/>
      <c r="B457" s="24"/>
      <c r="C457" s="25"/>
      <c r="D457" s="52"/>
    </row>
    <row r="458" spans="1:4" s="7" customFormat="1" x14ac:dyDescent="0.2">
      <c r="A458" s="24"/>
      <c r="B458" s="24"/>
      <c r="C458" s="25"/>
      <c r="D458" s="52"/>
    </row>
    <row r="459" spans="1:4" s="7" customFormat="1" x14ac:dyDescent="0.2">
      <c r="A459" s="24"/>
      <c r="B459" s="24"/>
      <c r="C459" s="25"/>
      <c r="D459" s="52"/>
    </row>
    <row r="460" spans="1:4" s="7" customFormat="1" x14ac:dyDescent="0.2">
      <c r="A460" s="24"/>
      <c r="B460" s="24"/>
      <c r="C460" s="25"/>
      <c r="D460" s="52"/>
    </row>
    <row r="461" spans="1:4" s="7" customFormat="1" x14ac:dyDescent="0.2">
      <c r="A461" s="24"/>
      <c r="B461" s="24"/>
      <c r="C461" s="25"/>
      <c r="D461" s="52"/>
    </row>
    <row r="462" spans="1:4" ht="12.75" customHeight="1" x14ac:dyDescent="0.2">
      <c r="A462" s="24"/>
      <c r="C462" s="25"/>
      <c r="D462" s="52"/>
    </row>
    <row r="463" spans="1:4" s="14" customFormat="1" x14ac:dyDescent="0.2">
      <c r="A463" s="24"/>
      <c r="B463" s="24"/>
      <c r="C463" s="25"/>
      <c r="D463" s="52"/>
    </row>
    <row r="464" spans="1:4" s="14" customFormat="1" x14ac:dyDescent="0.2">
      <c r="A464" s="24"/>
      <c r="B464" s="24"/>
      <c r="C464" s="25"/>
      <c r="D464" s="52"/>
    </row>
    <row r="465" spans="1:4" s="14" customFormat="1" x14ac:dyDescent="0.2">
      <c r="A465" s="24"/>
      <c r="B465" s="24"/>
      <c r="C465" s="25"/>
      <c r="D465" s="52"/>
    </row>
    <row r="466" spans="1:4" s="14" customFormat="1" x14ac:dyDescent="0.2">
      <c r="A466" s="24"/>
      <c r="B466" s="24"/>
      <c r="C466" s="25"/>
      <c r="D466" s="52"/>
    </row>
    <row r="467" spans="1:4" s="14" customFormat="1" x14ac:dyDescent="0.2">
      <c r="A467" s="24"/>
      <c r="B467" s="24"/>
      <c r="C467" s="25"/>
      <c r="D467" s="52"/>
    </row>
    <row r="468" spans="1:4" s="14" customFormat="1" x14ac:dyDescent="0.2">
      <c r="A468" s="24"/>
      <c r="B468" s="24"/>
      <c r="C468" s="25"/>
      <c r="D468" s="52"/>
    </row>
    <row r="469" spans="1:4" s="14" customFormat="1" x14ac:dyDescent="0.2">
      <c r="A469" s="24"/>
      <c r="B469" s="24"/>
      <c r="C469" s="25"/>
      <c r="D469" s="52"/>
    </row>
    <row r="470" spans="1:4" s="14" customFormat="1" ht="18" customHeight="1" x14ac:dyDescent="0.2">
      <c r="A470" s="24"/>
      <c r="B470" s="24"/>
      <c r="C470" s="25"/>
      <c r="D470" s="52"/>
    </row>
    <row r="471" spans="1:4" x14ac:dyDescent="0.2">
      <c r="A471" s="24"/>
      <c r="C471" s="25"/>
      <c r="D471" s="52"/>
    </row>
    <row r="472" spans="1:4" s="7" customFormat="1" x14ac:dyDescent="0.2">
      <c r="A472" s="24"/>
      <c r="B472" s="24"/>
      <c r="C472" s="25"/>
      <c r="D472" s="52"/>
    </row>
    <row r="473" spans="1:4" s="7" customFormat="1" x14ac:dyDescent="0.2">
      <c r="A473" s="24"/>
      <c r="B473" s="24"/>
      <c r="C473" s="25"/>
      <c r="D473" s="52"/>
    </row>
    <row r="474" spans="1:4" s="7" customFormat="1" x14ac:dyDescent="0.2">
      <c r="A474" s="24"/>
      <c r="B474" s="24"/>
      <c r="C474" s="25"/>
      <c r="D474" s="52"/>
    </row>
    <row r="475" spans="1:4" ht="12.75" customHeight="1" x14ac:dyDescent="0.2">
      <c r="A475" s="24"/>
      <c r="C475" s="25"/>
      <c r="D475" s="52"/>
    </row>
    <row r="476" spans="1:4" s="7" customFormat="1" x14ac:dyDescent="0.2">
      <c r="A476" s="24"/>
      <c r="B476" s="24"/>
      <c r="C476" s="25"/>
      <c r="D476" s="52"/>
    </row>
    <row r="477" spans="1:4" s="7" customFormat="1" x14ac:dyDescent="0.2">
      <c r="A477" s="24"/>
      <c r="B477" s="24"/>
      <c r="C477" s="25"/>
      <c r="D477" s="52"/>
    </row>
    <row r="478" spans="1:4" s="7" customFormat="1" x14ac:dyDescent="0.2">
      <c r="A478" s="24"/>
      <c r="B478" s="24"/>
      <c r="C478" s="25"/>
      <c r="D478" s="52"/>
    </row>
    <row r="479" spans="1:4" s="7" customFormat="1" x14ac:dyDescent="0.2">
      <c r="A479" s="24"/>
      <c r="B479" s="24"/>
      <c r="C479" s="25"/>
      <c r="D479" s="52"/>
    </row>
    <row r="480" spans="1:4" s="7" customFormat="1" x14ac:dyDescent="0.2">
      <c r="A480" s="24"/>
      <c r="B480" s="24"/>
      <c r="C480" s="25"/>
      <c r="D480" s="52"/>
    </row>
    <row r="481" spans="1:4" s="7" customFormat="1" x14ac:dyDescent="0.2">
      <c r="A481" s="24"/>
      <c r="B481" s="24"/>
      <c r="C481" s="25"/>
      <c r="D481" s="52"/>
    </row>
    <row r="482" spans="1:4" x14ac:dyDescent="0.2">
      <c r="A482" s="24"/>
      <c r="C482" s="25"/>
      <c r="D482" s="52"/>
    </row>
    <row r="483" spans="1:4" x14ac:dyDescent="0.2">
      <c r="A483" s="24"/>
      <c r="C483" s="25"/>
      <c r="D483" s="52"/>
    </row>
    <row r="484" spans="1:4" x14ac:dyDescent="0.2">
      <c r="A484" s="24"/>
      <c r="C484" s="25"/>
      <c r="D484" s="52"/>
    </row>
    <row r="485" spans="1:4" ht="14.25" customHeight="1" x14ac:dyDescent="0.2">
      <c r="A485" s="24"/>
      <c r="C485" s="25"/>
      <c r="D485" s="52"/>
    </row>
    <row r="486" spans="1:4" x14ac:dyDescent="0.2">
      <c r="A486" s="24"/>
      <c r="C486" s="25"/>
      <c r="D486" s="52"/>
    </row>
    <row r="487" spans="1:4" x14ac:dyDescent="0.2">
      <c r="A487" s="24"/>
      <c r="C487" s="25"/>
      <c r="D487" s="52"/>
    </row>
    <row r="488" spans="1:4" x14ac:dyDescent="0.2">
      <c r="A488" s="24"/>
      <c r="C488" s="25"/>
      <c r="D488" s="52"/>
    </row>
    <row r="489" spans="1:4" x14ac:dyDescent="0.2">
      <c r="A489" s="24"/>
      <c r="C489" s="25"/>
      <c r="D489" s="52"/>
    </row>
    <row r="490" spans="1:4" x14ac:dyDescent="0.2">
      <c r="A490" s="24"/>
      <c r="C490" s="25"/>
      <c r="D490" s="52"/>
    </row>
    <row r="491" spans="1:4" x14ac:dyDescent="0.2">
      <c r="A491" s="24"/>
      <c r="C491" s="25"/>
      <c r="D491" s="52"/>
    </row>
    <row r="492" spans="1:4" x14ac:dyDescent="0.2">
      <c r="A492" s="24"/>
      <c r="C492" s="25"/>
      <c r="D492" s="52"/>
    </row>
    <row r="493" spans="1:4" x14ac:dyDescent="0.2">
      <c r="A493" s="24"/>
      <c r="C493" s="25"/>
      <c r="D493" s="52"/>
    </row>
    <row r="494" spans="1:4" x14ac:dyDescent="0.2">
      <c r="A494" s="24"/>
      <c r="C494" s="25"/>
      <c r="D494" s="52"/>
    </row>
    <row r="495" spans="1:4" x14ac:dyDescent="0.2">
      <c r="A495" s="24"/>
      <c r="C495" s="25"/>
      <c r="D495" s="52"/>
    </row>
    <row r="496" spans="1:4" x14ac:dyDescent="0.2">
      <c r="A496" s="24"/>
      <c r="C496" s="25"/>
      <c r="D496" s="52"/>
    </row>
    <row r="497" spans="1:4" x14ac:dyDescent="0.2">
      <c r="A497" s="24"/>
      <c r="C497" s="25"/>
      <c r="D497" s="52"/>
    </row>
    <row r="498" spans="1:4" x14ac:dyDescent="0.2">
      <c r="A498" s="24"/>
      <c r="C498" s="25"/>
      <c r="D498" s="52"/>
    </row>
    <row r="499" spans="1:4" x14ac:dyDescent="0.2">
      <c r="A499" s="24"/>
      <c r="C499" s="25"/>
      <c r="D499" s="52"/>
    </row>
    <row r="500" spans="1:4" x14ac:dyDescent="0.2">
      <c r="A500" s="24"/>
      <c r="C500" s="25"/>
      <c r="D500" s="52"/>
    </row>
    <row r="501" spans="1:4" x14ac:dyDescent="0.2">
      <c r="A501" s="24"/>
      <c r="C501" s="25"/>
      <c r="D501" s="52"/>
    </row>
    <row r="502" spans="1:4" x14ac:dyDescent="0.2">
      <c r="A502" s="24"/>
      <c r="C502" s="25"/>
      <c r="D502" s="52"/>
    </row>
    <row r="503" spans="1:4" x14ac:dyDescent="0.2">
      <c r="A503" s="24"/>
      <c r="C503" s="25"/>
      <c r="D503" s="52"/>
    </row>
    <row r="504" spans="1:4" x14ac:dyDescent="0.2">
      <c r="A504" s="24"/>
      <c r="C504" s="25"/>
      <c r="D504" s="52"/>
    </row>
    <row r="505" spans="1:4" x14ac:dyDescent="0.2">
      <c r="A505" s="24"/>
      <c r="C505" s="25"/>
      <c r="D505" s="52"/>
    </row>
    <row r="506" spans="1:4" x14ac:dyDescent="0.2">
      <c r="A506" s="24"/>
      <c r="C506" s="25"/>
      <c r="D506" s="52"/>
    </row>
    <row r="507" spans="1:4" x14ac:dyDescent="0.2">
      <c r="A507" s="24"/>
      <c r="C507" s="25"/>
      <c r="D507" s="52"/>
    </row>
    <row r="508" spans="1:4" x14ac:dyDescent="0.2">
      <c r="A508" s="24"/>
      <c r="C508" s="25"/>
      <c r="D508" s="52"/>
    </row>
    <row r="509" spans="1:4" x14ac:dyDescent="0.2">
      <c r="A509" s="24"/>
      <c r="C509" s="25"/>
      <c r="D509" s="52"/>
    </row>
    <row r="510" spans="1:4" x14ac:dyDescent="0.2">
      <c r="A510" s="24"/>
      <c r="C510" s="25"/>
      <c r="D510" s="52"/>
    </row>
    <row r="511" spans="1:4" x14ac:dyDescent="0.2">
      <c r="A511" s="24"/>
      <c r="C511" s="25"/>
      <c r="D511" s="52"/>
    </row>
    <row r="512" spans="1:4" x14ac:dyDescent="0.2">
      <c r="A512" s="24"/>
      <c r="C512" s="25"/>
      <c r="D512" s="52"/>
    </row>
    <row r="513" spans="1:4" x14ac:dyDescent="0.2">
      <c r="A513" s="24"/>
      <c r="C513" s="25"/>
      <c r="D513" s="52"/>
    </row>
    <row r="514" spans="1:4" x14ac:dyDescent="0.2">
      <c r="A514" s="24"/>
      <c r="C514" s="25"/>
      <c r="D514" s="52"/>
    </row>
    <row r="515" spans="1:4" x14ac:dyDescent="0.2">
      <c r="A515" s="24"/>
      <c r="C515" s="25"/>
      <c r="D515" s="52"/>
    </row>
    <row r="516" spans="1:4" x14ac:dyDescent="0.2">
      <c r="A516" s="24"/>
      <c r="C516" s="25"/>
      <c r="D516" s="52"/>
    </row>
    <row r="517" spans="1:4" x14ac:dyDescent="0.2">
      <c r="A517" s="24"/>
      <c r="C517" s="25"/>
      <c r="D517" s="52"/>
    </row>
    <row r="518" spans="1:4" s="14" customFormat="1" x14ac:dyDescent="0.2">
      <c r="A518" s="24"/>
      <c r="B518" s="24"/>
      <c r="C518" s="25"/>
      <c r="D518" s="52"/>
    </row>
    <row r="519" spans="1:4" s="14" customFormat="1" x14ac:dyDescent="0.2">
      <c r="A519" s="24"/>
      <c r="B519" s="24"/>
      <c r="C519" s="25"/>
      <c r="D519" s="52"/>
    </row>
    <row r="520" spans="1:4" s="14" customFormat="1" x14ac:dyDescent="0.2">
      <c r="A520" s="24"/>
      <c r="B520" s="24"/>
      <c r="C520" s="25"/>
      <c r="D520" s="52"/>
    </row>
    <row r="521" spans="1:4" s="14" customFormat="1" x14ac:dyDescent="0.2">
      <c r="A521" s="24"/>
      <c r="B521" s="24"/>
      <c r="C521" s="25"/>
      <c r="D521" s="52"/>
    </row>
    <row r="522" spans="1:4" s="14" customFormat="1" x14ac:dyDescent="0.2">
      <c r="A522" s="24"/>
      <c r="B522" s="24"/>
      <c r="C522" s="25"/>
      <c r="D522" s="52"/>
    </row>
    <row r="523" spans="1:4" s="14" customFormat="1" x14ac:dyDescent="0.2">
      <c r="A523" s="24"/>
      <c r="B523" s="24"/>
      <c r="C523" s="25"/>
      <c r="D523" s="52"/>
    </row>
    <row r="524" spans="1:4" s="14" customFormat="1" x14ac:dyDescent="0.2">
      <c r="A524" s="24"/>
      <c r="B524" s="24"/>
      <c r="C524" s="25"/>
      <c r="D524" s="52"/>
    </row>
    <row r="525" spans="1:4" s="14" customFormat="1" x14ac:dyDescent="0.2">
      <c r="A525" s="24"/>
      <c r="B525" s="24"/>
      <c r="C525" s="25"/>
      <c r="D525" s="52"/>
    </row>
    <row r="526" spans="1:4" s="14" customFormat="1" x14ac:dyDescent="0.2">
      <c r="A526" s="24"/>
      <c r="B526" s="24"/>
      <c r="C526" s="25"/>
      <c r="D526" s="52"/>
    </row>
    <row r="527" spans="1:4" s="14" customFormat="1" x14ac:dyDescent="0.2">
      <c r="A527" s="24"/>
      <c r="B527" s="24"/>
      <c r="C527" s="25"/>
      <c r="D527" s="52"/>
    </row>
    <row r="528" spans="1:4" s="14" customFormat="1" x14ac:dyDescent="0.2">
      <c r="A528" s="24"/>
      <c r="B528" s="24"/>
      <c r="C528" s="25"/>
      <c r="D528" s="52"/>
    </row>
    <row r="529" spans="1:4" s="14" customFormat="1" x14ac:dyDescent="0.2">
      <c r="A529" s="24"/>
      <c r="B529" s="24"/>
      <c r="C529" s="25"/>
      <c r="D529" s="52"/>
    </row>
    <row r="530" spans="1:4" s="14" customFormat="1" x14ac:dyDescent="0.2">
      <c r="A530" s="24"/>
      <c r="B530" s="24"/>
      <c r="C530" s="25"/>
      <c r="D530" s="52"/>
    </row>
    <row r="531" spans="1:4" s="14" customFormat="1" x14ac:dyDescent="0.2">
      <c r="A531" s="24"/>
      <c r="B531" s="24"/>
      <c r="C531" s="25"/>
      <c r="D531" s="52"/>
    </row>
    <row r="532" spans="1:4" s="14" customFormat="1" x14ac:dyDescent="0.2">
      <c r="A532" s="24"/>
      <c r="B532" s="24"/>
      <c r="C532" s="25"/>
      <c r="D532" s="52"/>
    </row>
    <row r="533" spans="1:4" s="14" customFormat="1" x14ac:dyDescent="0.2">
      <c r="A533" s="24"/>
      <c r="B533" s="24"/>
      <c r="C533" s="25"/>
      <c r="D533" s="52"/>
    </row>
    <row r="534" spans="1:4" s="14" customFormat="1" x14ac:dyDescent="0.2">
      <c r="A534" s="24"/>
      <c r="B534" s="24"/>
      <c r="C534" s="25"/>
      <c r="D534" s="52"/>
    </row>
    <row r="535" spans="1:4" s="14" customFormat="1" x14ac:dyDescent="0.2">
      <c r="A535" s="24"/>
      <c r="B535" s="24"/>
      <c r="C535" s="25"/>
      <c r="D535" s="52"/>
    </row>
    <row r="536" spans="1:4" s="14" customFormat="1" x14ac:dyDescent="0.2">
      <c r="A536" s="24"/>
      <c r="B536" s="24"/>
      <c r="C536" s="25"/>
      <c r="D536" s="52"/>
    </row>
    <row r="537" spans="1:4" s="14" customFormat="1" x14ac:dyDescent="0.2">
      <c r="A537" s="24"/>
      <c r="B537" s="24"/>
      <c r="C537" s="25"/>
      <c r="D537" s="52"/>
    </row>
    <row r="538" spans="1:4" s="14" customFormat="1" x14ac:dyDescent="0.2">
      <c r="A538" s="24"/>
      <c r="B538" s="24"/>
      <c r="C538" s="25"/>
      <c r="D538" s="52"/>
    </row>
    <row r="539" spans="1:4" s="14" customFormat="1" x14ac:dyDescent="0.2">
      <c r="A539" s="24"/>
      <c r="B539" s="24"/>
      <c r="C539" s="25"/>
      <c r="D539" s="52"/>
    </row>
    <row r="540" spans="1:4" s="14" customFormat="1" x14ac:dyDescent="0.2">
      <c r="A540" s="24"/>
      <c r="B540" s="24"/>
      <c r="C540" s="25"/>
      <c r="D540" s="52"/>
    </row>
    <row r="541" spans="1:4" s="14" customFormat="1" x14ac:dyDescent="0.2">
      <c r="A541" s="24"/>
      <c r="B541" s="24"/>
      <c r="C541" s="25"/>
      <c r="D541" s="52"/>
    </row>
    <row r="542" spans="1:4" s="14" customFormat="1" x14ac:dyDescent="0.2">
      <c r="A542" s="24"/>
      <c r="B542" s="24"/>
      <c r="C542" s="25"/>
      <c r="D542" s="52"/>
    </row>
    <row r="543" spans="1:4" s="14" customFormat="1" x14ac:dyDescent="0.2">
      <c r="A543" s="24"/>
      <c r="B543" s="24"/>
      <c r="C543" s="25"/>
      <c r="D543" s="52"/>
    </row>
    <row r="544" spans="1:4" s="14" customFormat="1" x14ac:dyDescent="0.2">
      <c r="A544" s="24"/>
      <c r="B544" s="24"/>
      <c r="C544" s="25"/>
      <c r="D544" s="52"/>
    </row>
    <row r="545" spans="1:4" s="14" customFormat="1" x14ac:dyDescent="0.2">
      <c r="A545" s="24"/>
      <c r="B545" s="24"/>
      <c r="C545" s="25"/>
      <c r="D545" s="52"/>
    </row>
    <row r="546" spans="1:4" s="14" customFormat="1" ht="18" customHeight="1" x14ac:dyDescent="0.2">
      <c r="A546" s="24"/>
      <c r="B546" s="24"/>
      <c r="C546" s="25"/>
      <c r="D546" s="52"/>
    </row>
    <row r="547" spans="1:4" x14ac:dyDescent="0.2">
      <c r="A547" s="24"/>
      <c r="C547" s="25"/>
      <c r="D547" s="52"/>
    </row>
    <row r="548" spans="1:4" s="14" customFormat="1" x14ac:dyDescent="0.2">
      <c r="A548" s="24"/>
      <c r="B548" s="24"/>
      <c r="C548" s="25"/>
      <c r="D548" s="52"/>
    </row>
    <row r="549" spans="1:4" s="14" customFormat="1" x14ac:dyDescent="0.2">
      <c r="A549" s="24"/>
      <c r="B549" s="24"/>
      <c r="C549" s="25"/>
      <c r="D549" s="52"/>
    </row>
    <row r="550" spans="1:4" s="14" customFormat="1" x14ac:dyDescent="0.2">
      <c r="A550" s="24"/>
      <c r="B550" s="24"/>
      <c r="C550" s="25"/>
      <c r="D550" s="52"/>
    </row>
    <row r="551" spans="1:4" s="14" customFormat="1" ht="18" customHeight="1" x14ac:dyDescent="0.2">
      <c r="A551" s="24"/>
      <c r="B551" s="24"/>
      <c r="C551" s="25"/>
      <c r="D551" s="52"/>
    </row>
    <row r="552" spans="1:4" x14ac:dyDescent="0.2">
      <c r="A552" s="24"/>
      <c r="C552" s="25"/>
      <c r="D552" s="52"/>
    </row>
    <row r="553" spans="1:4" ht="14.25" customHeight="1" x14ac:dyDescent="0.2">
      <c r="A553" s="24"/>
      <c r="C553" s="25"/>
      <c r="D553" s="52"/>
    </row>
    <row r="554" spans="1:4" ht="14.25" customHeight="1" x14ac:dyDescent="0.2">
      <c r="A554" s="24"/>
      <c r="C554" s="25"/>
      <c r="D554" s="52"/>
    </row>
    <row r="555" spans="1:4" ht="14.25" customHeight="1" x14ac:dyDescent="0.2">
      <c r="A555" s="24"/>
      <c r="C555" s="25"/>
      <c r="D555" s="52"/>
    </row>
    <row r="556" spans="1:4" x14ac:dyDescent="0.2">
      <c r="A556" s="24"/>
      <c r="C556" s="25"/>
      <c r="D556" s="52"/>
    </row>
    <row r="557" spans="1:4" ht="14.25" customHeight="1" x14ac:dyDescent="0.2">
      <c r="A557" s="24"/>
      <c r="C557" s="25"/>
      <c r="D557" s="52"/>
    </row>
    <row r="558" spans="1:4" x14ac:dyDescent="0.2">
      <c r="A558" s="24"/>
      <c r="C558" s="25"/>
      <c r="D558" s="52"/>
    </row>
    <row r="559" spans="1:4" ht="14.25" customHeight="1" x14ac:dyDescent="0.2">
      <c r="A559" s="24"/>
      <c r="C559" s="25"/>
      <c r="D559" s="52"/>
    </row>
    <row r="560" spans="1:4" x14ac:dyDescent="0.2">
      <c r="A560" s="24"/>
      <c r="C560" s="25"/>
      <c r="D560" s="52"/>
    </row>
    <row r="561" spans="1:4" s="14" customFormat="1" ht="30" customHeight="1" x14ac:dyDescent="0.2">
      <c r="A561" s="24"/>
      <c r="B561" s="24"/>
      <c r="C561" s="25"/>
      <c r="D561" s="52"/>
    </row>
    <row r="562" spans="1:4" s="14" customFormat="1" x14ac:dyDescent="0.2">
      <c r="A562" s="24"/>
      <c r="B562" s="24"/>
      <c r="C562" s="25"/>
      <c r="D562" s="52"/>
    </row>
    <row r="563" spans="1:4" s="14" customFormat="1" x14ac:dyDescent="0.2">
      <c r="A563" s="24"/>
      <c r="B563" s="24"/>
      <c r="C563" s="25"/>
      <c r="D563" s="52"/>
    </row>
    <row r="564" spans="1:4" s="14" customFormat="1" x14ac:dyDescent="0.2">
      <c r="A564" s="24"/>
      <c r="B564" s="24"/>
      <c r="C564" s="25"/>
      <c r="D564" s="52"/>
    </row>
    <row r="565" spans="1:4" s="14" customFormat="1" x14ac:dyDescent="0.2">
      <c r="A565" s="24"/>
      <c r="B565" s="24"/>
      <c r="C565" s="25"/>
      <c r="D565" s="52"/>
    </row>
    <row r="566" spans="1:4" s="14" customFormat="1" x14ac:dyDescent="0.2">
      <c r="A566" s="24"/>
      <c r="B566" s="24"/>
      <c r="C566" s="25"/>
      <c r="D566" s="52"/>
    </row>
    <row r="567" spans="1:4" s="14" customFormat="1" x14ac:dyDescent="0.2">
      <c r="A567" s="24"/>
      <c r="B567" s="24"/>
      <c r="C567" s="25"/>
      <c r="D567" s="52"/>
    </row>
    <row r="568" spans="1:4" s="14" customFormat="1" x14ac:dyDescent="0.2">
      <c r="A568" s="24"/>
      <c r="B568" s="24"/>
      <c r="C568" s="25"/>
      <c r="D568" s="52"/>
    </row>
    <row r="569" spans="1:4" s="14" customFormat="1" x14ac:dyDescent="0.2">
      <c r="A569" s="24"/>
      <c r="B569" s="24"/>
      <c r="C569" s="25"/>
      <c r="D569" s="52"/>
    </row>
    <row r="570" spans="1:4" s="14" customFormat="1" x14ac:dyDescent="0.2">
      <c r="A570" s="24"/>
      <c r="B570" s="24"/>
      <c r="C570" s="25"/>
      <c r="D570" s="52"/>
    </row>
    <row r="571" spans="1:4" s="14" customFormat="1" x14ac:dyDescent="0.2">
      <c r="A571" s="24"/>
      <c r="B571" s="24"/>
      <c r="C571" s="25"/>
      <c r="D571" s="52"/>
    </row>
    <row r="572" spans="1:4" s="14" customFormat="1" x14ac:dyDescent="0.2">
      <c r="A572" s="24"/>
      <c r="B572" s="24"/>
      <c r="C572" s="25"/>
      <c r="D572" s="52"/>
    </row>
    <row r="573" spans="1:4" s="14" customFormat="1" x14ac:dyDescent="0.2">
      <c r="A573" s="24"/>
      <c r="B573" s="24"/>
      <c r="C573" s="25"/>
      <c r="D573" s="52"/>
    </row>
    <row r="574" spans="1:4" s="14" customFormat="1" x14ac:dyDescent="0.2">
      <c r="A574" s="24"/>
      <c r="B574" s="24"/>
      <c r="C574" s="25"/>
      <c r="D574" s="52"/>
    </row>
    <row r="575" spans="1:4" s="14" customFormat="1" x14ac:dyDescent="0.2">
      <c r="A575" s="24"/>
      <c r="B575" s="24"/>
      <c r="C575" s="25"/>
      <c r="D575" s="52"/>
    </row>
    <row r="576" spans="1:4" x14ac:dyDescent="0.2">
      <c r="A576" s="24"/>
      <c r="C576" s="25"/>
      <c r="D576" s="52"/>
    </row>
    <row r="577" spans="1:4" x14ac:dyDescent="0.2">
      <c r="A577" s="24"/>
      <c r="C577" s="25"/>
      <c r="D577" s="52"/>
    </row>
    <row r="578" spans="1:4" ht="18" customHeight="1" x14ac:dyDescent="0.2">
      <c r="A578" s="24"/>
      <c r="C578" s="25"/>
      <c r="D578" s="52"/>
    </row>
    <row r="579" spans="1:4" ht="20.25" customHeight="1" x14ac:dyDescent="0.2">
      <c r="A579" s="24"/>
      <c r="C579" s="25"/>
      <c r="D579" s="52"/>
    </row>
    <row r="580" spans="1:4" x14ac:dyDescent="0.2">
      <c r="A580" s="24"/>
      <c r="C580" s="25"/>
      <c r="D580" s="52"/>
    </row>
    <row r="581" spans="1:4" x14ac:dyDescent="0.2">
      <c r="A581" s="24"/>
      <c r="C581" s="25"/>
      <c r="D581" s="52"/>
    </row>
    <row r="582" spans="1:4" x14ac:dyDescent="0.2">
      <c r="A582" s="24"/>
      <c r="C582" s="25"/>
      <c r="D582" s="52"/>
    </row>
    <row r="583" spans="1:4" x14ac:dyDescent="0.2">
      <c r="A583" s="24"/>
      <c r="C583" s="25"/>
      <c r="D583" s="52"/>
    </row>
    <row r="584" spans="1:4" x14ac:dyDescent="0.2">
      <c r="A584" s="24"/>
      <c r="C584" s="25"/>
      <c r="D584" s="52"/>
    </row>
    <row r="585" spans="1:4" x14ac:dyDescent="0.2">
      <c r="A585" s="24"/>
      <c r="C585" s="25"/>
      <c r="D585" s="52"/>
    </row>
    <row r="586" spans="1:4" x14ac:dyDescent="0.2">
      <c r="A586" s="24"/>
      <c r="C586" s="25"/>
      <c r="D586" s="52"/>
    </row>
    <row r="587" spans="1:4" x14ac:dyDescent="0.2">
      <c r="A587" s="24"/>
      <c r="C587" s="25"/>
      <c r="D587" s="52"/>
    </row>
    <row r="588" spans="1:4" x14ac:dyDescent="0.2">
      <c r="A588" s="24"/>
      <c r="C588" s="25"/>
      <c r="D588" s="52"/>
    </row>
    <row r="589" spans="1:4" x14ac:dyDescent="0.2">
      <c r="A589" s="24"/>
      <c r="C589" s="25"/>
      <c r="D589" s="52"/>
    </row>
    <row r="590" spans="1:4" x14ac:dyDescent="0.2">
      <c r="A590" s="24"/>
      <c r="C590" s="25"/>
      <c r="D590" s="52"/>
    </row>
    <row r="591" spans="1:4" x14ac:dyDescent="0.2">
      <c r="A591" s="24"/>
      <c r="C591" s="25"/>
      <c r="D591" s="52"/>
    </row>
    <row r="592" spans="1:4" x14ac:dyDescent="0.2">
      <c r="A592" s="24"/>
      <c r="C592" s="25"/>
      <c r="D592" s="52"/>
    </row>
    <row r="593" spans="1:4" x14ac:dyDescent="0.2">
      <c r="A593" s="24"/>
      <c r="C593" s="25"/>
      <c r="D593" s="52"/>
    </row>
    <row r="594" spans="1:4" x14ac:dyDescent="0.2">
      <c r="A594" s="24"/>
      <c r="C594" s="25"/>
      <c r="D594" s="52"/>
    </row>
    <row r="595" spans="1:4" x14ac:dyDescent="0.2">
      <c r="A595" s="24"/>
      <c r="C595" s="25"/>
      <c r="D595" s="52"/>
    </row>
    <row r="596" spans="1:4" x14ac:dyDescent="0.2">
      <c r="A596" s="24"/>
      <c r="C596" s="25"/>
      <c r="D596" s="52"/>
    </row>
    <row r="597" spans="1:4" x14ac:dyDescent="0.2">
      <c r="A597" s="24"/>
      <c r="C597" s="25"/>
      <c r="D597" s="52"/>
    </row>
    <row r="598" spans="1:4" x14ac:dyDescent="0.2">
      <c r="A598" s="24"/>
      <c r="C598" s="25"/>
      <c r="D598" s="52"/>
    </row>
    <row r="599" spans="1:4" x14ac:dyDescent="0.2">
      <c r="A599" s="24"/>
      <c r="C599" s="25"/>
      <c r="D599" s="52"/>
    </row>
    <row r="600" spans="1:4" x14ac:dyDescent="0.2">
      <c r="A600" s="24"/>
      <c r="C600" s="25"/>
      <c r="D600" s="52"/>
    </row>
    <row r="601" spans="1:4" x14ac:dyDescent="0.2">
      <c r="A601" s="24"/>
      <c r="C601" s="25"/>
      <c r="D601" s="52"/>
    </row>
    <row r="602" spans="1:4" x14ac:dyDescent="0.2">
      <c r="A602" s="24"/>
      <c r="C602" s="25"/>
      <c r="D602" s="52"/>
    </row>
    <row r="603" spans="1:4" x14ac:dyDescent="0.2">
      <c r="A603" s="24"/>
      <c r="C603" s="25"/>
      <c r="D603" s="52"/>
    </row>
    <row r="604" spans="1:4" x14ac:dyDescent="0.2">
      <c r="A604" s="24"/>
      <c r="C604" s="25"/>
      <c r="D604" s="52"/>
    </row>
    <row r="605" spans="1:4" x14ac:dyDescent="0.2">
      <c r="A605" s="24"/>
      <c r="C605" s="25"/>
      <c r="D605" s="52"/>
    </row>
    <row r="606" spans="1:4" x14ac:dyDescent="0.2">
      <c r="A606" s="24"/>
      <c r="C606" s="25"/>
      <c r="D606" s="52"/>
    </row>
    <row r="607" spans="1:4" x14ac:dyDescent="0.2">
      <c r="A607" s="24"/>
      <c r="C607" s="25"/>
      <c r="D607" s="52"/>
    </row>
    <row r="608" spans="1:4" x14ac:dyDescent="0.2">
      <c r="A608" s="24"/>
      <c r="C608" s="25"/>
      <c r="D608" s="52"/>
    </row>
    <row r="609" spans="1:4" x14ac:dyDescent="0.2">
      <c r="A609" s="24"/>
      <c r="C609" s="25"/>
      <c r="D609" s="52"/>
    </row>
    <row r="610" spans="1:4" x14ac:dyDescent="0.2">
      <c r="A610" s="24"/>
      <c r="C610" s="25"/>
      <c r="D610" s="52"/>
    </row>
    <row r="611" spans="1:4" x14ac:dyDescent="0.2">
      <c r="A611" s="24"/>
      <c r="C611" s="25"/>
      <c r="D611" s="52"/>
    </row>
    <row r="612" spans="1:4" x14ac:dyDescent="0.2">
      <c r="A612" s="24"/>
      <c r="C612" s="25"/>
      <c r="D612" s="52"/>
    </row>
    <row r="613" spans="1:4" x14ac:dyDescent="0.2">
      <c r="A613" s="24"/>
      <c r="C613" s="25"/>
      <c r="D613" s="52"/>
    </row>
    <row r="614" spans="1:4" x14ac:dyDescent="0.2">
      <c r="A614" s="24"/>
      <c r="C614" s="25"/>
      <c r="D614" s="52"/>
    </row>
    <row r="615" spans="1:4" x14ac:dyDescent="0.2">
      <c r="A615" s="24"/>
      <c r="C615" s="25"/>
      <c r="D615" s="52"/>
    </row>
    <row r="616" spans="1:4" x14ac:dyDescent="0.2">
      <c r="A616" s="24"/>
      <c r="C616" s="25"/>
      <c r="D616" s="52"/>
    </row>
    <row r="617" spans="1:4" x14ac:dyDescent="0.2">
      <c r="A617" s="24"/>
      <c r="C617" s="25"/>
      <c r="D617" s="52"/>
    </row>
    <row r="618" spans="1:4" x14ac:dyDescent="0.2">
      <c r="A618" s="24"/>
      <c r="C618" s="25"/>
      <c r="D618" s="52"/>
    </row>
    <row r="619" spans="1:4" x14ac:dyDescent="0.2">
      <c r="A619" s="24"/>
      <c r="C619" s="25"/>
      <c r="D619" s="52"/>
    </row>
    <row r="620" spans="1:4" x14ac:dyDescent="0.2">
      <c r="A620" s="24"/>
      <c r="C620" s="25"/>
      <c r="D620" s="52"/>
    </row>
    <row r="621" spans="1:4" x14ac:dyDescent="0.2">
      <c r="A621" s="24"/>
      <c r="C621" s="25"/>
      <c r="D621" s="52"/>
    </row>
    <row r="622" spans="1:4" x14ac:dyDescent="0.2">
      <c r="A622" s="24"/>
      <c r="C622" s="25"/>
      <c r="D622" s="52"/>
    </row>
    <row r="623" spans="1:4" x14ac:dyDescent="0.2">
      <c r="A623" s="24"/>
      <c r="C623" s="25"/>
      <c r="D623" s="52"/>
    </row>
    <row r="624" spans="1:4" x14ac:dyDescent="0.2">
      <c r="A624" s="24"/>
      <c r="C624" s="25"/>
      <c r="D624" s="52"/>
    </row>
    <row r="625" spans="1:4" x14ac:dyDescent="0.2">
      <c r="A625" s="24"/>
      <c r="C625" s="25"/>
      <c r="D625" s="52"/>
    </row>
    <row r="626" spans="1:4" x14ac:dyDescent="0.2">
      <c r="A626" s="24"/>
      <c r="C626" s="25"/>
      <c r="D626" s="52"/>
    </row>
    <row r="627" spans="1:4" x14ac:dyDescent="0.2">
      <c r="A627" s="24"/>
      <c r="C627" s="25"/>
      <c r="D627" s="52"/>
    </row>
    <row r="628" spans="1:4" x14ac:dyDescent="0.2">
      <c r="A628" s="24"/>
      <c r="C628" s="25"/>
      <c r="D628" s="52"/>
    </row>
    <row r="629" spans="1:4" x14ac:dyDescent="0.2">
      <c r="A629" s="24"/>
      <c r="C629" s="25"/>
      <c r="D629" s="52"/>
    </row>
    <row r="630" spans="1:4" x14ac:dyDescent="0.2">
      <c r="A630" s="24"/>
      <c r="C630" s="25"/>
      <c r="D630" s="52"/>
    </row>
    <row r="631" spans="1:4" x14ac:dyDescent="0.2">
      <c r="A631" s="24"/>
      <c r="C631" s="25"/>
      <c r="D631" s="52"/>
    </row>
    <row r="632" spans="1:4" x14ac:dyDescent="0.2">
      <c r="A632" s="24"/>
      <c r="C632" s="25"/>
      <c r="D632" s="52"/>
    </row>
    <row r="633" spans="1:4" x14ac:dyDescent="0.2">
      <c r="A633" s="24"/>
      <c r="C633" s="25"/>
      <c r="D633" s="52"/>
    </row>
    <row r="634" spans="1:4" x14ac:dyDescent="0.2">
      <c r="A634" s="24"/>
      <c r="C634" s="25"/>
      <c r="D634" s="52"/>
    </row>
    <row r="635" spans="1:4" x14ac:dyDescent="0.2">
      <c r="A635" s="24"/>
      <c r="C635" s="25"/>
      <c r="D635" s="52"/>
    </row>
    <row r="636" spans="1:4" x14ac:dyDescent="0.2">
      <c r="A636" s="24"/>
      <c r="C636" s="25"/>
      <c r="D636" s="52"/>
    </row>
    <row r="637" spans="1:4" x14ac:dyDescent="0.2">
      <c r="A637" s="24"/>
      <c r="C637" s="25"/>
      <c r="D637" s="52"/>
    </row>
    <row r="638" spans="1:4" x14ac:dyDescent="0.2">
      <c r="A638" s="24"/>
      <c r="C638" s="25"/>
      <c r="D638" s="52"/>
    </row>
    <row r="639" spans="1:4" x14ac:dyDescent="0.2">
      <c r="A639" s="24"/>
      <c r="C639" s="25"/>
      <c r="D639" s="52"/>
    </row>
    <row r="640" spans="1:4" x14ac:dyDescent="0.2">
      <c r="A640" s="24"/>
      <c r="C640" s="25"/>
      <c r="D640" s="52"/>
    </row>
    <row r="641" spans="1:4" x14ac:dyDescent="0.2">
      <c r="A641" s="24"/>
      <c r="C641" s="25"/>
      <c r="D641" s="52"/>
    </row>
    <row r="642" spans="1:4" x14ac:dyDescent="0.2">
      <c r="A642" s="24"/>
      <c r="C642" s="25"/>
      <c r="D642" s="52"/>
    </row>
    <row r="643" spans="1:4" x14ac:dyDescent="0.2">
      <c r="A643" s="24"/>
      <c r="C643" s="25"/>
      <c r="D643" s="52"/>
    </row>
    <row r="644" spans="1:4" x14ac:dyDescent="0.2">
      <c r="A644" s="24"/>
      <c r="C644" s="25"/>
      <c r="D644" s="52"/>
    </row>
    <row r="645" spans="1:4" x14ac:dyDescent="0.2">
      <c r="A645" s="24"/>
      <c r="C645" s="25"/>
      <c r="D645" s="52"/>
    </row>
    <row r="646" spans="1:4" x14ac:dyDescent="0.2">
      <c r="A646" s="24"/>
      <c r="C646" s="25"/>
      <c r="D646" s="52"/>
    </row>
    <row r="647" spans="1:4" x14ac:dyDescent="0.2">
      <c r="A647" s="24"/>
      <c r="C647" s="25"/>
      <c r="D647" s="52"/>
    </row>
    <row r="648" spans="1:4" x14ac:dyDescent="0.2">
      <c r="A648" s="24"/>
      <c r="C648" s="25"/>
      <c r="D648" s="52"/>
    </row>
    <row r="649" spans="1:4" x14ac:dyDescent="0.2">
      <c r="A649" s="24"/>
      <c r="C649" s="25"/>
      <c r="D649" s="52"/>
    </row>
    <row r="650" spans="1:4" x14ac:dyDescent="0.2">
      <c r="A650" s="24"/>
      <c r="C650" s="25"/>
      <c r="D650" s="52"/>
    </row>
    <row r="651" spans="1:4" x14ac:dyDescent="0.2">
      <c r="A651" s="24"/>
      <c r="C651" s="25"/>
      <c r="D651" s="52"/>
    </row>
    <row r="652" spans="1:4" x14ac:dyDescent="0.2">
      <c r="A652" s="24"/>
      <c r="C652" s="25"/>
      <c r="D652" s="52"/>
    </row>
    <row r="653" spans="1:4" x14ac:dyDescent="0.2">
      <c r="A653" s="24"/>
      <c r="C653" s="25"/>
      <c r="D653" s="52"/>
    </row>
    <row r="654" spans="1:4" x14ac:dyDescent="0.2">
      <c r="A654" s="24"/>
      <c r="C654" s="25"/>
      <c r="D654" s="52"/>
    </row>
    <row r="655" spans="1:4" x14ac:dyDescent="0.2">
      <c r="A655" s="24"/>
      <c r="C655" s="25"/>
      <c r="D655" s="52"/>
    </row>
    <row r="656" spans="1:4" x14ac:dyDescent="0.2">
      <c r="A656" s="24"/>
      <c r="C656" s="25"/>
      <c r="D656" s="52"/>
    </row>
    <row r="657" spans="1:4" x14ac:dyDescent="0.2">
      <c r="A657" s="24"/>
      <c r="C657" s="25"/>
      <c r="D657" s="52"/>
    </row>
    <row r="658" spans="1:4" x14ac:dyDescent="0.2">
      <c r="A658" s="24"/>
      <c r="C658" s="25"/>
      <c r="D658" s="52"/>
    </row>
    <row r="659" spans="1:4" x14ac:dyDescent="0.2">
      <c r="A659" s="24"/>
      <c r="C659" s="25"/>
      <c r="D659" s="52"/>
    </row>
    <row r="660" spans="1:4" x14ac:dyDescent="0.2">
      <c r="A660" s="24"/>
      <c r="C660" s="25"/>
      <c r="D660" s="52"/>
    </row>
    <row r="661" spans="1:4" x14ac:dyDescent="0.2">
      <c r="A661" s="24"/>
      <c r="C661" s="25"/>
      <c r="D661" s="52"/>
    </row>
    <row r="662" spans="1:4" x14ac:dyDescent="0.2">
      <c r="A662" s="24"/>
      <c r="C662" s="25"/>
      <c r="D662" s="52"/>
    </row>
    <row r="663" spans="1:4" x14ac:dyDescent="0.2">
      <c r="A663" s="24"/>
      <c r="C663" s="25"/>
      <c r="D663" s="52"/>
    </row>
    <row r="664" spans="1:4" x14ac:dyDescent="0.2">
      <c r="A664" s="24"/>
      <c r="C664" s="25"/>
      <c r="D664" s="52"/>
    </row>
    <row r="665" spans="1:4" x14ac:dyDescent="0.2">
      <c r="A665" s="24"/>
      <c r="C665" s="25"/>
      <c r="D665" s="52"/>
    </row>
    <row r="666" spans="1:4" x14ac:dyDescent="0.2">
      <c r="A666" s="24"/>
      <c r="C666" s="25"/>
      <c r="D666" s="52"/>
    </row>
    <row r="667" spans="1:4" x14ac:dyDescent="0.2">
      <c r="A667" s="24"/>
      <c r="C667" s="25"/>
      <c r="D667" s="52"/>
    </row>
    <row r="668" spans="1:4" x14ac:dyDescent="0.2">
      <c r="A668" s="24"/>
      <c r="C668" s="25"/>
      <c r="D668" s="52"/>
    </row>
    <row r="669" spans="1:4" x14ac:dyDescent="0.2">
      <c r="A669" s="24"/>
      <c r="C669" s="25"/>
      <c r="D669" s="52"/>
    </row>
    <row r="670" spans="1:4" x14ac:dyDescent="0.2">
      <c r="A670" s="24"/>
      <c r="C670" s="25"/>
      <c r="D670" s="52"/>
    </row>
    <row r="671" spans="1:4" x14ac:dyDescent="0.2">
      <c r="A671" s="24"/>
      <c r="C671" s="25"/>
      <c r="D671" s="52"/>
    </row>
    <row r="672" spans="1:4" x14ac:dyDescent="0.2">
      <c r="A672" s="24"/>
      <c r="C672" s="25"/>
      <c r="D672" s="52"/>
    </row>
    <row r="673" spans="1:4" x14ac:dyDescent="0.2">
      <c r="A673" s="24"/>
      <c r="C673" s="25"/>
      <c r="D673" s="52"/>
    </row>
    <row r="674" spans="1:4" x14ac:dyDescent="0.2">
      <c r="A674" s="24"/>
      <c r="C674" s="25"/>
      <c r="D674" s="52"/>
    </row>
    <row r="675" spans="1:4" x14ac:dyDescent="0.2">
      <c r="A675" s="24"/>
      <c r="C675" s="25"/>
      <c r="D675" s="52"/>
    </row>
    <row r="676" spans="1:4" x14ac:dyDescent="0.2">
      <c r="A676" s="24"/>
      <c r="C676" s="25"/>
      <c r="D676" s="52"/>
    </row>
    <row r="677" spans="1:4" x14ac:dyDescent="0.2">
      <c r="A677" s="24"/>
      <c r="C677" s="25"/>
      <c r="D677" s="52"/>
    </row>
    <row r="678" spans="1:4" x14ac:dyDescent="0.2">
      <c r="A678" s="24"/>
      <c r="C678" s="25"/>
      <c r="D678" s="52"/>
    </row>
    <row r="679" spans="1:4" x14ac:dyDescent="0.2">
      <c r="A679" s="24"/>
      <c r="C679" s="25"/>
      <c r="D679" s="52"/>
    </row>
    <row r="680" spans="1:4" x14ac:dyDescent="0.2">
      <c r="A680" s="24"/>
      <c r="C680" s="25"/>
      <c r="D680" s="52"/>
    </row>
    <row r="681" spans="1:4" x14ac:dyDescent="0.2">
      <c r="A681" s="24"/>
      <c r="C681" s="25"/>
      <c r="D681" s="52"/>
    </row>
    <row r="682" spans="1:4" x14ac:dyDescent="0.2">
      <c r="A682" s="24"/>
      <c r="C682" s="25"/>
      <c r="D682" s="52"/>
    </row>
    <row r="683" spans="1:4" x14ac:dyDescent="0.2">
      <c r="A683" s="24"/>
      <c r="C683" s="25"/>
      <c r="D683" s="52"/>
    </row>
    <row r="684" spans="1:4" x14ac:dyDescent="0.2">
      <c r="A684" s="24"/>
      <c r="C684" s="25"/>
      <c r="D684" s="52"/>
    </row>
    <row r="685" spans="1:4" x14ac:dyDescent="0.2">
      <c r="A685" s="24"/>
      <c r="C685" s="25"/>
      <c r="D685" s="52"/>
    </row>
    <row r="686" spans="1:4" x14ac:dyDescent="0.2">
      <c r="A686" s="24"/>
      <c r="C686" s="25"/>
      <c r="D686" s="52"/>
    </row>
    <row r="687" spans="1:4" x14ac:dyDescent="0.2">
      <c r="A687" s="24"/>
      <c r="C687" s="25"/>
      <c r="D687" s="52"/>
    </row>
    <row r="688" spans="1:4" x14ac:dyDescent="0.2">
      <c r="A688" s="24"/>
      <c r="C688" s="25"/>
      <c r="D688" s="52"/>
    </row>
    <row r="689" spans="1:4" x14ac:dyDescent="0.2">
      <c r="A689" s="24"/>
      <c r="C689" s="25"/>
      <c r="D689" s="52"/>
    </row>
    <row r="690" spans="1:4" x14ac:dyDescent="0.2">
      <c r="A690" s="24"/>
      <c r="C690" s="25"/>
      <c r="D690" s="52"/>
    </row>
    <row r="691" spans="1:4" x14ac:dyDescent="0.2">
      <c r="A691" s="24"/>
      <c r="C691" s="25"/>
      <c r="D691" s="52"/>
    </row>
    <row r="692" spans="1:4" x14ac:dyDescent="0.2">
      <c r="A692" s="24"/>
      <c r="C692" s="25"/>
      <c r="D692" s="52"/>
    </row>
    <row r="693" spans="1:4" x14ac:dyDescent="0.2">
      <c r="A693" s="24"/>
      <c r="C693" s="25"/>
      <c r="D693" s="52"/>
    </row>
    <row r="694" spans="1:4" x14ac:dyDescent="0.2">
      <c r="A694" s="24"/>
      <c r="C694" s="25"/>
      <c r="D694" s="52"/>
    </row>
    <row r="695" spans="1:4" x14ac:dyDescent="0.2">
      <c r="A695" s="24"/>
      <c r="C695" s="25"/>
      <c r="D695" s="52"/>
    </row>
    <row r="696" spans="1:4" x14ac:dyDescent="0.2">
      <c r="A696" s="24"/>
      <c r="C696" s="25"/>
      <c r="D696" s="52"/>
    </row>
    <row r="697" spans="1:4" x14ac:dyDescent="0.2">
      <c r="A697" s="24"/>
      <c r="C697" s="25"/>
      <c r="D697" s="52"/>
    </row>
    <row r="698" spans="1:4" x14ac:dyDescent="0.2">
      <c r="A698" s="24"/>
      <c r="C698" s="25"/>
      <c r="D698" s="52"/>
    </row>
    <row r="699" spans="1:4" x14ac:dyDescent="0.2">
      <c r="A699" s="24"/>
      <c r="C699" s="25"/>
      <c r="D699" s="52"/>
    </row>
    <row r="700" spans="1:4" x14ac:dyDescent="0.2">
      <c r="A700" s="24"/>
      <c r="C700" s="25"/>
      <c r="D700" s="52"/>
    </row>
    <row r="701" spans="1:4" x14ac:dyDescent="0.2">
      <c r="A701" s="24"/>
      <c r="C701" s="25"/>
      <c r="D701" s="52"/>
    </row>
    <row r="702" spans="1:4" x14ac:dyDescent="0.2">
      <c r="A702" s="24"/>
      <c r="C702" s="25"/>
      <c r="D702" s="52"/>
    </row>
    <row r="703" spans="1:4" x14ac:dyDescent="0.2">
      <c r="A703" s="24"/>
      <c r="C703" s="25"/>
      <c r="D703" s="52"/>
    </row>
    <row r="704" spans="1:4" x14ac:dyDescent="0.2">
      <c r="A704" s="24"/>
      <c r="C704" s="25"/>
      <c r="D704" s="52"/>
    </row>
    <row r="705" spans="1:4" x14ac:dyDescent="0.2">
      <c r="A705" s="24"/>
      <c r="C705" s="25"/>
      <c r="D705" s="52"/>
    </row>
    <row r="706" spans="1:4" x14ac:dyDescent="0.2">
      <c r="A706" s="24"/>
      <c r="C706" s="25"/>
      <c r="D706" s="52"/>
    </row>
    <row r="707" spans="1:4" x14ac:dyDescent="0.2">
      <c r="A707" s="24"/>
      <c r="C707" s="25"/>
      <c r="D707" s="52"/>
    </row>
    <row r="708" spans="1:4" x14ac:dyDescent="0.2">
      <c r="A708" s="24"/>
      <c r="C708" s="25"/>
      <c r="D708" s="52"/>
    </row>
    <row r="709" spans="1:4" x14ac:dyDescent="0.2">
      <c r="A709" s="24"/>
      <c r="C709" s="25"/>
      <c r="D709" s="52"/>
    </row>
    <row r="710" spans="1:4" x14ac:dyDescent="0.2">
      <c r="A710" s="24"/>
      <c r="C710" s="25"/>
      <c r="D710" s="52"/>
    </row>
    <row r="711" spans="1:4" x14ac:dyDescent="0.2">
      <c r="A711" s="24"/>
      <c r="C711" s="25"/>
      <c r="D711" s="52"/>
    </row>
    <row r="712" spans="1:4" x14ac:dyDescent="0.2">
      <c r="A712" s="24"/>
      <c r="C712" s="25"/>
      <c r="D712" s="52"/>
    </row>
    <row r="713" spans="1:4" x14ac:dyDescent="0.2">
      <c r="A713" s="24"/>
      <c r="C713" s="25"/>
      <c r="D713" s="52"/>
    </row>
    <row r="714" spans="1:4" x14ac:dyDescent="0.2">
      <c r="A714" s="24"/>
      <c r="C714" s="25"/>
      <c r="D714" s="52"/>
    </row>
    <row r="715" spans="1:4" x14ac:dyDescent="0.2">
      <c r="A715" s="24"/>
      <c r="C715" s="25"/>
      <c r="D715" s="52"/>
    </row>
    <row r="716" spans="1:4" x14ac:dyDescent="0.2">
      <c r="A716" s="24"/>
      <c r="C716" s="25"/>
      <c r="D716" s="52"/>
    </row>
    <row r="717" spans="1:4" x14ac:dyDescent="0.2">
      <c r="A717" s="24"/>
      <c r="C717" s="25"/>
      <c r="D717" s="52"/>
    </row>
    <row r="718" spans="1:4" x14ac:dyDescent="0.2">
      <c r="A718" s="24"/>
      <c r="C718" s="25"/>
      <c r="D718" s="52"/>
    </row>
    <row r="719" spans="1:4" x14ac:dyDescent="0.2">
      <c r="A719" s="24"/>
      <c r="C719" s="25"/>
      <c r="D719" s="52"/>
    </row>
    <row r="720" spans="1:4" x14ac:dyDescent="0.2">
      <c r="A720" s="24"/>
      <c r="C720" s="25"/>
      <c r="D720" s="52"/>
    </row>
    <row r="721" spans="1:4" x14ac:dyDescent="0.2">
      <c r="A721" s="24"/>
      <c r="C721" s="25"/>
      <c r="D721" s="52"/>
    </row>
    <row r="722" spans="1:4" x14ac:dyDescent="0.2">
      <c r="A722" s="24"/>
      <c r="C722" s="25"/>
      <c r="D722" s="52"/>
    </row>
    <row r="723" spans="1:4" x14ac:dyDescent="0.2">
      <c r="A723" s="24"/>
      <c r="C723" s="25"/>
      <c r="D723" s="52"/>
    </row>
    <row r="724" spans="1:4" x14ac:dyDescent="0.2">
      <c r="A724" s="24"/>
      <c r="C724" s="25"/>
      <c r="D724" s="52"/>
    </row>
    <row r="725" spans="1:4" x14ac:dyDescent="0.2">
      <c r="A725" s="24"/>
      <c r="C725" s="25"/>
      <c r="D725" s="52"/>
    </row>
    <row r="726" spans="1:4" x14ac:dyDescent="0.2">
      <c r="A726" s="24"/>
      <c r="C726" s="25"/>
      <c r="D726" s="52"/>
    </row>
    <row r="727" spans="1:4" x14ac:dyDescent="0.2">
      <c r="A727" s="24"/>
      <c r="C727" s="25"/>
      <c r="D727" s="52"/>
    </row>
    <row r="728" spans="1:4" x14ac:dyDescent="0.2">
      <c r="A728" s="24"/>
      <c r="C728" s="25"/>
      <c r="D728" s="52"/>
    </row>
    <row r="729" spans="1:4" x14ac:dyDescent="0.2">
      <c r="A729" s="24"/>
      <c r="C729" s="25"/>
      <c r="D729" s="52"/>
    </row>
    <row r="730" spans="1:4" x14ac:dyDescent="0.2">
      <c r="A730" s="24"/>
      <c r="C730" s="25"/>
      <c r="D730" s="52"/>
    </row>
    <row r="731" spans="1:4" x14ac:dyDescent="0.2">
      <c r="A731" s="24"/>
      <c r="C731" s="25"/>
      <c r="D731" s="52"/>
    </row>
    <row r="732" spans="1:4" x14ac:dyDescent="0.2">
      <c r="A732" s="24"/>
      <c r="C732" s="25"/>
      <c r="D732" s="52"/>
    </row>
    <row r="733" spans="1:4" x14ac:dyDescent="0.2">
      <c r="A733" s="24"/>
      <c r="C733" s="25"/>
      <c r="D733" s="52"/>
    </row>
    <row r="734" spans="1:4" x14ac:dyDescent="0.2">
      <c r="A734" s="24"/>
      <c r="C734" s="25"/>
      <c r="D734" s="52"/>
    </row>
    <row r="735" spans="1:4" x14ac:dyDescent="0.2">
      <c r="A735" s="24"/>
      <c r="C735" s="25"/>
      <c r="D735" s="52"/>
    </row>
    <row r="736" spans="1:4" x14ac:dyDescent="0.2">
      <c r="A736" s="24"/>
      <c r="C736" s="25"/>
      <c r="D736" s="52"/>
    </row>
    <row r="737" spans="1:4" x14ac:dyDescent="0.2">
      <c r="A737" s="24"/>
      <c r="C737" s="25"/>
      <c r="D737" s="52"/>
    </row>
    <row r="738" spans="1:4" x14ac:dyDescent="0.2">
      <c r="A738" s="24"/>
      <c r="C738" s="25"/>
      <c r="D738" s="52"/>
    </row>
    <row r="739" spans="1:4" x14ac:dyDescent="0.2">
      <c r="A739" s="24"/>
      <c r="C739" s="25"/>
      <c r="D739" s="52"/>
    </row>
    <row r="740" spans="1:4" x14ac:dyDescent="0.2">
      <c r="A740" s="24"/>
      <c r="C740" s="25"/>
      <c r="D740" s="52"/>
    </row>
    <row r="741" spans="1:4" x14ac:dyDescent="0.2">
      <c r="A741" s="24"/>
      <c r="C741" s="25"/>
      <c r="D741" s="52"/>
    </row>
    <row r="742" spans="1:4" x14ac:dyDescent="0.2">
      <c r="A742" s="24"/>
      <c r="C742" s="25"/>
      <c r="D742" s="52"/>
    </row>
    <row r="743" spans="1:4" x14ac:dyDescent="0.2">
      <c r="A743" s="24"/>
      <c r="C743" s="25"/>
      <c r="D743" s="52"/>
    </row>
    <row r="744" spans="1:4" x14ac:dyDescent="0.2">
      <c r="A744" s="24"/>
      <c r="C744" s="25"/>
      <c r="D744" s="52"/>
    </row>
    <row r="745" spans="1:4" x14ac:dyDescent="0.2">
      <c r="A745" s="24"/>
      <c r="C745" s="25"/>
      <c r="D745" s="52"/>
    </row>
    <row r="746" spans="1:4" x14ac:dyDescent="0.2">
      <c r="A746" s="24"/>
      <c r="C746" s="25"/>
      <c r="D746" s="52"/>
    </row>
    <row r="747" spans="1:4" x14ac:dyDescent="0.2">
      <c r="A747" s="24"/>
      <c r="C747" s="25"/>
      <c r="D747" s="52"/>
    </row>
    <row r="748" spans="1:4" x14ac:dyDescent="0.2">
      <c r="A748" s="24"/>
      <c r="C748" s="25"/>
      <c r="D748" s="52"/>
    </row>
    <row r="749" spans="1:4" x14ac:dyDescent="0.2">
      <c r="A749" s="24"/>
      <c r="C749" s="25"/>
      <c r="D749" s="52"/>
    </row>
    <row r="750" spans="1:4" x14ac:dyDescent="0.2">
      <c r="A750" s="24"/>
      <c r="C750" s="25"/>
      <c r="D750" s="52"/>
    </row>
    <row r="751" spans="1:4" x14ac:dyDescent="0.2">
      <c r="A751" s="24"/>
      <c r="C751" s="25"/>
      <c r="D751" s="52"/>
    </row>
    <row r="752" spans="1:4" x14ac:dyDescent="0.2">
      <c r="A752" s="24"/>
      <c r="C752" s="25"/>
      <c r="D752" s="52"/>
    </row>
    <row r="753" spans="1:4" x14ac:dyDescent="0.2">
      <c r="A753" s="24"/>
      <c r="C753" s="25"/>
      <c r="D753" s="52"/>
    </row>
    <row r="754" spans="1:4" x14ac:dyDescent="0.2">
      <c r="A754" s="24"/>
      <c r="C754" s="25"/>
      <c r="D754" s="52"/>
    </row>
    <row r="755" spans="1:4" x14ac:dyDescent="0.2">
      <c r="A755" s="24"/>
      <c r="C755" s="25"/>
      <c r="D755" s="52"/>
    </row>
    <row r="756" spans="1:4" x14ac:dyDescent="0.2">
      <c r="A756" s="24"/>
      <c r="C756" s="25"/>
      <c r="D756" s="52"/>
    </row>
    <row r="757" spans="1:4" x14ac:dyDescent="0.2">
      <c r="A757" s="24"/>
      <c r="C757" s="25"/>
      <c r="D757" s="52"/>
    </row>
    <row r="758" spans="1:4" x14ac:dyDescent="0.2">
      <c r="A758" s="24"/>
      <c r="C758" s="25"/>
      <c r="D758" s="52"/>
    </row>
    <row r="759" spans="1:4" x14ac:dyDescent="0.2">
      <c r="A759" s="24"/>
      <c r="C759" s="25"/>
      <c r="D759" s="52"/>
    </row>
    <row r="760" spans="1:4" x14ac:dyDescent="0.2">
      <c r="A760" s="24"/>
      <c r="C760" s="25"/>
      <c r="D760" s="52"/>
    </row>
    <row r="761" spans="1:4" x14ac:dyDescent="0.2">
      <c r="A761" s="24"/>
      <c r="C761" s="25"/>
      <c r="D761" s="52"/>
    </row>
    <row r="762" spans="1:4" x14ac:dyDescent="0.2">
      <c r="A762" s="24"/>
      <c r="C762" s="25"/>
      <c r="D762" s="52"/>
    </row>
    <row r="763" spans="1:4" x14ac:dyDescent="0.2">
      <c r="A763" s="24"/>
      <c r="C763" s="25"/>
      <c r="D763" s="52"/>
    </row>
    <row r="764" spans="1:4" x14ac:dyDescent="0.2">
      <c r="A764" s="24"/>
      <c r="C764" s="25"/>
      <c r="D764" s="52"/>
    </row>
    <row r="765" spans="1:4" x14ac:dyDescent="0.2">
      <c r="A765" s="24"/>
      <c r="C765" s="25"/>
      <c r="D765" s="52"/>
    </row>
    <row r="766" spans="1:4" x14ac:dyDescent="0.2">
      <c r="A766" s="24"/>
      <c r="C766" s="25"/>
      <c r="D766" s="52"/>
    </row>
    <row r="767" spans="1:4" x14ac:dyDescent="0.2">
      <c r="A767" s="24"/>
      <c r="C767" s="25"/>
      <c r="D767" s="52"/>
    </row>
    <row r="768" spans="1:4" x14ac:dyDescent="0.2">
      <c r="A768" s="24"/>
      <c r="C768" s="25"/>
      <c r="D768" s="52"/>
    </row>
    <row r="769" spans="1:4" x14ac:dyDescent="0.2">
      <c r="A769" s="24"/>
      <c r="C769" s="25"/>
      <c r="D769" s="52"/>
    </row>
    <row r="770" spans="1:4" x14ac:dyDescent="0.2">
      <c r="A770" s="24"/>
      <c r="C770" s="25"/>
      <c r="D770" s="52"/>
    </row>
    <row r="771" spans="1:4" x14ac:dyDescent="0.2">
      <c r="A771" s="24"/>
      <c r="C771" s="25"/>
      <c r="D771" s="52"/>
    </row>
    <row r="772" spans="1:4" x14ac:dyDescent="0.2">
      <c r="A772" s="24"/>
      <c r="C772" s="25"/>
      <c r="D772" s="52"/>
    </row>
    <row r="773" spans="1:4" x14ac:dyDescent="0.2">
      <c r="A773" s="24"/>
      <c r="C773" s="25"/>
      <c r="D773" s="52"/>
    </row>
    <row r="774" spans="1:4" x14ac:dyDescent="0.2">
      <c r="A774" s="24"/>
      <c r="C774" s="25"/>
      <c r="D774" s="52"/>
    </row>
    <row r="775" spans="1:4" x14ac:dyDescent="0.2">
      <c r="A775" s="24"/>
      <c r="C775" s="25"/>
      <c r="D775" s="52"/>
    </row>
    <row r="776" spans="1:4" x14ac:dyDescent="0.2">
      <c r="A776" s="24"/>
      <c r="C776" s="25"/>
      <c r="D776" s="52"/>
    </row>
    <row r="777" spans="1:4" x14ac:dyDescent="0.2">
      <c r="A777" s="24"/>
      <c r="C777" s="25"/>
      <c r="D777" s="52"/>
    </row>
    <row r="778" spans="1:4" x14ac:dyDescent="0.2">
      <c r="A778" s="24"/>
      <c r="C778" s="25"/>
      <c r="D778" s="52"/>
    </row>
    <row r="779" spans="1:4" x14ac:dyDescent="0.2">
      <c r="A779" s="24"/>
      <c r="C779" s="25"/>
      <c r="D779" s="52"/>
    </row>
    <row r="780" spans="1:4" x14ac:dyDescent="0.2">
      <c r="A780" s="24"/>
      <c r="C780" s="25"/>
      <c r="D780" s="52"/>
    </row>
    <row r="781" spans="1:4" x14ac:dyDescent="0.2">
      <c r="A781" s="24"/>
      <c r="C781" s="25"/>
      <c r="D781" s="52"/>
    </row>
    <row r="782" spans="1:4" x14ac:dyDescent="0.2">
      <c r="A782" s="24"/>
      <c r="C782" s="25"/>
      <c r="D782" s="52"/>
    </row>
    <row r="783" spans="1:4" x14ac:dyDescent="0.2">
      <c r="A783" s="24"/>
      <c r="C783" s="25"/>
      <c r="D783" s="52"/>
    </row>
    <row r="784" spans="1:4" x14ac:dyDescent="0.2">
      <c r="A784" s="24"/>
      <c r="C784" s="25"/>
      <c r="D784" s="52"/>
    </row>
    <row r="785" spans="1:4" x14ac:dyDescent="0.2">
      <c r="A785" s="24"/>
      <c r="C785" s="25"/>
      <c r="D785" s="52"/>
    </row>
    <row r="786" spans="1:4" x14ac:dyDescent="0.2">
      <c r="A786" s="24"/>
      <c r="C786" s="25"/>
      <c r="D786" s="52"/>
    </row>
    <row r="787" spans="1:4" x14ac:dyDescent="0.2">
      <c r="A787" s="24"/>
      <c r="C787" s="25"/>
      <c r="D787" s="52"/>
    </row>
    <row r="788" spans="1:4" x14ac:dyDescent="0.2">
      <c r="A788" s="24"/>
      <c r="C788" s="25"/>
      <c r="D788" s="52"/>
    </row>
    <row r="789" spans="1:4" x14ac:dyDescent="0.2">
      <c r="A789" s="24"/>
      <c r="C789" s="25"/>
      <c r="D789" s="52"/>
    </row>
    <row r="790" spans="1:4" x14ac:dyDescent="0.2">
      <c r="A790" s="24"/>
      <c r="C790" s="25"/>
      <c r="D790" s="52"/>
    </row>
    <row r="791" spans="1:4" x14ac:dyDescent="0.2">
      <c r="A791" s="24"/>
      <c r="C791" s="25"/>
      <c r="D791" s="52"/>
    </row>
    <row r="792" spans="1:4" x14ac:dyDescent="0.2">
      <c r="A792" s="24"/>
      <c r="C792" s="25"/>
      <c r="D792" s="52"/>
    </row>
    <row r="793" spans="1:4" x14ac:dyDescent="0.2">
      <c r="A793" s="24"/>
      <c r="C793" s="25"/>
      <c r="D793" s="52"/>
    </row>
    <row r="794" spans="1:4" x14ac:dyDescent="0.2">
      <c r="A794" s="24"/>
      <c r="C794" s="25"/>
      <c r="D794" s="52"/>
    </row>
    <row r="795" spans="1:4" x14ac:dyDescent="0.2">
      <c r="A795" s="24"/>
      <c r="C795" s="25"/>
      <c r="D795" s="52"/>
    </row>
    <row r="796" spans="1:4" x14ac:dyDescent="0.2">
      <c r="A796" s="24"/>
      <c r="C796" s="25"/>
      <c r="D796" s="52"/>
    </row>
    <row r="797" spans="1:4" x14ac:dyDescent="0.2">
      <c r="A797" s="24"/>
      <c r="C797" s="25"/>
      <c r="D797" s="52"/>
    </row>
    <row r="798" spans="1:4" x14ac:dyDescent="0.2">
      <c r="A798" s="24"/>
      <c r="C798" s="25"/>
      <c r="D798" s="52"/>
    </row>
    <row r="799" spans="1:4" x14ac:dyDescent="0.2">
      <c r="A799" s="24"/>
      <c r="C799" s="25"/>
      <c r="D799" s="52"/>
    </row>
    <row r="800" spans="1:4" x14ac:dyDescent="0.2">
      <c r="A800" s="24"/>
      <c r="C800" s="25"/>
      <c r="D800" s="52"/>
    </row>
    <row r="801" spans="1:4" x14ac:dyDescent="0.2">
      <c r="A801" s="24"/>
      <c r="C801" s="25"/>
      <c r="D801" s="52"/>
    </row>
    <row r="802" spans="1:4" x14ac:dyDescent="0.2">
      <c r="A802" s="24"/>
      <c r="C802" s="25"/>
      <c r="D802" s="52"/>
    </row>
    <row r="803" spans="1:4" x14ac:dyDescent="0.2">
      <c r="A803" s="24"/>
      <c r="C803" s="25"/>
      <c r="D803" s="52"/>
    </row>
    <row r="804" spans="1:4" x14ac:dyDescent="0.2">
      <c r="A804" s="24"/>
      <c r="C804" s="25"/>
      <c r="D804" s="52"/>
    </row>
    <row r="805" spans="1:4" x14ac:dyDescent="0.2">
      <c r="A805" s="24"/>
      <c r="C805" s="25"/>
      <c r="D805" s="52"/>
    </row>
    <row r="806" spans="1:4" x14ac:dyDescent="0.2">
      <c r="A806" s="24"/>
      <c r="C806" s="25"/>
      <c r="D806" s="52"/>
    </row>
    <row r="807" spans="1:4" x14ac:dyDescent="0.2">
      <c r="A807" s="24"/>
      <c r="C807" s="25"/>
      <c r="D807" s="52"/>
    </row>
    <row r="808" spans="1:4" x14ac:dyDescent="0.2">
      <c r="A808" s="24"/>
      <c r="C808" s="25"/>
      <c r="D808" s="52"/>
    </row>
    <row r="809" spans="1:4" x14ac:dyDescent="0.2">
      <c r="A809" s="24"/>
      <c r="C809" s="25"/>
      <c r="D809" s="52"/>
    </row>
    <row r="810" spans="1:4" x14ac:dyDescent="0.2">
      <c r="A810" s="24"/>
      <c r="C810" s="25"/>
      <c r="D810" s="52"/>
    </row>
    <row r="811" spans="1:4" x14ac:dyDescent="0.2">
      <c r="A811" s="24"/>
      <c r="C811" s="25"/>
      <c r="D811" s="52"/>
    </row>
    <row r="812" spans="1:4" x14ac:dyDescent="0.2">
      <c r="A812" s="24"/>
      <c r="C812" s="25"/>
      <c r="D812" s="52"/>
    </row>
    <row r="813" spans="1:4" x14ac:dyDescent="0.2">
      <c r="A813" s="24"/>
      <c r="C813" s="25"/>
      <c r="D813" s="52"/>
    </row>
    <row r="814" spans="1:4" x14ac:dyDescent="0.2">
      <c r="A814" s="24"/>
      <c r="C814" s="25"/>
      <c r="D814" s="52"/>
    </row>
    <row r="815" spans="1:4" x14ac:dyDescent="0.2">
      <c r="A815" s="24"/>
      <c r="C815" s="25"/>
      <c r="D815" s="52"/>
    </row>
    <row r="816" spans="1:4" x14ac:dyDescent="0.2">
      <c r="A816" s="24"/>
      <c r="C816" s="25"/>
      <c r="D816" s="52"/>
    </row>
    <row r="817" spans="1:4" x14ac:dyDescent="0.2">
      <c r="A817" s="24"/>
      <c r="C817" s="25"/>
      <c r="D817" s="52"/>
    </row>
    <row r="818" spans="1:4" x14ac:dyDescent="0.2">
      <c r="A818" s="24"/>
      <c r="C818" s="25"/>
      <c r="D818" s="52"/>
    </row>
    <row r="819" spans="1:4" x14ac:dyDescent="0.2">
      <c r="A819" s="24"/>
      <c r="C819" s="25"/>
      <c r="D819" s="52"/>
    </row>
    <row r="820" spans="1:4" x14ac:dyDescent="0.2">
      <c r="A820" s="24"/>
      <c r="C820" s="25"/>
      <c r="D820" s="52"/>
    </row>
    <row r="821" spans="1:4" x14ac:dyDescent="0.2">
      <c r="A821" s="24"/>
      <c r="C821" s="25"/>
      <c r="D821" s="52"/>
    </row>
    <row r="822" spans="1:4" x14ac:dyDescent="0.2">
      <c r="A822" s="24"/>
      <c r="C822" s="25"/>
      <c r="D822" s="52"/>
    </row>
    <row r="823" spans="1:4" x14ac:dyDescent="0.2">
      <c r="A823" s="24"/>
      <c r="C823" s="25"/>
      <c r="D823" s="52"/>
    </row>
    <row r="824" spans="1:4" x14ac:dyDescent="0.2">
      <c r="A824" s="24"/>
      <c r="C824" s="25"/>
      <c r="D824" s="52"/>
    </row>
    <row r="825" spans="1:4" x14ac:dyDescent="0.2">
      <c r="A825" s="24"/>
      <c r="C825" s="25"/>
      <c r="D825" s="52"/>
    </row>
    <row r="826" spans="1:4" x14ac:dyDescent="0.2">
      <c r="A826" s="24"/>
      <c r="C826" s="25"/>
      <c r="D826" s="52"/>
    </row>
    <row r="827" spans="1:4" x14ac:dyDescent="0.2">
      <c r="A827" s="24"/>
      <c r="C827" s="25"/>
      <c r="D827" s="52"/>
    </row>
    <row r="828" spans="1:4" x14ac:dyDescent="0.2">
      <c r="A828" s="24"/>
      <c r="C828" s="25"/>
      <c r="D828" s="52"/>
    </row>
    <row r="829" spans="1:4" x14ac:dyDescent="0.2">
      <c r="A829" s="24"/>
      <c r="C829" s="25"/>
      <c r="D829" s="52"/>
    </row>
    <row r="830" spans="1:4" x14ac:dyDescent="0.2">
      <c r="A830" s="24"/>
      <c r="C830" s="25"/>
      <c r="D830" s="52"/>
    </row>
    <row r="831" spans="1:4" x14ac:dyDescent="0.2">
      <c r="A831" s="24"/>
      <c r="C831" s="25"/>
      <c r="D831" s="52"/>
    </row>
    <row r="832" spans="1:4" x14ac:dyDescent="0.2">
      <c r="A832" s="24"/>
      <c r="C832" s="25"/>
      <c r="D832" s="52"/>
    </row>
    <row r="833" spans="1:4" x14ac:dyDescent="0.2">
      <c r="A833" s="24"/>
      <c r="C833" s="25"/>
      <c r="D833" s="52"/>
    </row>
    <row r="834" spans="1:4" x14ac:dyDescent="0.2">
      <c r="A834" s="24"/>
      <c r="C834" s="25"/>
      <c r="D834" s="52"/>
    </row>
    <row r="835" spans="1:4" x14ac:dyDescent="0.2">
      <c r="A835" s="24"/>
      <c r="C835" s="25"/>
      <c r="D835" s="52"/>
    </row>
    <row r="836" spans="1:4" x14ac:dyDescent="0.2">
      <c r="A836" s="24"/>
      <c r="C836" s="25"/>
      <c r="D836" s="52"/>
    </row>
    <row r="837" spans="1:4" x14ac:dyDescent="0.2">
      <c r="A837" s="24"/>
      <c r="C837" s="25"/>
      <c r="D837" s="52"/>
    </row>
    <row r="838" spans="1:4" x14ac:dyDescent="0.2">
      <c r="A838" s="24"/>
      <c r="C838" s="25"/>
      <c r="D838" s="52"/>
    </row>
    <row r="839" spans="1:4" x14ac:dyDescent="0.2">
      <c r="A839" s="24"/>
      <c r="C839" s="25"/>
      <c r="D839" s="52"/>
    </row>
    <row r="840" spans="1:4" x14ac:dyDescent="0.2">
      <c r="A840" s="24"/>
      <c r="C840" s="25"/>
      <c r="D840" s="52"/>
    </row>
    <row r="841" spans="1:4" x14ac:dyDescent="0.2">
      <c r="A841" s="24"/>
      <c r="C841" s="25"/>
      <c r="D841" s="52"/>
    </row>
    <row r="842" spans="1:4" x14ac:dyDescent="0.2">
      <c r="A842" s="24"/>
      <c r="C842" s="25"/>
      <c r="D842" s="52"/>
    </row>
    <row r="843" spans="1:4" x14ac:dyDescent="0.2">
      <c r="A843" s="24"/>
      <c r="C843" s="25"/>
      <c r="D843" s="52"/>
    </row>
    <row r="844" spans="1:4" x14ac:dyDescent="0.2">
      <c r="A844" s="24"/>
      <c r="C844" s="25"/>
      <c r="D844" s="52"/>
    </row>
    <row r="845" spans="1:4" x14ac:dyDescent="0.2">
      <c r="A845" s="24"/>
      <c r="C845" s="25"/>
      <c r="D845" s="52"/>
    </row>
    <row r="846" spans="1:4" x14ac:dyDescent="0.2">
      <c r="A846" s="24"/>
      <c r="C846" s="25"/>
      <c r="D846" s="52"/>
    </row>
    <row r="847" spans="1:4" x14ac:dyDescent="0.2">
      <c r="A847" s="24"/>
      <c r="C847" s="25"/>
      <c r="D847" s="52"/>
    </row>
    <row r="848" spans="1:4" x14ac:dyDescent="0.2">
      <c r="A848" s="24"/>
      <c r="C848" s="25"/>
      <c r="D848" s="52"/>
    </row>
    <row r="849" spans="1:4" x14ac:dyDescent="0.2">
      <c r="A849" s="24"/>
      <c r="C849" s="25"/>
      <c r="D849" s="52"/>
    </row>
    <row r="850" spans="1:4" x14ac:dyDescent="0.2">
      <c r="A850" s="24"/>
      <c r="C850" s="25"/>
      <c r="D850" s="52"/>
    </row>
    <row r="851" spans="1:4" x14ac:dyDescent="0.2">
      <c r="A851" s="24"/>
      <c r="C851" s="25"/>
      <c r="D851" s="52"/>
    </row>
    <row r="852" spans="1:4" x14ac:dyDescent="0.2">
      <c r="A852" s="24"/>
      <c r="C852" s="25"/>
      <c r="D852" s="52"/>
    </row>
    <row r="853" spans="1:4" x14ac:dyDescent="0.2">
      <c r="A853" s="24"/>
      <c r="C853" s="25"/>
      <c r="D853" s="52"/>
    </row>
    <row r="854" spans="1:4" x14ac:dyDescent="0.2">
      <c r="A854" s="24"/>
      <c r="C854" s="25"/>
      <c r="D854" s="52"/>
    </row>
    <row r="855" spans="1:4" x14ac:dyDescent="0.2">
      <c r="A855" s="24"/>
      <c r="C855" s="25"/>
      <c r="D855" s="52"/>
    </row>
    <row r="856" spans="1:4" x14ac:dyDescent="0.2">
      <c r="A856" s="24"/>
      <c r="C856" s="25"/>
      <c r="D856" s="52"/>
    </row>
    <row r="857" spans="1:4" x14ac:dyDescent="0.2">
      <c r="A857" s="24"/>
      <c r="C857" s="25"/>
      <c r="D857" s="52"/>
    </row>
    <row r="858" spans="1:4" x14ac:dyDescent="0.2">
      <c r="A858" s="24"/>
      <c r="C858" s="25"/>
      <c r="D858" s="52"/>
    </row>
    <row r="859" spans="1:4" x14ac:dyDescent="0.2">
      <c r="A859" s="24"/>
      <c r="C859" s="25"/>
      <c r="D859" s="52"/>
    </row>
    <row r="860" spans="1:4" x14ac:dyDescent="0.2">
      <c r="A860" s="24"/>
      <c r="C860" s="25"/>
      <c r="D860" s="52"/>
    </row>
    <row r="861" spans="1:4" x14ac:dyDescent="0.2">
      <c r="A861" s="24"/>
      <c r="C861" s="25"/>
      <c r="D861" s="52"/>
    </row>
    <row r="862" spans="1:4" x14ac:dyDescent="0.2">
      <c r="A862" s="24"/>
      <c r="C862" s="25"/>
      <c r="D862" s="52"/>
    </row>
    <row r="863" spans="1:4" x14ac:dyDescent="0.2">
      <c r="A863" s="24"/>
      <c r="C863" s="25"/>
      <c r="D863" s="52"/>
    </row>
    <row r="864" spans="1:4" x14ac:dyDescent="0.2">
      <c r="A864" s="24"/>
      <c r="C864" s="25"/>
      <c r="D864" s="52"/>
    </row>
    <row r="865" spans="1:4" x14ac:dyDescent="0.2">
      <c r="A865" s="24"/>
      <c r="C865" s="25"/>
      <c r="D865" s="52"/>
    </row>
    <row r="866" spans="1:4" x14ac:dyDescent="0.2">
      <c r="A866" s="24"/>
      <c r="C866" s="25"/>
      <c r="D866" s="52"/>
    </row>
    <row r="867" spans="1:4" x14ac:dyDescent="0.2">
      <c r="A867" s="24"/>
      <c r="C867" s="25"/>
      <c r="D867" s="52"/>
    </row>
    <row r="868" spans="1:4" x14ac:dyDescent="0.2">
      <c r="A868" s="24"/>
      <c r="C868" s="25"/>
      <c r="D868" s="52"/>
    </row>
    <row r="869" spans="1:4" x14ac:dyDescent="0.2">
      <c r="A869" s="24"/>
      <c r="C869" s="25"/>
      <c r="D869" s="52"/>
    </row>
    <row r="870" spans="1:4" x14ac:dyDescent="0.2">
      <c r="A870" s="24"/>
      <c r="C870" s="25"/>
      <c r="D870" s="52"/>
    </row>
    <row r="871" spans="1:4" x14ac:dyDescent="0.2">
      <c r="A871" s="24"/>
      <c r="C871" s="25"/>
      <c r="D871" s="52"/>
    </row>
    <row r="872" spans="1:4" x14ac:dyDescent="0.2">
      <c r="A872" s="24"/>
      <c r="C872" s="25"/>
      <c r="D872" s="52"/>
    </row>
    <row r="873" spans="1:4" x14ac:dyDescent="0.2">
      <c r="A873" s="24"/>
      <c r="C873" s="25"/>
      <c r="D873" s="52"/>
    </row>
    <row r="874" spans="1:4" x14ac:dyDescent="0.2">
      <c r="A874" s="24"/>
      <c r="C874" s="25"/>
      <c r="D874" s="52"/>
    </row>
    <row r="875" spans="1:4" x14ac:dyDescent="0.2">
      <c r="A875" s="24"/>
      <c r="C875" s="25"/>
      <c r="D875" s="52"/>
    </row>
    <row r="876" spans="1:4" x14ac:dyDescent="0.2">
      <c r="A876" s="24"/>
      <c r="C876" s="25"/>
      <c r="D876" s="52"/>
    </row>
    <row r="877" spans="1:4" x14ac:dyDescent="0.2">
      <c r="A877" s="24"/>
      <c r="C877" s="25"/>
      <c r="D877" s="52"/>
    </row>
    <row r="878" spans="1:4" x14ac:dyDescent="0.2">
      <c r="A878" s="24"/>
      <c r="C878" s="25"/>
      <c r="D878" s="52"/>
    </row>
    <row r="879" spans="1:4" x14ac:dyDescent="0.2">
      <c r="A879" s="24"/>
      <c r="C879" s="25"/>
      <c r="D879" s="52"/>
    </row>
    <row r="880" spans="1:4" x14ac:dyDescent="0.2">
      <c r="A880" s="24"/>
      <c r="C880" s="25"/>
      <c r="D880" s="52"/>
    </row>
    <row r="881" spans="1:4" x14ac:dyDescent="0.2">
      <c r="A881" s="24"/>
      <c r="C881" s="25"/>
      <c r="D881" s="52"/>
    </row>
    <row r="882" spans="1:4" x14ac:dyDescent="0.2">
      <c r="A882" s="24"/>
      <c r="C882" s="25"/>
      <c r="D882" s="52"/>
    </row>
    <row r="883" spans="1:4" x14ac:dyDescent="0.2">
      <c r="A883" s="24"/>
      <c r="C883" s="25"/>
      <c r="D883" s="52"/>
    </row>
    <row r="884" spans="1:4" x14ac:dyDescent="0.2">
      <c r="A884" s="24"/>
      <c r="C884" s="25"/>
      <c r="D884" s="52"/>
    </row>
    <row r="885" spans="1:4" x14ac:dyDescent="0.2">
      <c r="A885" s="24"/>
      <c r="C885" s="25"/>
      <c r="D885" s="52"/>
    </row>
    <row r="886" spans="1:4" x14ac:dyDescent="0.2">
      <c r="A886" s="24"/>
      <c r="C886" s="25"/>
      <c r="D886" s="52"/>
    </row>
    <row r="887" spans="1:4" x14ac:dyDescent="0.2">
      <c r="A887" s="24"/>
      <c r="C887" s="25"/>
      <c r="D887" s="52"/>
    </row>
    <row r="888" spans="1:4" x14ac:dyDescent="0.2">
      <c r="A888" s="24"/>
      <c r="C888" s="25"/>
      <c r="D888" s="52"/>
    </row>
    <row r="889" spans="1:4" x14ac:dyDescent="0.2">
      <c r="A889" s="24"/>
      <c r="C889" s="25"/>
      <c r="D889" s="52"/>
    </row>
    <row r="890" spans="1:4" x14ac:dyDescent="0.2">
      <c r="A890" s="24"/>
      <c r="C890" s="25"/>
      <c r="D890" s="52"/>
    </row>
    <row r="891" spans="1:4" x14ac:dyDescent="0.2">
      <c r="A891" s="24"/>
      <c r="C891" s="25"/>
      <c r="D891" s="52"/>
    </row>
    <row r="892" spans="1:4" x14ac:dyDescent="0.2">
      <c r="A892" s="24"/>
      <c r="C892" s="25"/>
      <c r="D892" s="52"/>
    </row>
    <row r="893" spans="1:4" x14ac:dyDescent="0.2">
      <c r="A893" s="24"/>
      <c r="C893" s="25"/>
      <c r="D893" s="52"/>
    </row>
    <row r="894" spans="1:4" x14ac:dyDescent="0.2">
      <c r="A894" s="24"/>
      <c r="C894" s="25"/>
      <c r="D894" s="52"/>
    </row>
    <row r="895" spans="1:4" x14ac:dyDescent="0.2">
      <c r="A895" s="24"/>
      <c r="C895" s="25"/>
      <c r="D895" s="52"/>
    </row>
    <row r="896" spans="1:4" x14ac:dyDescent="0.2">
      <c r="A896" s="24"/>
      <c r="C896" s="25"/>
      <c r="D896" s="52"/>
    </row>
    <row r="897" spans="1:4" x14ac:dyDescent="0.2">
      <c r="A897" s="24"/>
      <c r="C897" s="25"/>
      <c r="D897" s="52"/>
    </row>
    <row r="898" spans="1:4" x14ac:dyDescent="0.2">
      <c r="A898" s="24"/>
      <c r="C898" s="25"/>
      <c r="D898" s="52"/>
    </row>
    <row r="899" spans="1:4" x14ac:dyDescent="0.2">
      <c r="A899" s="24"/>
      <c r="C899" s="25"/>
      <c r="D899" s="52"/>
    </row>
    <row r="900" spans="1:4" x14ac:dyDescent="0.2">
      <c r="A900" s="24"/>
      <c r="C900" s="25"/>
      <c r="D900" s="52"/>
    </row>
    <row r="901" spans="1:4" x14ac:dyDescent="0.2">
      <c r="A901" s="24"/>
      <c r="C901" s="25"/>
      <c r="D901" s="52"/>
    </row>
    <row r="902" spans="1:4" x14ac:dyDescent="0.2">
      <c r="A902" s="24"/>
      <c r="C902" s="25"/>
      <c r="D902" s="52"/>
    </row>
    <row r="903" spans="1:4" x14ac:dyDescent="0.2">
      <c r="A903" s="24"/>
      <c r="C903" s="25"/>
      <c r="D903" s="52"/>
    </row>
    <row r="904" spans="1:4" x14ac:dyDescent="0.2">
      <c r="A904" s="24"/>
      <c r="C904" s="25"/>
      <c r="D904" s="52"/>
    </row>
    <row r="905" spans="1:4" x14ac:dyDescent="0.2">
      <c r="A905" s="24"/>
      <c r="C905" s="25"/>
      <c r="D905" s="52"/>
    </row>
    <row r="906" spans="1:4" x14ac:dyDescent="0.2">
      <c r="A906" s="24"/>
      <c r="C906" s="25"/>
      <c r="D906" s="52"/>
    </row>
    <row r="907" spans="1:4" x14ac:dyDescent="0.2">
      <c r="A907" s="24"/>
      <c r="C907" s="25"/>
      <c r="D907" s="52"/>
    </row>
    <row r="908" spans="1:4" x14ac:dyDescent="0.2">
      <c r="A908" s="24"/>
      <c r="C908" s="25"/>
      <c r="D908" s="52"/>
    </row>
    <row r="909" spans="1:4" x14ac:dyDescent="0.2">
      <c r="A909" s="24"/>
      <c r="C909" s="25"/>
      <c r="D909" s="52"/>
    </row>
    <row r="910" spans="1:4" x14ac:dyDescent="0.2">
      <c r="A910" s="24"/>
      <c r="C910" s="25"/>
      <c r="D910" s="52"/>
    </row>
    <row r="911" spans="1:4" x14ac:dyDescent="0.2">
      <c r="A911" s="24"/>
      <c r="C911" s="25"/>
      <c r="D911" s="52"/>
    </row>
    <row r="912" spans="1:4" x14ac:dyDescent="0.2">
      <c r="A912" s="24"/>
      <c r="C912" s="25"/>
      <c r="D912" s="52"/>
    </row>
    <row r="913" spans="1:4" x14ac:dyDescent="0.2">
      <c r="A913" s="24"/>
      <c r="C913" s="25"/>
      <c r="D913" s="52"/>
    </row>
    <row r="914" spans="1:4" x14ac:dyDescent="0.2">
      <c r="A914" s="24"/>
      <c r="C914" s="25"/>
      <c r="D914" s="52"/>
    </row>
    <row r="915" spans="1:4" x14ac:dyDescent="0.2">
      <c r="A915" s="24"/>
      <c r="C915" s="25"/>
      <c r="D915" s="52"/>
    </row>
    <row r="916" spans="1:4" x14ac:dyDescent="0.2">
      <c r="A916" s="24"/>
      <c r="C916" s="25"/>
      <c r="D916" s="52"/>
    </row>
    <row r="917" spans="1:4" x14ac:dyDescent="0.2">
      <c r="A917" s="24"/>
      <c r="C917" s="25"/>
      <c r="D917" s="52"/>
    </row>
    <row r="918" spans="1:4" x14ac:dyDescent="0.2">
      <c r="A918" s="24"/>
      <c r="C918" s="25"/>
      <c r="D918" s="52"/>
    </row>
    <row r="919" spans="1:4" x14ac:dyDescent="0.2">
      <c r="A919" s="24"/>
      <c r="C919" s="25"/>
      <c r="D919" s="52"/>
    </row>
    <row r="920" spans="1:4" x14ac:dyDescent="0.2">
      <c r="A920" s="24"/>
      <c r="C920" s="25"/>
      <c r="D920" s="52"/>
    </row>
    <row r="921" spans="1:4" x14ac:dyDescent="0.2">
      <c r="A921" s="24"/>
      <c r="C921" s="25"/>
      <c r="D921" s="52"/>
    </row>
    <row r="922" spans="1:4" x14ac:dyDescent="0.2">
      <c r="A922" s="24"/>
      <c r="C922" s="25"/>
      <c r="D922" s="52"/>
    </row>
    <row r="923" spans="1:4" x14ac:dyDescent="0.2">
      <c r="A923" s="24"/>
      <c r="C923" s="25"/>
      <c r="D923" s="52"/>
    </row>
  </sheetData>
  <mergeCells count="39">
    <mergeCell ref="A85:D85"/>
    <mergeCell ref="A370:D370"/>
    <mergeCell ref="A263:D263"/>
    <mergeCell ref="A290:D290"/>
    <mergeCell ref="A110:D110"/>
    <mergeCell ref="A123:D123"/>
    <mergeCell ref="A134:D134"/>
    <mergeCell ref="A141:D141"/>
    <mergeCell ref="A157:D157"/>
    <mergeCell ref="A308:D308"/>
    <mergeCell ref="A331:D331"/>
    <mergeCell ref="A357:D357"/>
    <mergeCell ref="A360:D360"/>
    <mergeCell ref="A3:D3"/>
    <mergeCell ref="A5:D5"/>
    <mergeCell ref="A12:D12"/>
    <mergeCell ref="A29:D29"/>
    <mergeCell ref="A251:D251"/>
    <mergeCell ref="A198:D198"/>
    <mergeCell ref="A206:D206"/>
    <mergeCell ref="A220:D220"/>
    <mergeCell ref="A228:D228"/>
    <mergeCell ref="A231:D231"/>
    <mergeCell ref="A41:D41"/>
    <mergeCell ref="A74:D74"/>
    <mergeCell ref="A92:D92"/>
    <mergeCell ref="A65:D65"/>
    <mergeCell ref="A48:D48"/>
    <mergeCell ref="A70:D70"/>
    <mergeCell ref="B404:C404"/>
    <mergeCell ref="A173:D173"/>
    <mergeCell ref="A183:D183"/>
    <mergeCell ref="B402:C402"/>
    <mergeCell ref="B403:C403"/>
    <mergeCell ref="A372:D372"/>
    <mergeCell ref="A381:D381"/>
    <mergeCell ref="A387:D387"/>
    <mergeCell ref="A391:D391"/>
    <mergeCell ref="A175:D175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97" orientation="portrait" r:id="rId1"/>
  <headerFooter alignWithMargins="0">
    <oddFooter>Strona &amp;P z &amp;N</oddFooter>
  </headerFooter>
  <rowBreaks count="6" manualBreakCount="6">
    <brk id="64" max="3" man="1"/>
    <brk id="122" max="3" man="1"/>
    <brk id="172" max="3" man="1"/>
    <brk id="230" max="3" man="1"/>
    <brk id="289" max="3" man="1"/>
    <brk id="348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A28"/>
  <sheetViews>
    <sheetView tabSelected="1" view="pageBreakPreview" topLeftCell="L1" zoomScaleSheetLayoutView="100" workbookViewId="0">
      <selection activeCell="X15" sqref="X15"/>
    </sheetView>
  </sheetViews>
  <sheetFormatPr defaultRowHeight="12.75" x14ac:dyDescent="0.2"/>
  <cols>
    <col min="1" max="1" width="4.5703125" style="4" customWidth="1"/>
    <col min="2" max="2" width="14.85546875" style="4" customWidth="1"/>
    <col min="3" max="3" width="19.5703125" style="4" customWidth="1"/>
    <col min="4" max="4" width="21.85546875" style="8" customWidth="1"/>
    <col min="5" max="5" width="10.85546875" style="4" customWidth="1"/>
    <col min="6" max="6" width="21.5703125" style="4" customWidth="1"/>
    <col min="7" max="7" width="12" style="4" customWidth="1"/>
    <col min="8" max="8" width="13.140625" style="4" customWidth="1"/>
    <col min="9" max="9" width="11.5703125" style="6" customWidth="1"/>
    <col min="10" max="10" width="13.28515625" style="4" customWidth="1"/>
    <col min="11" max="11" width="10.85546875" style="6" customWidth="1"/>
    <col min="12" max="12" width="14" style="4" customWidth="1"/>
    <col min="13" max="13" width="6.7109375" style="32" customWidth="1"/>
    <col min="14" max="14" width="14.7109375" style="4" customWidth="1"/>
    <col min="15" max="15" width="19.5703125" style="4" customWidth="1"/>
    <col min="16" max="16" width="11.42578125" style="4" customWidth="1"/>
    <col min="17" max="17" width="15.7109375" style="4" customWidth="1"/>
    <col min="18" max="18" width="14.7109375" style="4" customWidth="1"/>
    <col min="19" max="22" width="13.5703125" style="4" customWidth="1"/>
    <col min="23" max="26" width="8" style="4" customWidth="1"/>
    <col min="27" max="16384" width="9.140625" style="4"/>
  </cols>
  <sheetData>
    <row r="1" spans="1:27" ht="18" x14ac:dyDescent="0.2">
      <c r="A1" s="5" t="s">
        <v>83</v>
      </c>
      <c r="I1" s="452"/>
      <c r="J1" s="452"/>
    </row>
    <row r="2" spans="1:27" ht="23.25" customHeight="1" thickBot="1" x14ac:dyDescent="0.25">
      <c r="A2" s="453" t="s">
        <v>17</v>
      </c>
      <c r="B2" s="453"/>
      <c r="C2" s="453"/>
      <c r="D2" s="453"/>
      <c r="E2" s="453"/>
      <c r="F2" s="453"/>
      <c r="G2" s="453"/>
      <c r="H2" s="453"/>
      <c r="I2" s="453"/>
      <c r="J2" s="454"/>
    </row>
    <row r="3" spans="1:27" s="12" customFormat="1" ht="18" customHeight="1" x14ac:dyDescent="0.2">
      <c r="A3" s="464" t="s">
        <v>18</v>
      </c>
      <c r="B3" s="455" t="s">
        <v>19</v>
      </c>
      <c r="C3" s="455" t="s">
        <v>20</v>
      </c>
      <c r="D3" s="455" t="s">
        <v>21</v>
      </c>
      <c r="E3" s="455" t="s">
        <v>22</v>
      </c>
      <c r="F3" s="455" t="s">
        <v>1001</v>
      </c>
      <c r="G3" s="455" t="s">
        <v>57</v>
      </c>
      <c r="H3" s="455" t="s">
        <v>23</v>
      </c>
      <c r="I3" s="455" t="s">
        <v>9</v>
      </c>
      <c r="J3" s="455" t="s">
        <v>10</v>
      </c>
      <c r="K3" s="455" t="s">
        <v>11</v>
      </c>
      <c r="L3" s="461" t="s">
        <v>12</v>
      </c>
      <c r="M3" s="470" t="s">
        <v>18</v>
      </c>
      <c r="N3" s="473" t="s">
        <v>58</v>
      </c>
      <c r="O3" s="455" t="s">
        <v>59</v>
      </c>
      <c r="P3" s="473" t="s">
        <v>14</v>
      </c>
      <c r="Q3" s="473" t="s">
        <v>13</v>
      </c>
      <c r="R3" s="473" t="s">
        <v>66</v>
      </c>
      <c r="S3" s="473" t="s">
        <v>1111</v>
      </c>
      <c r="T3" s="473"/>
      <c r="U3" s="473" t="s">
        <v>1112</v>
      </c>
      <c r="V3" s="473"/>
      <c r="W3" s="461" t="s">
        <v>67</v>
      </c>
      <c r="X3" s="475"/>
      <c r="Y3" s="475"/>
      <c r="Z3" s="475"/>
      <c r="AA3" s="467" t="s">
        <v>1241</v>
      </c>
    </row>
    <row r="4" spans="1:27" s="12" customFormat="1" ht="36.75" customHeight="1" x14ac:dyDescent="0.2">
      <c r="A4" s="465"/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62"/>
      <c r="M4" s="471"/>
      <c r="N4" s="424"/>
      <c r="O4" s="456"/>
      <c r="P4" s="424"/>
      <c r="Q4" s="424"/>
      <c r="R4" s="424"/>
      <c r="S4" s="424"/>
      <c r="T4" s="424"/>
      <c r="U4" s="424"/>
      <c r="V4" s="424"/>
      <c r="W4" s="476"/>
      <c r="X4" s="477"/>
      <c r="Y4" s="477"/>
      <c r="Z4" s="477"/>
      <c r="AA4" s="468"/>
    </row>
    <row r="5" spans="1:27" s="12" customFormat="1" ht="42" customHeight="1" thickBot="1" x14ac:dyDescent="0.25">
      <c r="A5" s="466"/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63"/>
      <c r="M5" s="472"/>
      <c r="N5" s="474"/>
      <c r="O5" s="457"/>
      <c r="P5" s="474"/>
      <c r="Q5" s="474"/>
      <c r="R5" s="474"/>
      <c r="S5" s="307" t="s">
        <v>24</v>
      </c>
      <c r="T5" s="307" t="s">
        <v>25</v>
      </c>
      <c r="U5" s="307" t="s">
        <v>24</v>
      </c>
      <c r="V5" s="307" t="s">
        <v>25</v>
      </c>
      <c r="W5" s="105" t="s">
        <v>61</v>
      </c>
      <c r="X5" s="105" t="s">
        <v>62</v>
      </c>
      <c r="Y5" s="105" t="s">
        <v>63</v>
      </c>
      <c r="Z5" s="105" t="s">
        <v>64</v>
      </c>
      <c r="AA5" s="469"/>
    </row>
    <row r="6" spans="1:27" ht="18.75" customHeight="1" x14ac:dyDescent="0.2">
      <c r="A6" s="459" t="s">
        <v>98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150"/>
      <c r="N6" s="95"/>
      <c r="O6" s="95"/>
      <c r="P6" s="95"/>
      <c r="Q6" s="95"/>
      <c r="R6" s="95"/>
      <c r="S6" s="96"/>
      <c r="T6" s="96"/>
      <c r="U6" s="96"/>
      <c r="V6" s="96"/>
      <c r="W6" s="96"/>
      <c r="X6" s="96"/>
      <c r="Y6" s="96"/>
      <c r="Z6" s="287"/>
      <c r="AA6" s="308"/>
    </row>
    <row r="7" spans="1:27" s="12" customFormat="1" ht="17.25" customHeight="1" x14ac:dyDescent="0.2">
      <c r="A7" s="309">
        <v>1</v>
      </c>
      <c r="B7" s="117" t="s">
        <v>984</v>
      </c>
      <c r="C7" s="117" t="s">
        <v>985</v>
      </c>
      <c r="D7" s="117">
        <v>9651</v>
      </c>
      <c r="E7" s="305" t="s">
        <v>986</v>
      </c>
      <c r="F7" s="117" t="s">
        <v>748</v>
      </c>
      <c r="G7" s="117">
        <v>0</v>
      </c>
      <c r="H7" s="116">
        <v>1997</v>
      </c>
      <c r="I7" s="212" t="s">
        <v>460</v>
      </c>
      <c r="J7" s="212" t="s">
        <v>460</v>
      </c>
      <c r="K7" s="117">
        <v>0</v>
      </c>
      <c r="L7" s="212" t="s">
        <v>460</v>
      </c>
      <c r="M7" s="117">
        <v>1</v>
      </c>
      <c r="N7" s="212" t="s">
        <v>460</v>
      </c>
      <c r="O7" s="212" t="s">
        <v>460</v>
      </c>
      <c r="P7" s="212" t="s">
        <v>460</v>
      </c>
      <c r="Q7" s="212" t="s">
        <v>460</v>
      </c>
      <c r="R7" s="212" t="s">
        <v>460</v>
      </c>
      <c r="S7" s="117" t="s">
        <v>1002</v>
      </c>
      <c r="T7" s="117" t="s">
        <v>1003</v>
      </c>
      <c r="U7" s="117" t="s">
        <v>747</v>
      </c>
      <c r="V7" s="117" t="s">
        <v>747</v>
      </c>
      <c r="W7" s="16" t="s">
        <v>220</v>
      </c>
      <c r="X7" s="86"/>
      <c r="Y7" s="86"/>
      <c r="Z7" s="288"/>
      <c r="AA7" s="310"/>
    </row>
    <row r="8" spans="1:27" s="12" customFormat="1" ht="25.5" x14ac:dyDescent="0.2">
      <c r="A8" s="309">
        <v>2</v>
      </c>
      <c r="B8" s="117" t="s">
        <v>997</v>
      </c>
      <c r="C8" s="117" t="s">
        <v>998</v>
      </c>
      <c r="D8" s="117" t="s">
        <v>987</v>
      </c>
      <c r="E8" s="305" t="s">
        <v>999</v>
      </c>
      <c r="F8" s="117" t="s">
        <v>764</v>
      </c>
      <c r="G8" s="117" t="s">
        <v>988</v>
      </c>
      <c r="H8" s="116">
        <v>2011</v>
      </c>
      <c r="I8" s="117" t="s">
        <v>989</v>
      </c>
      <c r="J8" s="117" t="s">
        <v>990</v>
      </c>
      <c r="K8" s="117">
        <v>5</v>
      </c>
      <c r="L8" s="304">
        <v>404</v>
      </c>
      <c r="M8" s="117">
        <v>2</v>
      </c>
      <c r="N8" s="117">
        <v>1568</v>
      </c>
      <c r="O8" s="117" t="s">
        <v>105</v>
      </c>
      <c r="P8" s="286">
        <v>126608</v>
      </c>
      <c r="Q8" s="212" t="s">
        <v>460</v>
      </c>
      <c r="R8" s="123">
        <v>14800</v>
      </c>
      <c r="S8" s="117" t="s">
        <v>1004</v>
      </c>
      <c r="T8" s="117" t="s">
        <v>1005</v>
      </c>
      <c r="U8" s="117" t="s">
        <v>1004</v>
      </c>
      <c r="V8" s="117" t="s">
        <v>1005</v>
      </c>
      <c r="W8" s="16" t="s">
        <v>220</v>
      </c>
      <c r="X8" s="16" t="s">
        <v>220</v>
      </c>
      <c r="Y8" s="16" t="s">
        <v>220</v>
      </c>
      <c r="Z8" s="16" t="s">
        <v>220</v>
      </c>
      <c r="AA8" s="311" t="s">
        <v>105</v>
      </c>
    </row>
    <row r="9" spans="1:27" s="12" customFormat="1" x14ac:dyDescent="0.2">
      <c r="A9" s="309">
        <v>3</v>
      </c>
      <c r="B9" s="117" t="s">
        <v>991</v>
      </c>
      <c r="C9" s="117" t="s">
        <v>992</v>
      </c>
      <c r="D9" s="117" t="s">
        <v>993</v>
      </c>
      <c r="E9" s="305" t="s">
        <v>1000</v>
      </c>
      <c r="F9" s="117" t="s">
        <v>764</v>
      </c>
      <c r="G9" s="117" t="s">
        <v>994</v>
      </c>
      <c r="H9" s="117">
        <v>2012</v>
      </c>
      <c r="I9" s="117" t="s">
        <v>995</v>
      </c>
      <c r="J9" s="117" t="s">
        <v>996</v>
      </c>
      <c r="K9" s="117">
        <v>7</v>
      </c>
      <c r="L9" s="212" t="s">
        <v>460</v>
      </c>
      <c r="M9" s="117">
        <v>3</v>
      </c>
      <c r="N9" s="117">
        <v>2430</v>
      </c>
      <c r="O9" s="117" t="s">
        <v>105</v>
      </c>
      <c r="P9" s="286">
        <v>78709</v>
      </c>
      <c r="Q9" s="212" t="s">
        <v>460</v>
      </c>
      <c r="R9" s="123">
        <v>61600</v>
      </c>
      <c r="S9" s="117" t="s">
        <v>1006</v>
      </c>
      <c r="T9" s="117" t="s">
        <v>1007</v>
      </c>
      <c r="U9" s="117" t="s">
        <v>1006</v>
      </c>
      <c r="V9" s="117" t="s">
        <v>1007</v>
      </c>
      <c r="W9" s="16" t="s">
        <v>220</v>
      </c>
      <c r="X9" s="16" t="s">
        <v>220</v>
      </c>
      <c r="Y9" s="16" t="s">
        <v>220</v>
      </c>
      <c r="Z9" s="16" t="s">
        <v>220</v>
      </c>
      <c r="AA9" s="311" t="s">
        <v>127</v>
      </c>
    </row>
    <row r="10" spans="1:27" ht="18.75" customHeight="1" x14ac:dyDescent="0.2">
      <c r="A10" s="458" t="s">
        <v>199</v>
      </c>
      <c r="B10" s="423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152"/>
      <c r="N10" s="75"/>
      <c r="O10" s="75"/>
      <c r="P10" s="75"/>
      <c r="Q10" s="75"/>
      <c r="R10" s="245"/>
      <c r="S10" s="94"/>
      <c r="T10" s="94"/>
      <c r="U10" s="94"/>
      <c r="V10" s="94"/>
      <c r="W10" s="94"/>
      <c r="X10" s="94"/>
      <c r="Y10" s="94"/>
      <c r="Z10" s="289"/>
      <c r="AA10" s="308"/>
    </row>
    <row r="11" spans="1:27" s="12" customFormat="1" ht="25.5" x14ac:dyDescent="0.2">
      <c r="A11" s="309">
        <v>1</v>
      </c>
      <c r="B11" s="146" t="s">
        <v>200</v>
      </c>
      <c r="C11" s="146" t="s">
        <v>201</v>
      </c>
      <c r="D11" s="146" t="s">
        <v>202</v>
      </c>
      <c r="E11" s="306" t="s">
        <v>214</v>
      </c>
      <c r="F11" s="146" t="s">
        <v>203</v>
      </c>
      <c r="G11" s="146" t="s">
        <v>204</v>
      </c>
      <c r="H11" s="146">
        <v>2007</v>
      </c>
      <c r="I11" s="146" t="s">
        <v>205</v>
      </c>
      <c r="J11" s="146" t="s">
        <v>206</v>
      </c>
      <c r="K11" s="146">
        <v>6</v>
      </c>
      <c r="L11" s="149">
        <v>1125</v>
      </c>
      <c r="M11" s="151">
        <v>1</v>
      </c>
      <c r="N11" s="146">
        <v>3010</v>
      </c>
      <c r="O11" s="146" t="s">
        <v>109</v>
      </c>
      <c r="P11" s="146">
        <v>77522</v>
      </c>
      <c r="Q11" s="146" t="s">
        <v>216</v>
      </c>
      <c r="R11" s="246">
        <v>33300</v>
      </c>
      <c r="S11" s="146" t="s">
        <v>217</v>
      </c>
      <c r="T11" s="146" t="s">
        <v>218</v>
      </c>
      <c r="U11" s="146" t="s">
        <v>221</v>
      </c>
      <c r="V11" s="149" t="s">
        <v>783</v>
      </c>
      <c r="W11" s="16" t="s">
        <v>220</v>
      </c>
      <c r="X11" s="16" t="s">
        <v>220</v>
      </c>
      <c r="Y11" s="16" t="s">
        <v>220</v>
      </c>
      <c r="Z11" s="290" t="s">
        <v>460</v>
      </c>
      <c r="AA11" s="310"/>
    </row>
    <row r="12" spans="1:27" s="12" customFormat="1" ht="25.5" x14ac:dyDescent="0.2">
      <c r="A12" s="309">
        <v>2</v>
      </c>
      <c r="B12" s="117" t="s">
        <v>207</v>
      </c>
      <c r="C12" s="117" t="s">
        <v>208</v>
      </c>
      <c r="D12" s="117" t="s">
        <v>209</v>
      </c>
      <c r="E12" s="305" t="s">
        <v>215</v>
      </c>
      <c r="F12" s="117" t="s">
        <v>210</v>
      </c>
      <c r="G12" s="117" t="s">
        <v>211</v>
      </c>
      <c r="H12" s="117">
        <v>2005</v>
      </c>
      <c r="I12" s="117" t="s">
        <v>212</v>
      </c>
      <c r="J12" s="117" t="s">
        <v>213</v>
      </c>
      <c r="K12" s="117">
        <v>2</v>
      </c>
      <c r="L12" s="304"/>
      <c r="M12" s="151">
        <v>2</v>
      </c>
      <c r="N12" s="117">
        <v>409</v>
      </c>
      <c r="O12" s="117" t="s">
        <v>109</v>
      </c>
      <c r="P12" s="117">
        <v>12180</v>
      </c>
      <c r="Q12" s="215" t="s">
        <v>460</v>
      </c>
      <c r="R12" s="215" t="s">
        <v>460</v>
      </c>
      <c r="S12" s="117" t="s">
        <v>784</v>
      </c>
      <c r="T12" s="117" t="s">
        <v>219</v>
      </c>
      <c r="U12" s="215" t="s">
        <v>460</v>
      </c>
      <c r="V12" s="215" t="s">
        <v>460</v>
      </c>
      <c r="W12" s="16" t="s">
        <v>220</v>
      </c>
      <c r="X12" s="16" t="s">
        <v>220</v>
      </c>
      <c r="Y12" s="215" t="s">
        <v>460</v>
      </c>
      <c r="Z12" s="290" t="s">
        <v>460</v>
      </c>
      <c r="AA12" s="310"/>
    </row>
    <row r="13" spans="1:27" ht="18.75" customHeight="1" x14ac:dyDescent="0.2">
      <c r="A13" s="458" t="s">
        <v>511</v>
      </c>
      <c r="B13" s="423"/>
      <c r="C13" s="423"/>
      <c r="D13" s="423"/>
      <c r="E13" s="423"/>
      <c r="F13" s="423"/>
      <c r="G13" s="423"/>
      <c r="H13" s="423"/>
      <c r="I13" s="423"/>
      <c r="J13" s="423"/>
      <c r="K13" s="423"/>
      <c r="L13" s="423"/>
      <c r="M13" s="152"/>
      <c r="N13" s="75"/>
      <c r="O13" s="75"/>
      <c r="P13" s="75"/>
      <c r="Q13" s="75"/>
      <c r="R13" s="245"/>
      <c r="S13" s="94"/>
      <c r="T13" s="94"/>
      <c r="U13" s="94"/>
      <c r="V13" s="94"/>
      <c r="W13" s="94"/>
      <c r="X13" s="94"/>
      <c r="Y13" s="94"/>
      <c r="Z13" s="289"/>
      <c r="AA13" s="308"/>
    </row>
    <row r="14" spans="1:27" s="12" customFormat="1" ht="38.25" x14ac:dyDescent="0.2">
      <c r="A14" s="309">
        <v>1</v>
      </c>
      <c r="B14" s="146" t="s">
        <v>512</v>
      </c>
      <c r="C14" s="146" t="s">
        <v>513</v>
      </c>
      <c r="D14" s="146" t="s">
        <v>514</v>
      </c>
      <c r="E14" s="306" t="s">
        <v>515</v>
      </c>
      <c r="F14" s="146" t="s">
        <v>516</v>
      </c>
      <c r="G14" s="213">
        <v>1896</v>
      </c>
      <c r="H14" s="213">
        <v>2006</v>
      </c>
      <c r="I14" s="146" t="s">
        <v>517</v>
      </c>
      <c r="J14" s="146" t="s">
        <v>518</v>
      </c>
      <c r="K14" s="214">
        <v>9</v>
      </c>
      <c r="L14" s="146" t="s">
        <v>519</v>
      </c>
      <c r="M14" s="151">
        <v>1</v>
      </c>
      <c r="N14" s="146" t="s">
        <v>528</v>
      </c>
      <c r="O14" s="146" t="s">
        <v>105</v>
      </c>
      <c r="P14" s="213">
        <v>131845</v>
      </c>
      <c r="Q14" s="146" t="s">
        <v>529</v>
      </c>
      <c r="R14" s="246">
        <v>34200</v>
      </c>
      <c r="S14" s="146" t="s">
        <v>534</v>
      </c>
      <c r="T14" s="146" t="s">
        <v>535</v>
      </c>
      <c r="U14" s="146" t="s">
        <v>534</v>
      </c>
      <c r="V14" s="146" t="s">
        <v>535</v>
      </c>
      <c r="W14" s="16" t="s">
        <v>220</v>
      </c>
      <c r="X14" s="16" t="s">
        <v>220</v>
      </c>
      <c r="Y14" s="16" t="s">
        <v>220</v>
      </c>
      <c r="Z14" s="291" t="s">
        <v>220</v>
      </c>
      <c r="AA14" s="310"/>
    </row>
    <row r="15" spans="1:27" s="12" customFormat="1" ht="38.25" x14ac:dyDescent="0.2">
      <c r="A15" s="309">
        <v>2</v>
      </c>
      <c r="B15" s="117" t="s">
        <v>520</v>
      </c>
      <c r="C15" s="117" t="s">
        <v>521</v>
      </c>
      <c r="D15" s="117" t="s">
        <v>522</v>
      </c>
      <c r="E15" s="305" t="s">
        <v>523</v>
      </c>
      <c r="F15" s="117" t="s">
        <v>524</v>
      </c>
      <c r="G15" s="197">
        <v>49.8</v>
      </c>
      <c r="H15" s="197">
        <v>2006</v>
      </c>
      <c r="I15" s="117" t="s">
        <v>525</v>
      </c>
      <c r="J15" s="117" t="s">
        <v>526</v>
      </c>
      <c r="K15" s="117">
        <v>2</v>
      </c>
      <c r="L15" s="212" t="s">
        <v>527</v>
      </c>
      <c r="M15" s="151">
        <v>2</v>
      </c>
      <c r="N15" s="117" t="s">
        <v>530</v>
      </c>
      <c r="O15" s="117" t="s">
        <v>531</v>
      </c>
      <c r="P15" s="197">
        <v>2290</v>
      </c>
      <c r="Q15" s="117" t="s">
        <v>532</v>
      </c>
      <c r="R15" s="353"/>
      <c r="S15" s="117" t="s">
        <v>536</v>
      </c>
      <c r="T15" s="117" t="s">
        <v>537</v>
      </c>
      <c r="U15" s="117"/>
      <c r="V15" s="117"/>
      <c r="W15" s="16" t="s">
        <v>220</v>
      </c>
      <c r="X15" s="16" t="s">
        <v>220</v>
      </c>
      <c r="Y15" s="354"/>
      <c r="Z15" s="290" t="s">
        <v>460</v>
      </c>
      <c r="AA15" s="310"/>
    </row>
    <row r="16" spans="1:27" ht="18.75" customHeight="1" x14ac:dyDescent="0.2">
      <c r="A16" s="458" t="s">
        <v>589</v>
      </c>
      <c r="B16" s="423"/>
      <c r="C16" s="423"/>
      <c r="D16" s="423"/>
      <c r="E16" s="423"/>
      <c r="F16" s="423"/>
      <c r="G16" s="423"/>
      <c r="H16" s="423"/>
      <c r="I16" s="423"/>
      <c r="J16" s="423"/>
      <c r="K16" s="423"/>
      <c r="L16" s="423"/>
      <c r="M16" s="152"/>
      <c r="N16" s="75"/>
      <c r="O16" s="75"/>
      <c r="P16" s="75"/>
      <c r="Q16" s="75"/>
      <c r="R16" s="245"/>
      <c r="S16" s="94"/>
      <c r="T16" s="94"/>
      <c r="U16" s="94"/>
      <c r="V16" s="94"/>
      <c r="W16" s="94"/>
      <c r="X16" s="94"/>
      <c r="Y16" s="94"/>
      <c r="Z16" s="289"/>
      <c r="AA16" s="308"/>
    </row>
    <row r="17" spans="1:27" s="12" customFormat="1" ht="18.75" customHeight="1" x14ac:dyDescent="0.2">
      <c r="A17" s="309">
        <v>1</v>
      </c>
      <c r="B17" s="117" t="s">
        <v>520</v>
      </c>
      <c r="C17" s="117" t="s">
        <v>521</v>
      </c>
      <c r="D17" s="117" t="s">
        <v>590</v>
      </c>
      <c r="E17" s="305" t="s">
        <v>591</v>
      </c>
      <c r="F17" s="117" t="s">
        <v>524</v>
      </c>
      <c r="G17" s="117">
        <v>49.8</v>
      </c>
      <c r="H17" s="116">
        <v>2006</v>
      </c>
      <c r="I17" s="128" t="s">
        <v>592</v>
      </c>
      <c r="J17" s="117" t="s">
        <v>593</v>
      </c>
      <c r="K17" s="218">
        <v>2</v>
      </c>
      <c r="L17" s="117">
        <v>1.64</v>
      </c>
      <c r="M17" s="151">
        <v>1</v>
      </c>
      <c r="N17" s="117">
        <v>157</v>
      </c>
      <c r="O17" s="117" t="s">
        <v>311</v>
      </c>
      <c r="P17" s="197" t="s">
        <v>594</v>
      </c>
      <c r="Q17" s="117" t="s">
        <v>532</v>
      </c>
      <c r="R17" s="353"/>
      <c r="S17" s="117" t="s">
        <v>533</v>
      </c>
      <c r="T17" s="117" t="s">
        <v>595</v>
      </c>
      <c r="U17" s="117"/>
      <c r="V17" s="117"/>
      <c r="W17" s="16" t="s">
        <v>220</v>
      </c>
      <c r="X17" s="16"/>
      <c r="Y17" s="354"/>
      <c r="Z17" s="290" t="s">
        <v>460</v>
      </c>
      <c r="AA17" s="310"/>
    </row>
    <row r="18" spans="1:27" ht="18.75" customHeight="1" x14ac:dyDescent="0.2">
      <c r="A18" s="458" t="s">
        <v>743</v>
      </c>
      <c r="B18" s="423"/>
      <c r="C18" s="423"/>
      <c r="D18" s="423"/>
      <c r="E18" s="423"/>
      <c r="F18" s="423"/>
      <c r="G18" s="423"/>
      <c r="H18" s="423"/>
      <c r="I18" s="423"/>
      <c r="J18" s="423"/>
      <c r="K18" s="423"/>
      <c r="L18" s="423"/>
      <c r="M18" s="152"/>
      <c r="N18" s="75"/>
      <c r="O18" s="75"/>
      <c r="P18" s="75"/>
      <c r="Q18" s="75"/>
      <c r="R18" s="245"/>
      <c r="S18" s="94"/>
      <c r="T18" s="94"/>
      <c r="U18" s="94"/>
      <c r="V18" s="94"/>
      <c r="W18" s="94"/>
      <c r="X18" s="94"/>
      <c r="Y18" s="94"/>
      <c r="Z18" s="289"/>
      <c r="AA18" s="308"/>
    </row>
    <row r="19" spans="1:27" s="12" customFormat="1" ht="18.75" customHeight="1" x14ac:dyDescent="0.2">
      <c r="A19" s="309">
        <v>1</v>
      </c>
      <c r="B19" s="117" t="s">
        <v>744</v>
      </c>
      <c r="C19" s="117" t="s">
        <v>745</v>
      </c>
      <c r="D19" s="117" t="s">
        <v>746</v>
      </c>
      <c r="E19" s="305" t="s">
        <v>766</v>
      </c>
      <c r="F19" s="117" t="s">
        <v>744</v>
      </c>
      <c r="G19" s="117">
        <v>1146</v>
      </c>
      <c r="H19" s="116">
        <v>1998</v>
      </c>
      <c r="I19" s="215" t="s">
        <v>460</v>
      </c>
      <c r="J19" s="215" t="s">
        <v>460</v>
      </c>
      <c r="K19" s="218">
        <v>1</v>
      </c>
      <c r="L19" s="215" t="s">
        <v>460</v>
      </c>
      <c r="M19" s="146">
        <v>1</v>
      </c>
      <c r="N19" s="215" t="s">
        <v>460</v>
      </c>
      <c r="O19" s="215" t="s">
        <v>460</v>
      </c>
      <c r="P19" s="215" t="s">
        <v>460</v>
      </c>
      <c r="Q19" s="215" t="s">
        <v>460</v>
      </c>
      <c r="R19" s="215" t="s">
        <v>460</v>
      </c>
      <c r="S19" s="117" t="s">
        <v>768</v>
      </c>
      <c r="T19" s="117" t="s">
        <v>769</v>
      </c>
      <c r="U19" s="128" t="s">
        <v>747</v>
      </c>
      <c r="V19" s="128" t="s">
        <v>747</v>
      </c>
      <c r="W19" s="16" t="s">
        <v>220</v>
      </c>
      <c r="X19" s="16" t="s">
        <v>220</v>
      </c>
      <c r="Y19" s="215" t="s">
        <v>460</v>
      </c>
      <c r="Z19" s="290" t="s">
        <v>460</v>
      </c>
      <c r="AA19" s="310"/>
    </row>
    <row r="20" spans="1:27" s="12" customFormat="1" ht="18.75" customHeight="1" x14ac:dyDescent="0.2">
      <c r="A20" s="309">
        <v>2</v>
      </c>
      <c r="B20" s="117" t="s">
        <v>748</v>
      </c>
      <c r="C20" s="117" t="s">
        <v>749</v>
      </c>
      <c r="D20" s="117">
        <v>1122</v>
      </c>
      <c r="E20" s="305" t="s">
        <v>750</v>
      </c>
      <c r="F20" s="117" t="s">
        <v>748</v>
      </c>
      <c r="G20" s="215" t="s">
        <v>460</v>
      </c>
      <c r="H20" s="116">
        <v>1998</v>
      </c>
      <c r="I20" s="215" t="s">
        <v>460</v>
      </c>
      <c r="J20" s="215" t="s">
        <v>460</v>
      </c>
      <c r="K20" s="218">
        <v>0</v>
      </c>
      <c r="L20" s="215" t="s">
        <v>460</v>
      </c>
      <c r="M20" s="117">
        <v>2</v>
      </c>
      <c r="N20" s="215" t="s">
        <v>460</v>
      </c>
      <c r="O20" s="215" t="s">
        <v>460</v>
      </c>
      <c r="P20" s="215" t="s">
        <v>460</v>
      </c>
      <c r="Q20" s="215" t="s">
        <v>460</v>
      </c>
      <c r="R20" s="215" t="s">
        <v>460</v>
      </c>
      <c r="S20" s="117" t="s">
        <v>768</v>
      </c>
      <c r="T20" s="117" t="s">
        <v>769</v>
      </c>
      <c r="U20" s="128" t="s">
        <v>747</v>
      </c>
      <c r="V20" s="128" t="s">
        <v>747</v>
      </c>
      <c r="W20" s="16" t="s">
        <v>220</v>
      </c>
      <c r="X20" s="215" t="s">
        <v>460</v>
      </c>
      <c r="Y20" s="215" t="s">
        <v>460</v>
      </c>
      <c r="Z20" s="290" t="s">
        <v>460</v>
      </c>
      <c r="AA20" s="310"/>
    </row>
    <row r="21" spans="1:27" s="12" customFormat="1" ht="25.5" x14ac:dyDescent="0.2">
      <c r="A21" s="309">
        <v>3</v>
      </c>
      <c r="B21" s="117" t="s">
        <v>751</v>
      </c>
      <c r="C21" s="117" t="s">
        <v>752</v>
      </c>
      <c r="D21" s="117" t="s">
        <v>753</v>
      </c>
      <c r="E21" s="305" t="s">
        <v>754</v>
      </c>
      <c r="F21" s="117" t="s">
        <v>748</v>
      </c>
      <c r="G21" s="215" t="s">
        <v>460</v>
      </c>
      <c r="H21" s="116">
        <v>2008</v>
      </c>
      <c r="I21" s="215" t="s">
        <v>460</v>
      </c>
      <c r="J21" s="215" t="s">
        <v>460</v>
      </c>
      <c r="K21" s="218">
        <v>0</v>
      </c>
      <c r="L21" s="117" t="s">
        <v>755</v>
      </c>
      <c r="M21" s="117">
        <v>3</v>
      </c>
      <c r="N21" s="215" t="s">
        <v>460</v>
      </c>
      <c r="O21" s="215" t="s">
        <v>460</v>
      </c>
      <c r="P21" s="215" t="s">
        <v>460</v>
      </c>
      <c r="Q21" s="215" t="s">
        <v>460</v>
      </c>
      <c r="R21" s="215" t="s">
        <v>460</v>
      </c>
      <c r="S21" s="117" t="s">
        <v>770</v>
      </c>
      <c r="T21" s="117" t="s">
        <v>771</v>
      </c>
      <c r="U21" s="128" t="s">
        <v>747</v>
      </c>
      <c r="V21" s="128" t="s">
        <v>747</v>
      </c>
      <c r="W21" s="16" t="s">
        <v>220</v>
      </c>
      <c r="X21" s="215" t="s">
        <v>460</v>
      </c>
      <c r="Y21" s="215" t="s">
        <v>460</v>
      </c>
      <c r="Z21" s="290" t="s">
        <v>460</v>
      </c>
      <c r="AA21" s="310"/>
    </row>
    <row r="22" spans="1:27" s="12" customFormat="1" ht="18.75" customHeight="1" x14ac:dyDescent="0.2">
      <c r="A22" s="309">
        <v>4</v>
      </c>
      <c r="B22" s="117" t="s">
        <v>756</v>
      </c>
      <c r="C22" s="117" t="s">
        <v>757</v>
      </c>
      <c r="D22" s="117" t="s">
        <v>758</v>
      </c>
      <c r="E22" s="305" t="s">
        <v>759</v>
      </c>
      <c r="F22" s="117" t="s">
        <v>748</v>
      </c>
      <c r="G22" s="215" t="s">
        <v>460</v>
      </c>
      <c r="H22" s="117">
        <v>2009</v>
      </c>
      <c r="I22" s="215" t="s">
        <v>460</v>
      </c>
      <c r="J22" s="215" t="s">
        <v>460</v>
      </c>
      <c r="K22" s="218">
        <v>0</v>
      </c>
      <c r="L22" s="117" t="s">
        <v>760</v>
      </c>
      <c r="M22" s="117">
        <v>4</v>
      </c>
      <c r="N22" s="215" t="s">
        <v>460</v>
      </c>
      <c r="O22" s="215" t="s">
        <v>460</v>
      </c>
      <c r="P22" s="215" t="s">
        <v>460</v>
      </c>
      <c r="Q22" s="215" t="s">
        <v>460</v>
      </c>
      <c r="R22" s="215" t="s">
        <v>460</v>
      </c>
      <c r="S22" s="117" t="s">
        <v>772</v>
      </c>
      <c r="T22" s="117" t="s">
        <v>773</v>
      </c>
      <c r="U22" s="215" t="s">
        <v>460</v>
      </c>
      <c r="V22" s="215" t="s">
        <v>460</v>
      </c>
      <c r="W22" s="16" t="s">
        <v>220</v>
      </c>
      <c r="X22" s="215" t="s">
        <v>460</v>
      </c>
      <c r="Y22" s="215" t="s">
        <v>460</v>
      </c>
      <c r="Z22" s="290" t="s">
        <v>460</v>
      </c>
      <c r="AA22" s="310"/>
    </row>
    <row r="23" spans="1:27" s="12" customFormat="1" ht="18.75" customHeight="1" thickBot="1" x14ac:dyDescent="0.25">
      <c r="A23" s="312">
        <v>5</v>
      </c>
      <c r="B23" s="313" t="s">
        <v>761</v>
      </c>
      <c r="C23" s="313" t="s">
        <v>762</v>
      </c>
      <c r="D23" s="313" t="s">
        <v>763</v>
      </c>
      <c r="E23" s="307" t="s">
        <v>767</v>
      </c>
      <c r="F23" s="313" t="s">
        <v>764</v>
      </c>
      <c r="G23" s="314">
        <v>1560</v>
      </c>
      <c r="H23" s="313">
        <v>2010</v>
      </c>
      <c r="I23" s="315" t="s">
        <v>460</v>
      </c>
      <c r="J23" s="315" t="s">
        <v>460</v>
      </c>
      <c r="K23" s="316">
        <v>5</v>
      </c>
      <c r="L23" s="315" t="s">
        <v>460</v>
      </c>
      <c r="M23" s="313">
        <v>5</v>
      </c>
      <c r="N23" s="315" t="s">
        <v>460</v>
      </c>
      <c r="O23" s="313" t="s">
        <v>105</v>
      </c>
      <c r="P23" s="317" t="s">
        <v>765</v>
      </c>
      <c r="Q23" s="315" t="s">
        <v>460</v>
      </c>
      <c r="R23" s="318">
        <v>26200</v>
      </c>
      <c r="S23" s="313" t="s">
        <v>774</v>
      </c>
      <c r="T23" s="313" t="s">
        <v>775</v>
      </c>
      <c r="U23" s="313" t="s">
        <v>774</v>
      </c>
      <c r="V23" s="313" t="s">
        <v>775</v>
      </c>
      <c r="W23" s="319" t="s">
        <v>220</v>
      </c>
      <c r="X23" s="319" t="s">
        <v>220</v>
      </c>
      <c r="Y23" s="319" t="s">
        <v>220</v>
      </c>
      <c r="Z23" s="320" t="s">
        <v>220</v>
      </c>
      <c r="AA23" s="321"/>
    </row>
    <row r="24" spans="1:27" x14ac:dyDescent="0.2">
      <c r="R24" s="247"/>
    </row>
    <row r="25" spans="1:27" x14ac:dyDescent="0.2">
      <c r="R25" s="247"/>
    </row>
    <row r="26" spans="1:27" x14ac:dyDescent="0.2">
      <c r="R26" s="247"/>
    </row>
    <row r="27" spans="1:27" x14ac:dyDescent="0.2">
      <c r="R27" s="247"/>
    </row>
    <row r="28" spans="1:27" x14ac:dyDescent="0.2">
      <c r="R28" s="247"/>
    </row>
  </sheetData>
  <mergeCells count="29">
    <mergeCell ref="AA3:AA5"/>
    <mergeCell ref="M3:M5"/>
    <mergeCell ref="N3:N5"/>
    <mergeCell ref="O3:O5"/>
    <mergeCell ref="P3:P5"/>
    <mergeCell ref="W3:Z4"/>
    <mergeCell ref="Q3:Q5"/>
    <mergeCell ref="R3:R5"/>
    <mergeCell ref="S3:T4"/>
    <mergeCell ref="U3:V4"/>
    <mergeCell ref="A18:L18"/>
    <mergeCell ref="F3:F5"/>
    <mergeCell ref="A6:L6"/>
    <mergeCell ref="K3:K5"/>
    <mergeCell ref="L3:L5"/>
    <mergeCell ref="A10:L10"/>
    <mergeCell ref="A13:L13"/>
    <mergeCell ref="A16:L16"/>
    <mergeCell ref="H3:H5"/>
    <mergeCell ref="I3:I5"/>
    <mergeCell ref="A3:A5"/>
    <mergeCell ref="B3:B5"/>
    <mergeCell ref="I1:J1"/>
    <mergeCell ref="A2:J2"/>
    <mergeCell ref="G3:G5"/>
    <mergeCell ref="J3:J5"/>
    <mergeCell ref="C3:C5"/>
    <mergeCell ref="D3:D5"/>
    <mergeCell ref="E3:E5"/>
  </mergeCells>
  <phoneticPr fontId="0" type="noConversion"/>
  <printOptions horizontalCentered="1"/>
  <pageMargins left="0" right="0" top="0.78740157480314965" bottom="0.39370078740157483" header="0.51181102362204722" footer="0.51181102362204722"/>
  <pageSetup paperSize="9" scale="82" orientation="landscape" r:id="rId1"/>
  <headerFooter alignWithMargins="0"/>
  <colBreaks count="1" manualBreakCount="1">
    <brk id="12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="60" zoomScaleNormal="100" workbookViewId="0">
      <selection activeCell="U5" sqref="U5"/>
    </sheetView>
  </sheetViews>
  <sheetFormatPr defaultRowHeight="12.75" x14ac:dyDescent="0.2"/>
  <cols>
    <col min="1" max="1" width="20.28515625" customWidth="1"/>
    <col min="2" max="2" width="17.28515625" customWidth="1"/>
    <col min="3" max="3" width="18.42578125" customWidth="1"/>
    <col min="4" max="4" width="14" customWidth="1"/>
    <col min="5" max="5" width="28.140625" customWidth="1"/>
    <col min="6" max="6" width="25.7109375" customWidth="1"/>
    <col min="7" max="7" width="28.42578125" customWidth="1"/>
    <col min="8" max="8" width="15.42578125" customWidth="1"/>
    <col min="9" max="9" width="17.42578125" customWidth="1"/>
  </cols>
  <sheetData>
    <row r="1" spans="1:10" ht="18.75" x14ac:dyDescent="0.25">
      <c r="A1" s="478" t="s">
        <v>1122</v>
      </c>
      <c r="B1" s="478"/>
      <c r="C1" s="478"/>
      <c r="D1" s="478"/>
      <c r="E1" s="478"/>
      <c r="F1" s="362"/>
      <c r="G1" s="479" t="s">
        <v>1243</v>
      </c>
      <c r="H1" s="480"/>
      <c r="I1" s="480"/>
      <c r="J1" s="362"/>
    </row>
    <row r="2" spans="1:10" ht="18" customHeight="1" x14ac:dyDescent="0.25">
      <c r="A2" s="380" t="s">
        <v>1123</v>
      </c>
      <c r="B2" s="380" t="s">
        <v>1124</v>
      </c>
      <c r="C2" s="380" t="s">
        <v>1125</v>
      </c>
      <c r="D2" s="381" t="s">
        <v>1126</v>
      </c>
      <c r="E2" s="382" t="s">
        <v>1127</v>
      </c>
      <c r="F2" s="382" t="s">
        <v>1128</v>
      </c>
      <c r="G2" s="382" t="s">
        <v>1129</v>
      </c>
      <c r="H2" s="383" t="s">
        <v>1130</v>
      </c>
      <c r="I2" s="384" t="s">
        <v>1131</v>
      </c>
      <c r="J2" s="364"/>
    </row>
    <row r="3" spans="1:10" s="110" customFormat="1" ht="61.5" customHeight="1" x14ac:dyDescent="0.2">
      <c r="A3" s="367" t="s">
        <v>1132</v>
      </c>
      <c r="B3" s="367" t="s">
        <v>1132</v>
      </c>
      <c r="C3" s="367" t="s">
        <v>1133</v>
      </c>
      <c r="D3" s="366">
        <v>41018</v>
      </c>
      <c r="E3" s="367" t="s">
        <v>1134</v>
      </c>
      <c r="F3" s="367" t="s">
        <v>1135</v>
      </c>
      <c r="G3" s="367"/>
      <c r="H3" s="368"/>
      <c r="I3" s="377">
        <v>1500</v>
      </c>
      <c r="J3" s="365"/>
    </row>
    <row r="4" spans="1:10" s="110" customFormat="1" ht="69.75" customHeight="1" x14ac:dyDescent="0.2">
      <c r="A4" s="369" t="s">
        <v>1136</v>
      </c>
      <c r="B4" s="369" t="s">
        <v>1136</v>
      </c>
      <c r="C4" s="369" t="s">
        <v>1133</v>
      </c>
      <c r="D4" s="370">
        <v>41060</v>
      </c>
      <c r="E4" s="369" t="s">
        <v>1137</v>
      </c>
      <c r="F4" s="369" t="s">
        <v>1138</v>
      </c>
      <c r="G4" s="369" t="s">
        <v>1139</v>
      </c>
      <c r="H4" s="371"/>
      <c r="I4" s="377">
        <v>2000</v>
      </c>
      <c r="J4" s="363"/>
    </row>
    <row r="5" spans="1:10" s="110" customFormat="1" ht="69" customHeight="1" x14ac:dyDescent="0.2">
      <c r="A5" s="367" t="s">
        <v>1136</v>
      </c>
      <c r="B5" s="367" t="s">
        <v>1136</v>
      </c>
      <c r="C5" s="367" t="s">
        <v>1140</v>
      </c>
      <c r="D5" s="366">
        <v>41108</v>
      </c>
      <c r="E5" s="367" t="s">
        <v>1141</v>
      </c>
      <c r="F5" s="367" t="s">
        <v>1138</v>
      </c>
      <c r="G5" s="367" t="s">
        <v>1142</v>
      </c>
      <c r="H5" s="368"/>
      <c r="I5" s="377">
        <v>711.3</v>
      </c>
      <c r="J5" s="365"/>
    </row>
    <row r="6" spans="1:10" s="110" customFormat="1" ht="65.25" customHeight="1" x14ac:dyDescent="0.2">
      <c r="A6" s="367" t="s">
        <v>1132</v>
      </c>
      <c r="B6" s="367" t="s">
        <v>1132</v>
      </c>
      <c r="C6" s="367" t="s">
        <v>1143</v>
      </c>
      <c r="D6" s="366">
        <v>41112</v>
      </c>
      <c r="E6" s="367" t="s">
        <v>1144</v>
      </c>
      <c r="F6" s="367" t="s">
        <v>1145</v>
      </c>
      <c r="G6" s="367" t="s">
        <v>1146</v>
      </c>
      <c r="H6" s="368"/>
      <c r="I6" s="377">
        <v>1783.05</v>
      </c>
      <c r="J6" s="365"/>
    </row>
    <row r="7" spans="1:10" ht="77.25" customHeight="1" x14ac:dyDescent="0.2">
      <c r="A7" s="369" t="s">
        <v>1132</v>
      </c>
      <c r="B7" s="369" t="s">
        <v>1132</v>
      </c>
      <c r="C7" s="369" t="s">
        <v>1143</v>
      </c>
      <c r="D7" s="370">
        <v>41138</v>
      </c>
      <c r="E7" s="369" t="s">
        <v>1147</v>
      </c>
      <c r="F7" s="369" t="s">
        <v>1148</v>
      </c>
      <c r="G7" s="369" t="s">
        <v>1149</v>
      </c>
      <c r="H7" s="371"/>
      <c r="I7" s="377">
        <v>831.87</v>
      </c>
      <c r="J7" s="363"/>
    </row>
    <row r="8" spans="1:10" ht="86.25" customHeight="1" x14ac:dyDescent="0.2">
      <c r="A8" s="369" t="s">
        <v>1132</v>
      </c>
      <c r="B8" s="369" t="s">
        <v>1132</v>
      </c>
      <c r="C8" s="369" t="s">
        <v>1143</v>
      </c>
      <c r="D8" s="370">
        <v>41253</v>
      </c>
      <c r="E8" s="369" t="s">
        <v>1150</v>
      </c>
      <c r="F8" s="369" t="s">
        <v>1151</v>
      </c>
      <c r="G8" s="369" t="s">
        <v>1152</v>
      </c>
      <c r="H8" s="371"/>
      <c r="I8" s="377">
        <v>2112.0100000000002</v>
      </c>
      <c r="J8" s="363"/>
    </row>
    <row r="9" spans="1:10" ht="92.25" customHeight="1" x14ac:dyDescent="0.2">
      <c r="A9" s="369" t="s">
        <v>1132</v>
      </c>
      <c r="B9" s="369" t="s">
        <v>1132</v>
      </c>
      <c r="C9" s="369" t="s">
        <v>1143</v>
      </c>
      <c r="D9" s="370">
        <v>41299</v>
      </c>
      <c r="E9" s="369" t="s">
        <v>1153</v>
      </c>
      <c r="F9" s="369" t="s">
        <v>781</v>
      </c>
      <c r="G9" s="369" t="s">
        <v>1154</v>
      </c>
      <c r="H9" s="371"/>
      <c r="I9" s="377">
        <v>2483.88</v>
      </c>
      <c r="J9" s="363"/>
    </row>
    <row r="10" spans="1:10" ht="77.25" customHeight="1" x14ac:dyDescent="0.2">
      <c r="A10" s="369" t="s">
        <v>1132</v>
      </c>
      <c r="B10" s="369" t="s">
        <v>1132</v>
      </c>
      <c r="C10" s="369" t="s">
        <v>1143</v>
      </c>
      <c r="D10" s="370">
        <v>41304</v>
      </c>
      <c r="E10" s="369" t="s">
        <v>1155</v>
      </c>
      <c r="F10" s="369" t="s">
        <v>1156</v>
      </c>
      <c r="G10" s="369" t="s">
        <v>1157</v>
      </c>
      <c r="H10" s="371"/>
      <c r="I10" s="377">
        <v>369</v>
      </c>
      <c r="J10" s="363"/>
    </row>
    <row r="11" spans="1:10" ht="73.5" customHeight="1" x14ac:dyDescent="0.2">
      <c r="A11" s="369" t="s">
        <v>1158</v>
      </c>
      <c r="B11" s="369" t="s">
        <v>1132</v>
      </c>
      <c r="C11" s="369" t="s">
        <v>1159</v>
      </c>
      <c r="D11" s="370">
        <v>41098</v>
      </c>
      <c r="E11" s="369" t="s">
        <v>1160</v>
      </c>
      <c r="F11" s="369" t="s">
        <v>1161</v>
      </c>
      <c r="G11" s="369"/>
      <c r="H11" s="371"/>
      <c r="I11" s="377">
        <v>689.63</v>
      </c>
      <c r="J11" s="363"/>
    </row>
    <row r="12" spans="1:10" ht="95.25" customHeight="1" x14ac:dyDescent="0.2">
      <c r="A12" s="369" t="s">
        <v>1132</v>
      </c>
      <c r="B12" s="369" t="s">
        <v>1132</v>
      </c>
      <c r="C12" s="369" t="s">
        <v>1143</v>
      </c>
      <c r="D12" s="370">
        <v>41381</v>
      </c>
      <c r="E12" s="369" t="s">
        <v>1150</v>
      </c>
      <c r="F12" s="369" t="s">
        <v>1162</v>
      </c>
      <c r="G12" s="369" t="s">
        <v>1163</v>
      </c>
      <c r="H12" s="371"/>
      <c r="I12" s="377">
        <v>1000</v>
      </c>
      <c r="J12" s="363"/>
    </row>
    <row r="13" spans="1:10" ht="53.25" customHeight="1" x14ac:dyDescent="0.2">
      <c r="A13" s="369" t="s">
        <v>1164</v>
      </c>
      <c r="B13" s="369" t="s">
        <v>1132</v>
      </c>
      <c r="C13" s="369" t="s">
        <v>1165</v>
      </c>
      <c r="D13" s="370">
        <v>41321</v>
      </c>
      <c r="E13" s="369" t="s">
        <v>1166</v>
      </c>
      <c r="F13" s="369" t="s">
        <v>1167</v>
      </c>
      <c r="G13" s="369"/>
      <c r="H13" s="371"/>
      <c r="I13" s="377">
        <v>3500</v>
      </c>
      <c r="J13" s="363"/>
    </row>
    <row r="14" spans="1:10" ht="46.5" customHeight="1" x14ac:dyDescent="0.2">
      <c r="A14" s="372" t="s">
        <v>1132</v>
      </c>
      <c r="B14" s="372" t="s">
        <v>1132</v>
      </c>
      <c r="C14" s="372" t="s">
        <v>1143</v>
      </c>
      <c r="D14" s="373">
        <v>41388</v>
      </c>
      <c r="E14" s="372" t="s">
        <v>1168</v>
      </c>
      <c r="F14" s="372" t="s">
        <v>1169</v>
      </c>
      <c r="G14" s="372"/>
      <c r="H14" s="374"/>
      <c r="I14" s="378">
        <v>1206.67</v>
      </c>
      <c r="J14" s="375"/>
    </row>
    <row r="15" spans="1:10" ht="58.5" customHeight="1" x14ac:dyDescent="0.2">
      <c r="A15" s="369" t="s">
        <v>1170</v>
      </c>
      <c r="B15" s="369" t="s">
        <v>1170</v>
      </c>
      <c r="C15" s="369" t="s">
        <v>1171</v>
      </c>
      <c r="D15" s="370">
        <v>41470</v>
      </c>
      <c r="E15" s="369" t="s">
        <v>1172</v>
      </c>
      <c r="F15" s="369" t="s">
        <v>1173</v>
      </c>
      <c r="G15" s="369"/>
      <c r="H15" s="371"/>
      <c r="I15" s="377">
        <v>6241.17</v>
      </c>
      <c r="J15" s="363"/>
    </row>
    <row r="16" spans="1:10" ht="69.75" customHeight="1" x14ac:dyDescent="0.2">
      <c r="A16" s="369" t="s">
        <v>1170</v>
      </c>
      <c r="B16" s="369" t="s">
        <v>1170</v>
      </c>
      <c r="C16" s="369" t="s">
        <v>1133</v>
      </c>
      <c r="D16" s="370">
        <v>41441</v>
      </c>
      <c r="E16" s="369" t="s">
        <v>1174</v>
      </c>
      <c r="F16" s="369" t="s">
        <v>1175</v>
      </c>
      <c r="G16" s="369" t="s">
        <v>1176</v>
      </c>
      <c r="H16" s="371"/>
      <c r="I16" s="377">
        <v>822.13</v>
      </c>
      <c r="J16" s="363"/>
    </row>
    <row r="17" spans="1:9" ht="56.25" customHeight="1" x14ac:dyDescent="0.2">
      <c r="A17" s="369" t="s">
        <v>1177</v>
      </c>
      <c r="B17" s="369" t="s">
        <v>1177</v>
      </c>
      <c r="C17" s="369" t="s">
        <v>1178</v>
      </c>
      <c r="D17" s="370">
        <v>41568</v>
      </c>
      <c r="E17" s="369" t="s">
        <v>1179</v>
      </c>
      <c r="F17" s="369" t="s">
        <v>1180</v>
      </c>
      <c r="G17" s="369" t="s">
        <v>1181</v>
      </c>
      <c r="H17" s="371"/>
      <c r="I17" s="377">
        <v>830</v>
      </c>
    </row>
    <row r="18" spans="1:9" ht="50.25" customHeight="1" x14ac:dyDescent="0.2">
      <c r="A18" s="369" t="s">
        <v>1164</v>
      </c>
      <c r="B18" s="369" t="s">
        <v>1132</v>
      </c>
      <c r="C18" s="369" t="s">
        <v>1165</v>
      </c>
      <c r="D18" s="370">
        <v>41248</v>
      </c>
      <c r="E18" s="369" t="s">
        <v>1182</v>
      </c>
      <c r="F18" s="369" t="s">
        <v>1183</v>
      </c>
      <c r="G18" s="369" t="s">
        <v>1184</v>
      </c>
      <c r="H18" s="371">
        <v>9150</v>
      </c>
      <c r="I18" s="377">
        <v>0</v>
      </c>
    </row>
    <row r="19" spans="1:9" ht="57.75" customHeight="1" x14ac:dyDescent="0.2">
      <c r="A19" s="369" t="s">
        <v>1185</v>
      </c>
      <c r="B19" s="369" t="s">
        <v>1170</v>
      </c>
      <c r="C19" s="369" t="s">
        <v>1159</v>
      </c>
      <c r="D19" s="370">
        <v>41780</v>
      </c>
      <c r="E19" s="369" t="s">
        <v>1186</v>
      </c>
      <c r="F19" s="369" t="s">
        <v>448</v>
      </c>
      <c r="G19" s="369"/>
      <c r="H19" s="371"/>
      <c r="I19" s="377">
        <v>8032.5</v>
      </c>
    </row>
    <row r="20" spans="1:9" ht="57" customHeight="1" x14ac:dyDescent="0.2">
      <c r="A20" s="369" t="s">
        <v>1132</v>
      </c>
      <c r="B20" s="369" t="s">
        <v>1132</v>
      </c>
      <c r="C20" s="369" t="s">
        <v>1143</v>
      </c>
      <c r="D20" s="370">
        <v>41764</v>
      </c>
      <c r="E20" s="369" t="s">
        <v>1187</v>
      </c>
      <c r="F20" s="369" t="s">
        <v>1188</v>
      </c>
      <c r="G20" s="369" t="s">
        <v>1189</v>
      </c>
      <c r="H20" s="371"/>
      <c r="I20" s="377">
        <v>615</v>
      </c>
    </row>
    <row r="21" spans="1:9" ht="30" x14ac:dyDescent="0.2">
      <c r="A21" s="369" t="s">
        <v>1164</v>
      </c>
      <c r="B21" s="369" t="s">
        <v>1132</v>
      </c>
      <c r="C21" s="369" t="s">
        <v>1159</v>
      </c>
      <c r="D21" s="370">
        <v>41802</v>
      </c>
      <c r="E21" s="369" t="s">
        <v>1172</v>
      </c>
      <c r="F21" s="369" t="s">
        <v>910</v>
      </c>
      <c r="G21" s="369"/>
      <c r="H21" s="371"/>
      <c r="I21" s="377">
        <v>1605.97</v>
      </c>
    </row>
    <row r="22" spans="1:9" ht="61.5" customHeight="1" x14ac:dyDescent="0.2">
      <c r="A22" s="369" t="s">
        <v>1170</v>
      </c>
      <c r="B22" s="369" t="s">
        <v>1170</v>
      </c>
      <c r="C22" s="369" t="s">
        <v>1143</v>
      </c>
      <c r="D22" s="370">
        <v>41829</v>
      </c>
      <c r="E22" s="369" t="s">
        <v>1190</v>
      </c>
      <c r="F22" s="369" t="s">
        <v>1191</v>
      </c>
      <c r="G22" s="369" t="s">
        <v>1192</v>
      </c>
      <c r="H22" s="371"/>
      <c r="I22" s="377">
        <v>410</v>
      </c>
    </row>
    <row r="23" spans="1:9" ht="84.75" customHeight="1" x14ac:dyDescent="0.2">
      <c r="A23" s="369" t="s">
        <v>1132</v>
      </c>
      <c r="B23" s="369" t="s">
        <v>1132</v>
      </c>
      <c r="C23" s="369" t="s">
        <v>1143</v>
      </c>
      <c r="D23" s="370">
        <v>41904</v>
      </c>
      <c r="E23" s="369" t="s">
        <v>1193</v>
      </c>
      <c r="F23" s="369" t="s">
        <v>1194</v>
      </c>
      <c r="G23" s="369" t="s">
        <v>1195</v>
      </c>
      <c r="H23" s="371"/>
      <c r="I23" s="377">
        <v>2320.87</v>
      </c>
    </row>
    <row r="24" spans="1:9" ht="30" x14ac:dyDescent="0.2">
      <c r="A24" s="369" t="s">
        <v>1164</v>
      </c>
      <c r="B24" s="369" t="s">
        <v>1132</v>
      </c>
      <c r="C24" s="369" t="s">
        <v>1165</v>
      </c>
      <c r="D24" s="370">
        <v>41619</v>
      </c>
      <c r="E24" s="369" t="s">
        <v>1182</v>
      </c>
      <c r="F24" s="369" t="s">
        <v>1196</v>
      </c>
      <c r="G24" s="369"/>
      <c r="H24" s="371">
        <v>1410</v>
      </c>
      <c r="I24" s="377">
        <v>0</v>
      </c>
    </row>
    <row r="25" spans="1:9" ht="54.75" customHeight="1" x14ac:dyDescent="0.2">
      <c r="A25" s="369" t="s">
        <v>1170</v>
      </c>
      <c r="B25" s="369" t="s">
        <v>1170</v>
      </c>
      <c r="C25" s="369" t="s">
        <v>1143</v>
      </c>
      <c r="D25" s="370">
        <v>41697</v>
      </c>
      <c r="E25" s="369" t="s">
        <v>1197</v>
      </c>
      <c r="F25" s="369" t="s">
        <v>1198</v>
      </c>
      <c r="G25" s="369" t="s">
        <v>1199</v>
      </c>
      <c r="H25" s="371"/>
      <c r="I25" s="377">
        <v>1762.79</v>
      </c>
    </row>
    <row r="26" spans="1:9" ht="60" customHeight="1" x14ac:dyDescent="0.2">
      <c r="A26" s="369" t="s">
        <v>1132</v>
      </c>
      <c r="B26" s="369" t="s">
        <v>1132</v>
      </c>
      <c r="C26" s="369" t="s">
        <v>1143</v>
      </c>
      <c r="D26" s="370"/>
      <c r="E26" s="369" t="s">
        <v>1200</v>
      </c>
      <c r="F26" s="369" t="s">
        <v>1201</v>
      </c>
      <c r="G26" s="369" t="s">
        <v>1202</v>
      </c>
      <c r="H26" s="371"/>
      <c r="I26" s="377">
        <v>457.32</v>
      </c>
    </row>
    <row r="27" spans="1:9" ht="62.25" customHeight="1" x14ac:dyDescent="0.2">
      <c r="A27" s="369" t="s">
        <v>1170</v>
      </c>
      <c r="B27" s="369" t="s">
        <v>1170</v>
      </c>
      <c r="C27" s="369" t="s">
        <v>1140</v>
      </c>
      <c r="D27" s="370">
        <v>42018</v>
      </c>
      <c r="E27" s="369" t="s">
        <v>1141</v>
      </c>
      <c r="F27" s="369" t="s">
        <v>1203</v>
      </c>
      <c r="G27" s="369"/>
      <c r="H27" s="371"/>
      <c r="I27" s="377">
        <v>1000</v>
      </c>
    </row>
    <row r="28" spans="1:9" ht="84" customHeight="1" x14ac:dyDescent="0.2">
      <c r="A28" s="369" t="s">
        <v>1170</v>
      </c>
      <c r="B28" s="369" t="s">
        <v>1170</v>
      </c>
      <c r="C28" s="369" t="s">
        <v>1143</v>
      </c>
      <c r="D28" s="370">
        <v>42021</v>
      </c>
      <c r="E28" s="369" t="s">
        <v>1204</v>
      </c>
      <c r="F28" s="369" t="s">
        <v>1205</v>
      </c>
      <c r="G28" s="369"/>
      <c r="H28" s="371"/>
      <c r="I28" s="377">
        <v>141.36000000000001</v>
      </c>
    </row>
    <row r="29" spans="1:9" ht="69" customHeight="1" x14ac:dyDescent="0.2">
      <c r="A29" s="369" t="s">
        <v>1132</v>
      </c>
      <c r="B29" s="369" t="s">
        <v>1132</v>
      </c>
      <c r="C29" s="369" t="s">
        <v>1143</v>
      </c>
      <c r="D29" s="370">
        <v>42013</v>
      </c>
      <c r="E29" s="369" t="s">
        <v>1206</v>
      </c>
      <c r="F29" s="369" t="s">
        <v>1207</v>
      </c>
      <c r="G29" s="369"/>
      <c r="H29" s="371"/>
      <c r="I29" s="377">
        <v>687.33</v>
      </c>
    </row>
    <row r="30" spans="1:9" ht="69" customHeight="1" x14ac:dyDescent="0.2">
      <c r="A30" s="369" t="s">
        <v>88</v>
      </c>
      <c r="B30" s="369" t="s">
        <v>88</v>
      </c>
      <c r="C30" s="369" t="s">
        <v>1133</v>
      </c>
      <c r="D30" s="370">
        <v>42034</v>
      </c>
      <c r="E30" s="369" t="s">
        <v>1208</v>
      </c>
      <c r="F30" s="369" t="s">
        <v>1209</v>
      </c>
      <c r="G30" s="369"/>
      <c r="H30" s="371"/>
      <c r="I30" s="377">
        <v>1455</v>
      </c>
    </row>
    <row r="31" spans="1:9" ht="48.75" customHeight="1" x14ac:dyDescent="0.2">
      <c r="A31" s="369" t="s">
        <v>1164</v>
      </c>
      <c r="B31" s="369" t="s">
        <v>1170</v>
      </c>
      <c r="C31" s="369" t="s">
        <v>1159</v>
      </c>
      <c r="D31" s="370">
        <v>41119</v>
      </c>
      <c r="E31" s="369" t="s">
        <v>1210</v>
      </c>
      <c r="F31" s="369" t="s">
        <v>1211</v>
      </c>
      <c r="G31" s="369" t="s">
        <v>1212</v>
      </c>
      <c r="H31" s="371"/>
      <c r="I31" s="377">
        <v>9846.11</v>
      </c>
    </row>
    <row r="32" spans="1:9" ht="54.75" customHeight="1" x14ac:dyDescent="0.2">
      <c r="A32" s="369" t="s">
        <v>1132</v>
      </c>
      <c r="B32" s="369" t="s">
        <v>1132</v>
      </c>
      <c r="C32" s="369" t="s">
        <v>1143</v>
      </c>
      <c r="D32" s="370">
        <v>41428</v>
      </c>
      <c r="E32" s="369" t="s">
        <v>1168</v>
      </c>
      <c r="F32" s="369" t="s">
        <v>1213</v>
      </c>
      <c r="G32" s="369" t="s">
        <v>1214</v>
      </c>
      <c r="H32" s="371"/>
      <c r="I32" s="378">
        <v>2062.23</v>
      </c>
    </row>
    <row r="33" spans="1:9" ht="72.75" customHeight="1" x14ac:dyDescent="0.2">
      <c r="A33" s="369" t="s">
        <v>1170</v>
      </c>
      <c r="B33" s="369" t="s">
        <v>1170</v>
      </c>
      <c r="C33" s="369" t="s">
        <v>1143</v>
      </c>
      <c r="D33" s="370">
        <v>41435</v>
      </c>
      <c r="E33" s="369" t="s">
        <v>1215</v>
      </c>
      <c r="F33" s="369" t="s">
        <v>1216</v>
      </c>
      <c r="G33" s="369" t="s">
        <v>1217</v>
      </c>
      <c r="H33" s="371"/>
      <c r="I33" s="377">
        <v>2075.0100000000002</v>
      </c>
    </row>
    <row r="34" spans="1:9" ht="66" customHeight="1" x14ac:dyDescent="0.2">
      <c r="A34" s="369" t="s">
        <v>92</v>
      </c>
      <c r="B34" s="369" t="s">
        <v>92</v>
      </c>
      <c r="C34" s="369" t="s">
        <v>1143</v>
      </c>
      <c r="D34" s="370">
        <v>41606</v>
      </c>
      <c r="E34" s="369" t="s">
        <v>1218</v>
      </c>
      <c r="F34" s="369" t="s">
        <v>1219</v>
      </c>
      <c r="G34" s="369" t="s">
        <v>1220</v>
      </c>
      <c r="H34" s="371"/>
      <c r="I34" s="377">
        <v>2028.99</v>
      </c>
    </row>
    <row r="35" spans="1:9" ht="67.5" customHeight="1" x14ac:dyDescent="0.2">
      <c r="A35" s="369" t="s">
        <v>1221</v>
      </c>
      <c r="B35" s="369" t="s">
        <v>1221</v>
      </c>
      <c r="C35" s="369" t="s">
        <v>1140</v>
      </c>
      <c r="D35" s="370">
        <v>41760</v>
      </c>
      <c r="E35" s="369" t="s">
        <v>1141</v>
      </c>
      <c r="F35" s="369" t="s">
        <v>1222</v>
      </c>
      <c r="G35" s="369" t="s">
        <v>1181</v>
      </c>
      <c r="H35" s="371"/>
      <c r="I35" s="377">
        <v>260</v>
      </c>
    </row>
    <row r="36" spans="1:9" ht="71.25" customHeight="1" x14ac:dyDescent="0.2">
      <c r="A36" s="369" t="s">
        <v>1164</v>
      </c>
      <c r="B36" s="369" t="s">
        <v>1170</v>
      </c>
      <c r="C36" s="369" t="s">
        <v>1159</v>
      </c>
      <c r="D36" s="370">
        <v>41793</v>
      </c>
      <c r="E36" s="369" t="s">
        <v>1223</v>
      </c>
      <c r="F36" s="369" t="s">
        <v>1224</v>
      </c>
      <c r="G36" s="369"/>
      <c r="H36" s="371"/>
      <c r="I36" s="377">
        <v>536</v>
      </c>
    </row>
    <row r="37" spans="1:9" ht="75" customHeight="1" x14ac:dyDescent="0.2">
      <c r="A37" s="369" t="s">
        <v>1132</v>
      </c>
      <c r="B37" s="369" t="s">
        <v>1132</v>
      </c>
      <c r="C37" s="369" t="s">
        <v>1143</v>
      </c>
      <c r="D37" s="370">
        <v>41099</v>
      </c>
      <c r="E37" s="369" t="s">
        <v>1225</v>
      </c>
      <c r="F37" s="369" t="s">
        <v>1226</v>
      </c>
      <c r="G37" s="369" t="s">
        <v>1227</v>
      </c>
      <c r="H37" s="371"/>
      <c r="I37" s="377">
        <v>121518.89</v>
      </c>
    </row>
    <row r="38" spans="1:9" ht="76.5" customHeight="1" x14ac:dyDescent="0.2">
      <c r="A38" s="369" t="s">
        <v>88</v>
      </c>
      <c r="B38" s="369" t="s">
        <v>88</v>
      </c>
      <c r="C38" s="369" t="s">
        <v>1143</v>
      </c>
      <c r="D38" s="370">
        <v>41211</v>
      </c>
      <c r="E38" s="369" t="s">
        <v>1228</v>
      </c>
      <c r="F38" s="369" t="s">
        <v>1229</v>
      </c>
      <c r="G38" s="369" t="s">
        <v>1230</v>
      </c>
      <c r="H38" s="371"/>
      <c r="I38" s="377">
        <v>409</v>
      </c>
    </row>
    <row r="39" spans="1:9" ht="30" x14ac:dyDescent="0.2">
      <c r="A39" s="369" t="s">
        <v>1164</v>
      </c>
      <c r="B39" s="369" t="s">
        <v>1132</v>
      </c>
      <c r="C39" s="369" t="s">
        <v>1165</v>
      </c>
      <c r="D39" s="370">
        <v>41377</v>
      </c>
      <c r="E39" s="369" t="s">
        <v>1182</v>
      </c>
      <c r="F39" s="369" t="s">
        <v>1231</v>
      </c>
      <c r="G39" s="369"/>
      <c r="H39" s="371"/>
      <c r="I39" s="377">
        <v>1500</v>
      </c>
    </row>
    <row r="40" spans="1:9" ht="43.5" customHeight="1" x14ac:dyDescent="0.2">
      <c r="A40" s="369" t="s">
        <v>1170</v>
      </c>
      <c r="B40" s="369" t="s">
        <v>1170</v>
      </c>
      <c r="C40" s="369" t="s">
        <v>1140</v>
      </c>
      <c r="D40" s="370">
        <v>41609</v>
      </c>
      <c r="E40" s="369" t="s">
        <v>1141</v>
      </c>
      <c r="F40" s="369" t="s">
        <v>1232</v>
      </c>
      <c r="G40" s="369" t="s">
        <v>1181</v>
      </c>
      <c r="H40" s="371"/>
      <c r="I40" s="377">
        <v>320</v>
      </c>
    </row>
    <row r="41" spans="1:9" ht="30" x14ac:dyDescent="0.2">
      <c r="A41" s="369" t="s">
        <v>87</v>
      </c>
      <c r="B41" s="369" t="s">
        <v>87</v>
      </c>
      <c r="C41" s="369" t="s">
        <v>1171</v>
      </c>
      <c r="D41" s="370">
        <v>41777</v>
      </c>
      <c r="E41" s="369" t="s">
        <v>1172</v>
      </c>
      <c r="F41" s="369" t="s">
        <v>1233</v>
      </c>
      <c r="G41" s="369" t="s">
        <v>1234</v>
      </c>
      <c r="H41" s="371"/>
      <c r="I41" s="377">
        <v>13027.27</v>
      </c>
    </row>
    <row r="42" spans="1:9" ht="79.5" customHeight="1" x14ac:dyDescent="0.2">
      <c r="A42" s="369" t="s">
        <v>1170</v>
      </c>
      <c r="B42" s="369" t="s">
        <v>1170</v>
      </c>
      <c r="C42" s="369" t="s">
        <v>1143</v>
      </c>
      <c r="D42" s="370">
        <v>41799</v>
      </c>
      <c r="E42" s="369" t="s">
        <v>1235</v>
      </c>
      <c r="F42" s="369" t="s">
        <v>1236</v>
      </c>
      <c r="G42" s="369" t="s">
        <v>1237</v>
      </c>
      <c r="H42" s="371"/>
      <c r="I42" s="377">
        <v>800</v>
      </c>
    </row>
    <row r="43" spans="1:9" ht="15" x14ac:dyDescent="0.25">
      <c r="A43" s="362"/>
      <c r="B43" s="362"/>
      <c r="C43" s="362"/>
      <c r="D43" s="362"/>
      <c r="E43" s="362"/>
      <c r="F43" s="362"/>
      <c r="G43" s="362"/>
      <c r="H43" s="376">
        <v>10560</v>
      </c>
      <c r="I43" s="379">
        <v>198952.35</v>
      </c>
    </row>
  </sheetData>
  <mergeCells count="2">
    <mergeCell ref="A1:E1"/>
    <mergeCell ref="G1:I1"/>
  </mergeCells>
  <pageMargins left="0.11811023622047245" right="0.11811023622047245" top="0.15748031496062992" bottom="0.19685039370078741" header="0.31496062992125984" footer="0.31496062992125984"/>
  <pageSetup paperSize="9" scale="79" orientation="landscape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topLeftCell="A16" zoomScaleSheetLayoutView="100" workbookViewId="0">
      <selection activeCell="G15" sqref="G15"/>
    </sheetView>
  </sheetViews>
  <sheetFormatPr defaultRowHeight="12.75" x14ac:dyDescent="0.2"/>
  <cols>
    <col min="1" max="1" width="5.85546875" style="69" customWidth="1"/>
    <col min="2" max="2" width="42.42578125" customWidth="1"/>
    <col min="3" max="4" width="20.140625" style="61" customWidth="1"/>
    <col min="8" max="8" width="14.7109375" customWidth="1"/>
  </cols>
  <sheetData>
    <row r="1" spans="1:4" ht="16.5" x14ac:dyDescent="0.25">
      <c r="B1" s="9" t="s">
        <v>42</v>
      </c>
      <c r="D1" s="62"/>
    </row>
    <row r="2" spans="1:4" ht="16.5" x14ac:dyDescent="0.25">
      <c r="B2" s="9"/>
    </row>
    <row r="3" spans="1:4" ht="12.75" customHeight="1" x14ac:dyDescent="0.2">
      <c r="B3" s="481" t="s">
        <v>56</v>
      </c>
      <c r="C3" s="481"/>
      <c r="D3" s="481"/>
    </row>
    <row r="4" spans="1:4" ht="25.5" x14ac:dyDescent="0.2">
      <c r="A4" s="10" t="s">
        <v>18</v>
      </c>
      <c r="B4" s="10" t="s">
        <v>16</v>
      </c>
      <c r="C4" s="63" t="s">
        <v>34</v>
      </c>
      <c r="D4" s="63" t="s">
        <v>15</v>
      </c>
    </row>
    <row r="5" spans="1:4" ht="26.25" customHeight="1" x14ac:dyDescent="0.2">
      <c r="A5" s="43">
        <v>1</v>
      </c>
      <c r="B5" s="118" t="s">
        <v>85</v>
      </c>
      <c r="C5" s="285">
        <v>6369965.1899999995</v>
      </c>
      <c r="D5" s="171">
        <v>0</v>
      </c>
    </row>
    <row r="6" spans="1:4" s="7" customFormat="1" ht="26.25" customHeight="1" x14ac:dyDescent="0.2">
      <c r="A6" s="16">
        <v>2</v>
      </c>
      <c r="B6" s="28" t="s">
        <v>86</v>
      </c>
      <c r="C6" s="37">
        <v>1121265.49</v>
      </c>
      <c r="D6" s="171">
        <v>928602.99</v>
      </c>
    </row>
    <row r="7" spans="1:4" s="7" customFormat="1" ht="26.25" customHeight="1" x14ac:dyDescent="0.2">
      <c r="A7" s="43">
        <v>3</v>
      </c>
      <c r="B7" s="28" t="s">
        <v>100</v>
      </c>
      <c r="C7" s="64">
        <v>125277.27</v>
      </c>
      <c r="D7" s="225">
        <v>0</v>
      </c>
    </row>
    <row r="8" spans="1:4" s="7" customFormat="1" ht="26.25" customHeight="1" x14ac:dyDescent="0.2">
      <c r="A8" s="16">
        <v>4</v>
      </c>
      <c r="B8" s="28" t="s">
        <v>87</v>
      </c>
      <c r="C8" s="65">
        <v>835979.52</v>
      </c>
      <c r="D8" s="225">
        <v>0</v>
      </c>
    </row>
    <row r="9" spans="1:4" s="7" customFormat="1" ht="26.25" customHeight="1" x14ac:dyDescent="0.2">
      <c r="A9" s="43">
        <v>5</v>
      </c>
      <c r="B9" s="28" t="s">
        <v>88</v>
      </c>
      <c r="C9" s="37">
        <v>211379.03999999998</v>
      </c>
      <c r="D9" s="225">
        <v>0</v>
      </c>
    </row>
    <row r="10" spans="1:4" s="7" customFormat="1" ht="26.25" customHeight="1" x14ac:dyDescent="0.2">
      <c r="A10" s="16">
        <v>6</v>
      </c>
      <c r="B10" s="28" t="s">
        <v>89</v>
      </c>
      <c r="C10" s="159">
        <v>215228.44</v>
      </c>
      <c r="D10" s="225">
        <v>0</v>
      </c>
    </row>
    <row r="11" spans="1:4" s="7" customFormat="1" ht="26.25" customHeight="1" x14ac:dyDescent="0.2">
      <c r="A11" s="43">
        <v>7</v>
      </c>
      <c r="B11" s="28" t="s">
        <v>90</v>
      </c>
      <c r="C11" s="37">
        <v>219459.63</v>
      </c>
      <c r="D11" s="225">
        <v>0</v>
      </c>
    </row>
    <row r="12" spans="1:4" ht="26.25" customHeight="1" x14ac:dyDescent="0.2">
      <c r="A12" s="16">
        <v>8</v>
      </c>
      <c r="B12" s="129" t="s">
        <v>308</v>
      </c>
      <c r="C12" s="37">
        <v>730860.03</v>
      </c>
      <c r="D12" s="171">
        <v>58498.12</v>
      </c>
    </row>
    <row r="13" spans="1:4" s="7" customFormat="1" ht="26.25" customHeight="1" x14ac:dyDescent="0.2">
      <c r="A13" s="43">
        <v>9</v>
      </c>
      <c r="B13" s="28" t="s">
        <v>91</v>
      </c>
      <c r="C13" s="70">
        <v>292720.38</v>
      </c>
      <c r="D13" s="217">
        <v>30248.01</v>
      </c>
    </row>
    <row r="14" spans="1:4" s="7" customFormat="1" ht="26.25" customHeight="1" x14ac:dyDescent="0.2">
      <c r="A14" s="43">
        <v>10</v>
      </c>
      <c r="B14" s="28" t="s">
        <v>391</v>
      </c>
      <c r="C14" s="70">
        <v>462026.5</v>
      </c>
      <c r="D14" s="217">
        <v>44962.23</v>
      </c>
    </row>
    <row r="15" spans="1:4" s="7" customFormat="1" ht="26.25" customHeight="1" x14ac:dyDescent="0.2">
      <c r="A15" s="43">
        <v>11</v>
      </c>
      <c r="B15" s="28" t="s">
        <v>92</v>
      </c>
      <c r="C15" s="70">
        <v>678219.72000000009</v>
      </c>
      <c r="D15" s="217">
        <v>38179.910000000003</v>
      </c>
    </row>
    <row r="16" spans="1:4" s="7" customFormat="1" ht="26.25" customHeight="1" x14ac:dyDescent="0.2">
      <c r="A16" s="43">
        <v>12</v>
      </c>
      <c r="B16" s="28" t="s">
        <v>93</v>
      </c>
      <c r="C16" s="70">
        <v>536603.29</v>
      </c>
      <c r="D16" s="217">
        <v>31194.46</v>
      </c>
    </row>
    <row r="17" spans="1:8" s="7" customFormat="1" ht="26.25" customHeight="1" x14ac:dyDescent="0.2">
      <c r="A17" s="43">
        <v>13</v>
      </c>
      <c r="B17" s="28" t="s">
        <v>94</v>
      </c>
      <c r="C17" s="70">
        <v>566034.32000000007</v>
      </c>
      <c r="D17" s="182">
        <v>40555.120000000003</v>
      </c>
    </row>
    <row r="18" spans="1:8" s="7" customFormat="1" ht="26.25" customHeight="1" x14ac:dyDescent="0.2">
      <c r="A18" s="43">
        <v>14</v>
      </c>
      <c r="B18" s="28" t="s">
        <v>95</v>
      </c>
      <c r="C18" s="70">
        <v>119558.16</v>
      </c>
      <c r="D18" s="225">
        <v>0</v>
      </c>
    </row>
    <row r="19" spans="1:8" s="7" customFormat="1" ht="26.25" customHeight="1" x14ac:dyDescent="0.2">
      <c r="A19" s="43">
        <v>15</v>
      </c>
      <c r="B19" s="28" t="s">
        <v>96</v>
      </c>
      <c r="C19" s="240">
        <v>985840.77</v>
      </c>
      <c r="D19" s="225">
        <v>0</v>
      </c>
      <c r="H19" s="241"/>
    </row>
    <row r="20" spans="1:8" ht="18" customHeight="1" x14ac:dyDescent="0.2">
      <c r="A20" s="68"/>
      <c r="B20" s="17" t="s">
        <v>0</v>
      </c>
      <c r="C20" s="66">
        <f>SUM(C5:C19)</f>
        <v>13470417.75</v>
      </c>
      <c r="D20" s="123">
        <f>SUM(D5:D19)</f>
        <v>1172240.8400000001</v>
      </c>
      <c r="H20" s="242"/>
    </row>
    <row r="21" spans="1:8" x14ac:dyDescent="0.2">
      <c r="B21" s="7"/>
      <c r="C21" s="67"/>
      <c r="D21" s="67"/>
      <c r="H21" s="243"/>
    </row>
    <row r="22" spans="1:8" x14ac:dyDescent="0.2">
      <c r="B22" s="7"/>
      <c r="C22" s="67"/>
      <c r="D22" s="67"/>
      <c r="H22" s="242"/>
    </row>
    <row r="23" spans="1:8" x14ac:dyDescent="0.2">
      <c r="B23" s="7"/>
      <c r="C23" s="67"/>
      <c r="D23" s="67"/>
    </row>
    <row r="24" spans="1:8" x14ac:dyDescent="0.2">
      <c r="B24" s="7"/>
      <c r="C24" s="67"/>
      <c r="D24" s="67"/>
    </row>
    <row r="25" spans="1:8" x14ac:dyDescent="0.2">
      <c r="B25" s="7"/>
      <c r="C25" s="67"/>
      <c r="D25" s="67"/>
    </row>
    <row r="26" spans="1:8" x14ac:dyDescent="0.2">
      <c r="B26" s="7"/>
      <c r="C26" s="67"/>
      <c r="D26" s="67"/>
    </row>
    <row r="27" spans="1:8" x14ac:dyDescent="0.2">
      <c r="B27" s="7"/>
      <c r="C27" s="67"/>
      <c r="D27" s="67"/>
    </row>
    <row r="28" spans="1:8" x14ac:dyDescent="0.2">
      <c r="B28" s="7"/>
      <c r="C28" s="67"/>
      <c r="D28" s="67"/>
    </row>
    <row r="29" spans="1:8" x14ac:dyDescent="0.2">
      <c r="B29" s="7"/>
      <c r="C29" s="67"/>
      <c r="D29" s="67"/>
    </row>
    <row r="30" spans="1:8" x14ac:dyDescent="0.2">
      <c r="B30" s="7"/>
      <c r="C30" s="67"/>
      <c r="D30" s="67"/>
    </row>
  </sheetData>
  <mergeCells count="1">
    <mergeCell ref="B3:D3"/>
  </mergeCells>
  <phoneticPr fontId="2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view="pageBreakPreview" zoomScaleSheetLayoutView="100" workbookViewId="0">
      <selection activeCell="H14" sqref="H14"/>
    </sheetView>
  </sheetViews>
  <sheetFormatPr defaultRowHeight="12.75" x14ac:dyDescent="0.2"/>
  <cols>
    <col min="1" max="1" width="5" style="11" customWidth="1"/>
    <col min="2" max="2" width="25.42578125" style="11" customWidth="1"/>
    <col min="3" max="3" width="11.42578125" style="11" customWidth="1"/>
    <col min="4" max="4" width="18.42578125" style="11" customWidth="1"/>
    <col min="5" max="5" width="9.42578125" style="11" bestFit="1" customWidth="1"/>
    <col min="6" max="6" width="16.85546875" style="11" customWidth="1"/>
    <col min="7" max="7" width="15.140625" style="11" bestFit="1" customWidth="1"/>
    <col min="8" max="8" width="19" style="11" bestFit="1" customWidth="1"/>
    <col min="9" max="9" width="22.7109375" style="11" bestFit="1" customWidth="1"/>
    <col min="10" max="16384" width="9.140625" style="11"/>
  </cols>
  <sheetData>
    <row r="1" spans="1:9" ht="36" customHeight="1" x14ac:dyDescent="0.2"/>
    <row r="2" spans="1:9" s="322" customFormat="1" ht="35.25" customHeight="1" x14ac:dyDescent="0.2">
      <c r="B2" s="108" t="s">
        <v>60</v>
      </c>
      <c r="H2" s="108"/>
    </row>
    <row r="3" spans="1:9" ht="51" x14ac:dyDescent="0.2">
      <c r="A3" s="97" t="s">
        <v>4</v>
      </c>
      <c r="B3" s="98" t="s">
        <v>36</v>
      </c>
      <c r="C3" s="99" t="s">
        <v>37</v>
      </c>
      <c r="D3" s="99" t="s">
        <v>68</v>
      </c>
      <c r="E3" s="99" t="s">
        <v>27</v>
      </c>
      <c r="F3" s="99" t="s">
        <v>38</v>
      </c>
      <c r="G3" s="99" t="s">
        <v>39</v>
      </c>
      <c r="H3" s="99" t="s">
        <v>40</v>
      </c>
      <c r="I3" s="99" t="s">
        <v>41</v>
      </c>
    </row>
    <row r="4" spans="1:9" x14ac:dyDescent="0.2">
      <c r="A4" s="482" t="s">
        <v>732</v>
      </c>
      <c r="B4" s="483"/>
      <c r="C4" s="483"/>
      <c r="D4" s="484"/>
      <c r="E4" s="102"/>
      <c r="F4" s="103"/>
      <c r="G4" s="103"/>
      <c r="H4" s="103"/>
      <c r="I4" s="103"/>
    </row>
    <row r="5" spans="1:9" ht="38.25" x14ac:dyDescent="0.2">
      <c r="A5" s="104">
        <v>1</v>
      </c>
      <c r="B5" s="227" t="s">
        <v>733</v>
      </c>
      <c r="C5" s="228" t="s">
        <v>734</v>
      </c>
      <c r="D5" s="229" t="s">
        <v>735</v>
      </c>
      <c r="E5" s="230">
        <v>2011</v>
      </c>
      <c r="F5" s="231" t="s">
        <v>736</v>
      </c>
      <c r="G5" s="153">
        <v>662500</v>
      </c>
      <c r="H5" s="238" t="s">
        <v>105</v>
      </c>
      <c r="I5" s="231" t="s">
        <v>742</v>
      </c>
    </row>
    <row r="6" spans="1:9" ht="25.5" x14ac:dyDescent="0.2">
      <c r="A6" s="100">
        <v>2</v>
      </c>
      <c r="B6" s="226" t="s">
        <v>737</v>
      </c>
      <c r="C6" s="232" t="s">
        <v>738</v>
      </c>
      <c r="D6" s="233" t="s">
        <v>739</v>
      </c>
      <c r="E6" s="234">
        <v>2011</v>
      </c>
      <c r="F6" s="235" t="s">
        <v>740</v>
      </c>
      <c r="G6" s="153">
        <v>1570808</v>
      </c>
      <c r="H6" s="237" t="s">
        <v>105</v>
      </c>
      <c r="I6" s="235" t="s">
        <v>741</v>
      </c>
    </row>
    <row r="7" spans="1:9" x14ac:dyDescent="0.2">
      <c r="A7" s="485" t="s">
        <v>0</v>
      </c>
      <c r="B7" s="485"/>
      <c r="C7" s="485"/>
      <c r="D7" s="485"/>
      <c r="E7" s="485"/>
      <c r="F7" s="485"/>
      <c r="G7" s="236">
        <f>SUM(G5:G6)</f>
        <v>2233308</v>
      </c>
      <c r="H7" s="101"/>
      <c r="I7" s="101"/>
    </row>
  </sheetData>
  <mergeCells count="2">
    <mergeCell ref="A4:D4"/>
    <mergeCell ref="A7:F7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view="pageBreakPreview" zoomScaleSheetLayoutView="100" workbookViewId="0">
      <selection activeCell="K10" sqref="K10"/>
    </sheetView>
  </sheetViews>
  <sheetFormatPr defaultRowHeight="12.75" x14ac:dyDescent="0.2"/>
  <cols>
    <col min="1" max="1" width="4.140625" style="69" customWidth="1"/>
    <col min="2" max="2" width="53.28515625" customWidth="1"/>
    <col min="3" max="3" width="37.5703125" customWidth="1"/>
  </cols>
  <sheetData>
    <row r="1" spans="1:4" ht="15" customHeight="1" x14ac:dyDescent="0.2">
      <c r="B1" s="23" t="s">
        <v>43</v>
      </c>
      <c r="C1" s="80"/>
    </row>
    <row r="2" spans="1:4" x14ac:dyDescent="0.2">
      <c r="B2" s="23"/>
    </row>
    <row r="3" spans="1:4" s="124" customFormat="1" ht="69" customHeight="1" x14ac:dyDescent="0.25">
      <c r="A3" s="486" t="s">
        <v>1240</v>
      </c>
      <c r="B3" s="486"/>
      <c r="C3" s="486"/>
      <c r="D3" s="82"/>
    </row>
    <row r="4" spans="1:4" ht="9" customHeight="1" x14ac:dyDescent="0.25">
      <c r="A4" s="81"/>
      <c r="B4" s="81"/>
      <c r="C4" s="81"/>
      <c r="D4" s="82"/>
    </row>
    <row r="6" spans="1:4" ht="30.75" customHeight="1" x14ac:dyDescent="0.2">
      <c r="A6" s="83" t="s">
        <v>18</v>
      </c>
      <c r="B6" s="83" t="s">
        <v>32</v>
      </c>
      <c r="C6" s="84" t="s">
        <v>33</v>
      </c>
    </row>
    <row r="7" spans="1:4" ht="17.25" customHeight="1" x14ac:dyDescent="0.2">
      <c r="A7" s="487" t="s">
        <v>99</v>
      </c>
      <c r="B7" s="488"/>
      <c r="C7" s="489"/>
    </row>
    <row r="8" spans="1:4" ht="51" x14ac:dyDescent="0.2">
      <c r="A8" s="43">
        <v>1</v>
      </c>
      <c r="B8" s="167" t="s">
        <v>302</v>
      </c>
      <c r="C8" s="168" t="s">
        <v>1239</v>
      </c>
    </row>
    <row r="9" spans="1:4" ht="17.25" customHeight="1" x14ac:dyDescent="0.2">
      <c r="A9" s="487" t="s">
        <v>134</v>
      </c>
      <c r="B9" s="488"/>
      <c r="C9" s="489"/>
    </row>
    <row r="10" spans="1:4" ht="25.5" x14ac:dyDescent="0.2">
      <c r="A10" s="43">
        <v>1</v>
      </c>
      <c r="B10" s="141" t="s">
        <v>173</v>
      </c>
      <c r="C10" s="115" t="s">
        <v>172</v>
      </c>
    </row>
    <row r="11" spans="1:4" ht="17.25" customHeight="1" x14ac:dyDescent="0.2">
      <c r="A11" s="487" t="s">
        <v>243</v>
      </c>
      <c r="B11" s="488"/>
      <c r="C11" s="489"/>
    </row>
    <row r="12" spans="1:4" ht="25.5" x14ac:dyDescent="0.2">
      <c r="A12" s="43">
        <v>1</v>
      </c>
      <c r="B12" s="118" t="s">
        <v>244</v>
      </c>
      <c r="C12" s="115" t="s">
        <v>242</v>
      </c>
    </row>
    <row r="13" spans="1:4" ht="25.5" x14ac:dyDescent="0.2">
      <c r="A13" s="43">
        <v>2</v>
      </c>
      <c r="B13" s="127" t="s">
        <v>245</v>
      </c>
      <c r="C13" s="244" t="s">
        <v>460</v>
      </c>
    </row>
    <row r="14" spans="1:4" ht="17.25" customHeight="1" x14ac:dyDescent="0.2">
      <c r="A14" s="487" t="s">
        <v>636</v>
      </c>
      <c r="B14" s="488"/>
      <c r="C14" s="489"/>
    </row>
    <row r="15" spans="1:4" ht="25.5" x14ac:dyDescent="0.2">
      <c r="A15" s="43">
        <v>1</v>
      </c>
      <c r="B15" s="220" t="s">
        <v>635</v>
      </c>
      <c r="C15" s="169" t="s">
        <v>460</v>
      </c>
    </row>
  </sheetData>
  <mergeCells count="5">
    <mergeCell ref="A3:C3"/>
    <mergeCell ref="A7:C7"/>
    <mergeCell ref="A9:C9"/>
    <mergeCell ref="A11:C11"/>
    <mergeCell ref="A14:C14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BreakPreview" zoomScaleSheetLayoutView="100" workbookViewId="0">
      <selection activeCell="Q8" sqref="Q8"/>
    </sheetView>
  </sheetViews>
  <sheetFormatPr defaultRowHeight="12.75" x14ac:dyDescent="0.2"/>
  <cols>
    <col min="1" max="1" width="4.42578125" bestFit="1" customWidth="1"/>
    <col min="2" max="2" width="12.7109375" customWidth="1"/>
    <col min="3" max="3" width="9" bestFit="1" customWidth="1"/>
    <col min="4" max="4" width="7.28515625" bestFit="1" customWidth="1"/>
    <col min="5" max="5" width="18.85546875" customWidth="1"/>
    <col min="6" max="6" width="11.7109375" bestFit="1" customWidth="1"/>
    <col min="7" max="7" width="10.85546875" bestFit="1" customWidth="1"/>
    <col min="8" max="8" width="5" bestFit="1" customWidth="1"/>
    <col min="9" max="9" width="12.28515625" bestFit="1" customWidth="1"/>
    <col min="10" max="13" width="13.140625" customWidth="1"/>
    <col min="14" max="14" width="13.28515625" bestFit="1" customWidth="1"/>
  </cols>
  <sheetData>
    <row r="1" spans="1:14" x14ac:dyDescent="0.2">
      <c r="B1" s="23" t="s">
        <v>776</v>
      </c>
    </row>
    <row r="3" spans="1:14" ht="26.25" thickBot="1" x14ac:dyDescent="0.25">
      <c r="A3" s="193" t="s">
        <v>18</v>
      </c>
      <c r="B3" s="194" t="s">
        <v>437</v>
      </c>
      <c r="C3" s="194" t="s">
        <v>438</v>
      </c>
      <c r="D3" s="194" t="s">
        <v>439</v>
      </c>
      <c r="E3" s="194" t="s">
        <v>440</v>
      </c>
      <c r="F3" s="194" t="s">
        <v>441</v>
      </c>
      <c r="G3" s="194" t="s">
        <v>442</v>
      </c>
      <c r="H3" s="194" t="s">
        <v>443</v>
      </c>
      <c r="I3" s="194" t="s">
        <v>444</v>
      </c>
      <c r="J3" s="490" t="s">
        <v>1262</v>
      </c>
      <c r="K3" s="490"/>
      <c r="L3" s="424" t="s">
        <v>1263</v>
      </c>
      <c r="M3" s="424"/>
      <c r="N3" s="195" t="s">
        <v>445</v>
      </c>
    </row>
    <row r="4" spans="1:14" x14ac:dyDescent="0.2">
      <c r="A4" s="491" t="s">
        <v>641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3"/>
    </row>
    <row r="5" spans="1:14" ht="51" x14ac:dyDescent="0.2">
      <c r="A5" s="196">
        <v>1</v>
      </c>
      <c r="B5" s="117" t="s">
        <v>446</v>
      </c>
      <c r="C5" s="117" t="s">
        <v>447</v>
      </c>
      <c r="D5" s="117"/>
      <c r="E5" s="117"/>
      <c r="F5" s="117" t="s">
        <v>448</v>
      </c>
      <c r="G5" s="117">
        <v>6</v>
      </c>
      <c r="H5" s="117"/>
      <c r="I5" s="221">
        <v>29999.8</v>
      </c>
      <c r="J5" s="197" t="s">
        <v>1260</v>
      </c>
      <c r="K5" s="197" t="s">
        <v>1261</v>
      </c>
      <c r="L5" s="197" t="s">
        <v>1260</v>
      </c>
      <c r="M5" s="197" t="s">
        <v>1261</v>
      </c>
      <c r="N5" s="198" t="s">
        <v>449</v>
      </c>
    </row>
    <row r="6" spans="1:14" ht="38.25" x14ac:dyDescent="0.2">
      <c r="A6" s="196">
        <v>2</v>
      </c>
      <c r="B6" s="117" t="s">
        <v>450</v>
      </c>
      <c r="C6" s="117" t="s">
        <v>451</v>
      </c>
      <c r="D6" s="117" t="s">
        <v>452</v>
      </c>
      <c r="E6" s="117" t="s">
        <v>453</v>
      </c>
      <c r="F6" s="117" t="s">
        <v>448</v>
      </c>
      <c r="G6" s="117">
        <v>1</v>
      </c>
      <c r="H6" s="117">
        <v>2006</v>
      </c>
      <c r="I6" s="221">
        <v>5999.96</v>
      </c>
      <c r="J6" s="197" t="s">
        <v>1260</v>
      </c>
      <c r="K6" s="197" t="s">
        <v>1261</v>
      </c>
      <c r="L6" s="197" t="s">
        <v>1260</v>
      </c>
      <c r="M6" s="197" t="s">
        <v>1261</v>
      </c>
      <c r="N6" s="199"/>
    </row>
    <row r="7" spans="1:14" ht="38.25" x14ac:dyDescent="0.2">
      <c r="A7" s="196">
        <v>3</v>
      </c>
      <c r="B7" s="117" t="s">
        <v>450</v>
      </c>
      <c r="C7" s="117" t="s">
        <v>451</v>
      </c>
      <c r="D7" s="117" t="s">
        <v>452</v>
      </c>
      <c r="E7" s="117" t="s">
        <v>454</v>
      </c>
      <c r="F7" s="117" t="s">
        <v>448</v>
      </c>
      <c r="G7" s="117">
        <v>1</v>
      </c>
      <c r="H7" s="117">
        <v>2006</v>
      </c>
      <c r="I7" s="221">
        <v>5999.96</v>
      </c>
      <c r="J7" s="197" t="s">
        <v>1260</v>
      </c>
      <c r="K7" s="197" t="s">
        <v>1261</v>
      </c>
      <c r="L7" s="197" t="s">
        <v>1260</v>
      </c>
      <c r="M7" s="197" t="s">
        <v>1261</v>
      </c>
      <c r="N7" s="199"/>
    </row>
    <row r="8" spans="1:14" ht="38.25" x14ac:dyDescent="0.2">
      <c r="A8" s="196">
        <v>4</v>
      </c>
      <c r="B8" s="117" t="s">
        <v>450</v>
      </c>
      <c r="C8" s="117" t="s">
        <v>451</v>
      </c>
      <c r="D8" s="117" t="s">
        <v>452</v>
      </c>
      <c r="E8" s="117" t="s">
        <v>455</v>
      </c>
      <c r="F8" s="117" t="s">
        <v>448</v>
      </c>
      <c r="G8" s="117">
        <v>1</v>
      </c>
      <c r="H8" s="117">
        <v>2006</v>
      </c>
      <c r="I8" s="221">
        <v>5999.96</v>
      </c>
      <c r="J8" s="197" t="s">
        <v>1260</v>
      </c>
      <c r="K8" s="197" t="s">
        <v>1261</v>
      </c>
      <c r="L8" s="197" t="s">
        <v>1260</v>
      </c>
      <c r="M8" s="197" t="s">
        <v>1261</v>
      </c>
      <c r="N8" s="199"/>
    </row>
    <row r="9" spans="1:14" ht="38.25" x14ac:dyDescent="0.2">
      <c r="A9" s="196">
        <v>5</v>
      </c>
      <c r="B9" s="117" t="s">
        <v>450</v>
      </c>
      <c r="C9" s="117" t="s">
        <v>451</v>
      </c>
      <c r="D9" s="117" t="s">
        <v>452</v>
      </c>
      <c r="E9" s="117" t="s">
        <v>456</v>
      </c>
      <c r="F9" s="117" t="s">
        <v>448</v>
      </c>
      <c r="G9" s="117">
        <v>1</v>
      </c>
      <c r="H9" s="117">
        <v>2006</v>
      </c>
      <c r="I9" s="221">
        <v>5999.96</v>
      </c>
      <c r="J9" s="197" t="s">
        <v>1260</v>
      </c>
      <c r="K9" s="197" t="s">
        <v>1261</v>
      </c>
      <c r="L9" s="197" t="s">
        <v>1260</v>
      </c>
      <c r="M9" s="197" t="s">
        <v>1261</v>
      </c>
      <c r="N9" s="199"/>
    </row>
    <row r="10" spans="1:14" ht="38.25" x14ac:dyDescent="0.2">
      <c r="A10" s="196">
        <v>6</v>
      </c>
      <c r="B10" s="117" t="s">
        <v>450</v>
      </c>
      <c r="C10" s="117" t="s">
        <v>451</v>
      </c>
      <c r="D10" s="117" t="s">
        <v>452</v>
      </c>
      <c r="E10" s="117" t="s">
        <v>457</v>
      </c>
      <c r="F10" s="117" t="s">
        <v>448</v>
      </c>
      <c r="G10" s="133">
        <v>1</v>
      </c>
      <c r="H10" s="117">
        <v>2006</v>
      </c>
      <c r="I10" s="221">
        <v>5999.96</v>
      </c>
      <c r="J10" s="197" t="s">
        <v>1260</v>
      </c>
      <c r="K10" s="197" t="s">
        <v>1261</v>
      </c>
      <c r="L10" s="197" t="s">
        <v>1260</v>
      </c>
      <c r="M10" s="197" t="s">
        <v>1261</v>
      </c>
      <c r="N10" s="199"/>
    </row>
    <row r="11" spans="1:14" x14ac:dyDescent="0.2">
      <c r="A11" s="494" t="s">
        <v>778</v>
      </c>
      <c r="B11" s="495"/>
      <c r="C11" s="495"/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6"/>
    </row>
    <row r="12" spans="1:14" ht="38.25" x14ac:dyDescent="0.2">
      <c r="A12" s="133">
        <v>1</v>
      </c>
      <c r="B12" s="117" t="s">
        <v>450</v>
      </c>
      <c r="C12" s="117" t="s">
        <v>637</v>
      </c>
      <c r="D12" s="117" t="s">
        <v>638</v>
      </c>
      <c r="E12" s="117">
        <v>188234</v>
      </c>
      <c r="F12" s="117" t="s">
        <v>448</v>
      </c>
      <c r="G12" s="117">
        <v>1</v>
      </c>
      <c r="H12" s="117">
        <v>2006</v>
      </c>
      <c r="I12" s="221">
        <v>19995.8</v>
      </c>
      <c r="J12" s="197" t="s">
        <v>1260</v>
      </c>
      <c r="K12" s="197" t="s">
        <v>1261</v>
      </c>
      <c r="L12" s="197" t="s">
        <v>1260</v>
      </c>
      <c r="M12" s="197" t="s">
        <v>1261</v>
      </c>
      <c r="N12" s="135"/>
    </row>
    <row r="13" spans="1:14" ht="38.25" x14ac:dyDescent="0.2">
      <c r="A13" s="133">
        <v>2</v>
      </c>
      <c r="B13" s="117" t="s">
        <v>450</v>
      </c>
      <c r="C13" s="117" t="s">
        <v>637</v>
      </c>
      <c r="D13" s="117" t="s">
        <v>638</v>
      </c>
      <c r="E13" s="117">
        <v>186836</v>
      </c>
      <c r="F13" s="117" t="s">
        <v>448</v>
      </c>
      <c r="G13" s="117">
        <v>1</v>
      </c>
      <c r="H13" s="117">
        <v>2006</v>
      </c>
      <c r="I13" s="221">
        <v>19995.8</v>
      </c>
      <c r="J13" s="197" t="s">
        <v>1260</v>
      </c>
      <c r="K13" s="197" t="s">
        <v>1261</v>
      </c>
      <c r="L13" s="197" t="s">
        <v>1260</v>
      </c>
      <c r="M13" s="197" t="s">
        <v>1261</v>
      </c>
      <c r="N13" s="135"/>
    </row>
    <row r="14" spans="1:14" ht="38.25" x14ac:dyDescent="0.2">
      <c r="A14" s="133">
        <v>3</v>
      </c>
      <c r="B14" s="117" t="s">
        <v>450</v>
      </c>
      <c r="C14" s="117" t="s">
        <v>637</v>
      </c>
      <c r="D14" s="117" t="s">
        <v>638</v>
      </c>
      <c r="E14" s="117">
        <v>186831</v>
      </c>
      <c r="F14" s="117" t="s">
        <v>448</v>
      </c>
      <c r="G14" s="117">
        <v>1</v>
      </c>
      <c r="H14" s="117">
        <v>2006</v>
      </c>
      <c r="I14" s="221">
        <v>19995.8</v>
      </c>
      <c r="J14" s="197" t="s">
        <v>1260</v>
      </c>
      <c r="K14" s="197" t="s">
        <v>1261</v>
      </c>
      <c r="L14" s="197" t="s">
        <v>1260</v>
      </c>
      <c r="M14" s="197" t="s">
        <v>1261</v>
      </c>
      <c r="N14" s="135"/>
    </row>
    <row r="15" spans="1:14" ht="38.25" x14ac:dyDescent="0.2">
      <c r="A15" s="133">
        <v>4</v>
      </c>
      <c r="B15" s="117" t="s">
        <v>450</v>
      </c>
      <c r="C15" s="117" t="s">
        <v>637</v>
      </c>
      <c r="D15" s="117" t="s">
        <v>638</v>
      </c>
      <c r="E15" s="117">
        <v>186835</v>
      </c>
      <c r="F15" s="117" t="s">
        <v>448</v>
      </c>
      <c r="G15" s="117">
        <v>1</v>
      </c>
      <c r="H15" s="117">
        <v>2006</v>
      </c>
      <c r="I15" s="221">
        <v>19995.8</v>
      </c>
      <c r="J15" s="197" t="s">
        <v>1260</v>
      </c>
      <c r="K15" s="197" t="s">
        <v>1261</v>
      </c>
      <c r="L15" s="197" t="s">
        <v>1260</v>
      </c>
      <c r="M15" s="197" t="s">
        <v>1261</v>
      </c>
      <c r="N15" s="135"/>
    </row>
    <row r="16" spans="1:14" ht="38.25" x14ac:dyDescent="0.2">
      <c r="A16" s="133">
        <v>5</v>
      </c>
      <c r="B16" s="117" t="s">
        <v>450</v>
      </c>
      <c r="C16" s="117" t="s">
        <v>637</v>
      </c>
      <c r="D16" s="117" t="s">
        <v>638</v>
      </c>
      <c r="E16" s="117">
        <v>186832</v>
      </c>
      <c r="F16" s="117" t="s">
        <v>448</v>
      </c>
      <c r="G16" s="133">
        <v>1</v>
      </c>
      <c r="H16" s="117">
        <v>2006</v>
      </c>
      <c r="I16" s="221">
        <v>19995.8</v>
      </c>
      <c r="J16" s="197" t="s">
        <v>1260</v>
      </c>
      <c r="K16" s="197" t="s">
        <v>1261</v>
      </c>
      <c r="L16" s="197" t="s">
        <v>1260</v>
      </c>
      <c r="M16" s="197" t="s">
        <v>1261</v>
      </c>
      <c r="N16" s="135"/>
    </row>
    <row r="17" spans="1:14" ht="38.25" x14ac:dyDescent="0.2">
      <c r="A17" s="133">
        <v>6</v>
      </c>
      <c r="B17" s="117" t="s">
        <v>639</v>
      </c>
      <c r="C17" s="117" t="s">
        <v>637</v>
      </c>
      <c r="D17" s="117" t="s">
        <v>640</v>
      </c>
      <c r="E17" s="117">
        <v>191836</v>
      </c>
      <c r="F17" s="117" t="s">
        <v>448</v>
      </c>
      <c r="G17" s="117">
        <v>1</v>
      </c>
      <c r="H17" s="117">
        <v>2008</v>
      </c>
      <c r="I17" s="221">
        <v>24900</v>
      </c>
      <c r="J17" s="197" t="s">
        <v>1260</v>
      </c>
      <c r="K17" s="197" t="s">
        <v>1261</v>
      </c>
      <c r="L17" s="197" t="s">
        <v>1260</v>
      </c>
      <c r="M17" s="197" t="s">
        <v>1261</v>
      </c>
      <c r="N17" s="135"/>
    </row>
    <row r="18" spans="1:14" ht="38.25" x14ac:dyDescent="0.2">
      <c r="A18" s="133">
        <v>7</v>
      </c>
      <c r="B18" s="117" t="s">
        <v>639</v>
      </c>
      <c r="C18" s="117" t="s">
        <v>637</v>
      </c>
      <c r="D18" s="117" t="s">
        <v>640</v>
      </c>
      <c r="E18" s="117">
        <v>191837</v>
      </c>
      <c r="F18" s="117" t="s">
        <v>448</v>
      </c>
      <c r="G18" s="117">
        <v>1</v>
      </c>
      <c r="H18" s="117">
        <v>2008</v>
      </c>
      <c r="I18" s="221">
        <v>24900</v>
      </c>
      <c r="J18" s="197" t="s">
        <v>1260</v>
      </c>
      <c r="K18" s="197" t="s">
        <v>1261</v>
      </c>
      <c r="L18" s="197" t="s">
        <v>1260</v>
      </c>
      <c r="M18" s="197" t="s">
        <v>1261</v>
      </c>
      <c r="N18" s="135"/>
    </row>
    <row r="19" spans="1:14" ht="38.25" x14ac:dyDescent="0.2">
      <c r="A19" s="133">
        <v>8</v>
      </c>
      <c r="B19" s="117" t="s">
        <v>639</v>
      </c>
      <c r="C19" s="117" t="s">
        <v>637</v>
      </c>
      <c r="D19" s="117" t="s">
        <v>640</v>
      </c>
      <c r="E19" s="117">
        <v>191846</v>
      </c>
      <c r="F19" s="117" t="s">
        <v>448</v>
      </c>
      <c r="G19" s="117">
        <v>1</v>
      </c>
      <c r="H19" s="117">
        <v>2008</v>
      </c>
      <c r="I19" s="221">
        <v>24900</v>
      </c>
      <c r="J19" s="197" t="s">
        <v>1260</v>
      </c>
      <c r="K19" s="197" t="s">
        <v>1261</v>
      </c>
      <c r="L19" s="197" t="s">
        <v>1260</v>
      </c>
      <c r="M19" s="197" t="s">
        <v>1261</v>
      </c>
      <c r="N19" s="135"/>
    </row>
    <row r="20" spans="1:14" ht="38.25" x14ac:dyDescent="0.2">
      <c r="A20" s="133">
        <v>9</v>
      </c>
      <c r="B20" s="117" t="s">
        <v>639</v>
      </c>
      <c r="C20" s="117" t="s">
        <v>637</v>
      </c>
      <c r="D20" s="117" t="s">
        <v>640</v>
      </c>
      <c r="E20" s="117">
        <v>191840</v>
      </c>
      <c r="F20" s="117" t="s">
        <v>448</v>
      </c>
      <c r="G20" s="117">
        <v>1</v>
      </c>
      <c r="H20" s="117">
        <v>2008</v>
      </c>
      <c r="I20" s="221">
        <v>24900</v>
      </c>
      <c r="J20" s="197" t="s">
        <v>1260</v>
      </c>
      <c r="K20" s="197" t="s">
        <v>1261</v>
      </c>
      <c r="L20" s="197" t="s">
        <v>1260</v>
      </c>
      <c r="M20" s="197" t="s">
        <v>1261</v>
      </c>
      <c r="N20" s="135"/>
    </row>
  </sheetData>
  <mergeCells count="4">
    <mergeCell ref="J3:K3"/>
    <mergeCell ref="L3:M3"/>
    <mergeCell ref="A4:N4"/>
    <mergeCell ref="A11:N11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5</vt:i4>
      </vt:variant>
    </vt:vector>
  </HeadingPairs>
  <TitlesOfParts>
    <vt:vector size="15" baseType="lpstr">
      <vt:lpstr>informacje ogólne</vt:lpstr>
      <vt:lpstr>budynki</vt:lpstr>
      <vt:lpstr>elektronika </vt:lpstr>
      <vt:lpstr>auta</vt:lpstr>
      <vt:lpstr>szkody</vt:lpstr>
      <vt:lpstr>środki trwałe</vt:lpstr>
      <vt:lpstr>maszyny</vt:lpstr>
      <vt:lpstr>lokalizacje</vt:lpstr>
      <vt:lpstr>jednostki pływające</vt:lpstr>
      <vt:lpstr>wykaz dróg</vt:lpstr>
      <vt:lpstr>auta!Obszar_wydruku</vt:lpstr>
      <vt:lpstr>budynki!Obszar_wydruku</vt:lpstr>
      <vt:lpstr>'elektronika '!Obszar_wydruku</vt:lpstr>
      <vt:lpstr>'informacje ogólne'!Obszar_wydruku</vt:lpstr>
      <vt:lpstr>szkody!Obszar_wydruku</vt:lpstr>
    </vt:vector>
  </TitlesOfParts>
  <Company>MedicEuro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magda.kowalska</cp:lastModifiedBy>
  <cp:lastPrinted>2015-04-27T07:20:11Z</cp:lastPrinted>
  <dcterms:created xsi:type="dcterms:W3CDTF">2004-04-21T13:58:08Z</dcterms:created>
  <dcterms:modified xsi:type="dcterms:W3CDTF">2015-04-27T10:37:47Z</dcterms:modified>
</cp:coreProperties>
</file>