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75" yWindow="3390" windowWidth="15480" windowHeight="4845"/>
  </bookViews>
  <sheets>
    <sheet name="informacje ogólne" sheetId="90" r:id="rId1"/>
    <sheet name="budynki" sheetId="89" r:id="rId2"/>
    <sheet name="elektronika " sheetId="83" r:id="rId3"/>
    <sheet name="auta" sheetId="6" r:id="rId4"/>
    <sheet name="szkody" sheetId="91" r:id="rId5"/>
    <sheet name="środki trwałe" sheetId="92" r:id="rId6"/>
    <sheet name="maszyny" sheetId="94" r:id="rId7"/>
    <sheet name="lokalizacje" sheetId="93" r:id="rId8"/>
    <sheet name="wykaz dróg" sheetId="95" r:id="rId9"/>
    <sheet name="jednostki pływające" sheetId="96" r:id="rId10"/>
  </sheets>
  <definedNames>
    <definedName name="_xlnm._FilterDatabase" localSheetId="2" hidden="1">'elektronika '!$A$4:$IT$4</definedName>
    <definedName name="_xlnm.Print_Area" localSheetId="3">auta!$A$1:$T$22</definedName>
    <definedName name="_xlnm.Print_Area" localSheetId="1">budynki!$A$1:$AB$251</definedName>
    <definedName name="_xlnm.Print_Area" localSheetId="2">'elektronika '!$A$1:$D$515</definedName>
  </definedNames>
  <calcPr calcId="125725"/>
</workbook>
</file>

<file path=xl/calcChain.xml><?xml version="1.0" encoding="utf-8"?>
<calcChain xmlns="http://schemas.openxmlformats.org/spreadsheetml/2006/main">
  <c r="Q249" i="89"/>
  <c r="AB239"/>
  <c r="AB143"/>
  <c r="G143"/>
  <c r="H144" s="1"/>
  <c r="G155"/>
  <c r="J156" s="1"/>
  <c r="AB155"/>
  <c r="G159"/>
  <c r="G180"/>
  <c r="G187"/>
  <c r="AB187"/>
  <c r="J188" s="1"/>
  <c r="AB194"/>
  <c r="G201"/>
  <c r="AB201"/>
  <c r="J202"/>
  <c r="G207"/>
  <c r="AB207"/>
  <c r="I208" s="1"/>
  <c r="G216"/>
  <c r="AB216"/>
  <c r="J217" s="1"/>
  <c r="G232"/>
  <c r="G236"/>
  <c r="G245"/>
  <c r="AB245"/>
  <c r="J246" s="1"/>
  <c r="C12" i="91"/>
  <c r="C13"/>
  <c r="C16"/>
  <c r="C17"/>
  <c r="C27"/>
  <c r="D20" i="92"/>
  <c r="C19"/>
  <c r="C18"/>
  <c r="C12"/>
  <c r="C20"/>
  <c r="D132" i="83"/>
  <c r="D200"/>
  <c r="D208"/>
  <c r="D383"/>
  <c r="D378"/>
  <c r="D366"/>
  <c r="D355"/>
  <c r="D349"/>
  <c r="D328"/>
  <c r="D300"/>
  <c r="D301"/>
  <c r="D317"/>
  <c r="D513"/>
  <c r="D294"/>
  <c r="D285"/>
  <c r="D269"/>
  <c r="D241"/>
  <c r="D238"/>
  <c r="D235"/>
  <c r="D219"/>
  <c r="D509"/>
  <c r="D503"/>
  <c r="D500"/>
  <c r="D492"/>
  <c r="D489"/>
  <c r="D479"/>
  <c r="D514"/>
  <c r="G6" i="94"/>
  <c r="D188" i="83"/>
  <c r="D175"/>
  <c r="D183"/>
  <c r="D168"/>
  <c r="D159"/>
  <c r="D142"/>
  <c r="D113"/>
  <c r="D93"/>
  <c r="D67"/>
  <c r="D28"/>
  <c r="D11"/>
  <c r="D39"/>
  <c r="D33"/>
  <c r="D44"/>
  <c r="C21" i="91"/>
  <c r="D512" i="83"/>
</calcChain>
</file>

<file path=xl/sharedStrings.xml><?xml version="1.0" encoding="utf-8"?>
<sst xmlns="http://schemas.openxmlformats.org/spreadsheetml/2006/main" count="4014" uniqueCount="1119">
  <si>
    <t>PKD</t>
  </si>
  <si>
    <t>x</t>
  </si>
  <si>
    <t>L.p.</t>
  </si>
  <si>
    <t>Nazwa jednostki</t>
  </si>
  <si>
    <t>NIP</t>
  </si>
  <si>
    <t>REGON</t>
  </si>
  <si>
    <t>Liczba pracowników</t>
  </si>
  <si>
    <t>zabezpieczenia
(znane zabiezpieczenia p-poż i przeciw kradzieżowe)                                      (2)</t>
  </si>
  <si>
    <t>lokalizacja (adres)</t>
  </si>
  <si>
    <t>Rodzaj         (osobowy/ ciężarowy/ specjalny)</t>
  </si>
  <si>
    <t>Data I rejestracji</t>
  </si>
  <si>
    <t>Data ważności badań technicznych</t>
  </si>
  <si>
    <t>Ilość miejsc</t>
  </si>
  <si>
    <t>Ładowność</t>
  </si>
  <si>
    <t>Przebieg</t>
  </si>
  <si>
    <t>W tym zbiory bibioteczne</t>
  </si>
  <si>
    <t>Jednostka</t>
  </si>
  <si>
    <t>Razem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</si>
  <si>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</si>
  <si>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</si>
  <si>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</si>
  <si>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</si>
  <si>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</si>
  <si>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</si>
  <si>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</si>
  <si>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</si>
  <si>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</si>
  <si>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 xml:space="preserve">Nazwa  </t>
  </si>
  <si>
    <t>Rok produkcji</t>
  </si>
  <si>
    <t>Wartość księgowa brutto</t>
  </si>
  <si>
    <t>Razem sprzęt stacjonarny</t>
  </si>
  <si>
    <t>Razem sprzęt przenośny</t>
  </si>
  <si>
    <t>Razem monitoring wizyjny</t>
  </si>
  <si>
    <t>Lokalizacja (adres)</t>
  </si>
  <si>
    <t>Zabezpieczenia (znane zabezpieczenia p-poż i przeciw kradzieżowe)</t>
  </si>
  <si>
    <t>Urządzenia i wyposażenie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</si>
  <si>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</si>
  <si>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</si>
  <si>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</si>
  <si>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</si>
  <si>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</si>
  <si>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</si>
  <si>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>Czy maszyna (urządzenie) jest eksploatowana pod ziemią? (TAK/NIE)</t>
  </si>
  <si>
    <t>Miejsce ubezpieczenia (adres)</t>
  </si>
  <si>
    <t>Tabela nr 6</t>
  </si>
  <si>
    <t>Tabela nr 8</t>
  </si>
  <si>
    <t>Liczba uczniów/ wychowanków/ pensjonariuszy</t>
  </si>
  <si>
    <t>Rodzaj prowadzonej działalności (opisowo)</t>
  </si>
  <si>
    <t>Odległość lokalizacji od najbliższego zbiornika wodnego</t>
  </si>
  <si>
    <t>Planowane imprezy w ciągu roku (nie biletowane i nie podlegające ubezpieczeniu obowiązkowemu OC)</t>
  </si>
  <si>
    <t>lp.</t>
  </si>
  <si>
    <t xml:space="preserve">nazwa budynku/ budowli </t>
  </si>
  <si>
    <t xml:space="preserve">przeznaczenie budynku/ budowli </t>
  </si>
  <si>
    <t>czy budynek jest użytkowany? (TAK/NIE)</t>
  </si>
  <si>
    <t>czy jest to budynkek zabytkowy, podlegający nadzorowi konserwatora zabytków?</t>
  </si>
  <si>
    <t>rok budowy</t>
  </si>
  <si>
    <t>Rodzaj materiałów budowlanych, z jakich wykonano budynek</t>
  </si>
  <si>
    <t>powierzchnia zabudowy (w m²)*</t>
  </si>
  <si>
    <t>powierzchnia użytkowa (w m²)**</t>
  </si>
  <si>
    <r>
      <t>kubatura (w m</t>
    </r>
    <r>
      <rPr>
        <b/>
        <sz val="10"/>
        <rFont val="Arial"/>
        <family val="2"/>
        <charset val="238"/>
      </rPr>
      <t>³</t>
    </r>
    <r>
      <rPr>
        <b/>
        <sz val="6"/>
        <rFont val="Arial"/>
        <family val="2"/>
        <charset val="238"/>
      </rPr>
      <t>)***</t>
    </r>
  </si>
  <si>
    <t>ilość kondygnacji</t>
  </si>
  <si>
    <t>czy budynek jest podpiwniczony?</t>
  </si>
  <si>
    <t>czy znajdują się w nim instalacje sanitarne? (TAK/NIE)</t>
  </si>
  <si>
    <t>czy jest wyposażony w windę? (TAK/NIE)</t>
  </si>
  <si>
    <t>mury</t>
  </si>
  <si>
    <t>stropy</t>
  </si>
  <si>
    <t>dach (konstrukcja i pokrycie)</t>
  </si>
  <si>
    <t>konstukcja i pokrycie dachu</t>
  </si>
  <si>
    <t>intalacja elekryczna</t>
  </si>
  <si>
    <t>sieć wodno-kanalizacyjna oraz cenralnego ogrzewania</t>
  </si>
  <si>
    <t>stolarka okienna i drzwiowa</t>
  </si>
  <si>
    <t>instalacja gazowa</t>
  </si>
  <si>
    <t>Gaśnice proszkowe 5 szt, Hydranty 7 szt., alarm antywłamaniowy</t>
  </si>
  <si>
    <t xml:space="preserve">żelbetowe prefabrykowane oraz z cegły </t>
  </si>
  <si>
    <t>żelbetowe prefabrykowane oraz z betonowe</t>
  </si>
  <si>
    <t>konstrukcja żelbetowa prefabrykowana kryty papą</t>
  </si>
  <si>
    <t>magazynowe</t>
  </si>
  <si>
    <t>u. Szarych Szeregów 15</t>
  </si>
  <si>
    <t>po 1945r</t>
  </si>
  <si>
    <t>betonowy</t>
  </si>
  <si>
    <t>konstrukcja żelbetowa prefabrykowana kryta  papą</t>
  </si>
  <si>
    <t>murowane z siporeksu</t>
  </si>
  <si>
    <t>dostateczny/dobry</t>
  </si>
  <si>
    <t xml:space="preserve">murowane z cegły oraz gazobetonu </t>
  </si>
  <si>
    <t>konstrukcja żelbetowa prefabrykowana kryta  blachą</t>
  </si>
  <si>
    <t>konstrukcja metalowa pokryta papą</t>
  </si>
  <si>
    <t xml:space="preserve">murowane z cegły </t>
  </si>
  <si>
    <t>stalowo betonowe</t>
  </si>
  <si>
    <t>pustostan</t>
  </si>
  <si>
    <t>biuro</t>
  </si>
  <si>
    <t>przed 1945r</t>
  </si>
  <si>
    <t>stalowo ceramiczne i drewniane</t>
  </si>
  <si>
    <t>Fontanny 5 sztuk</t>
  </si>
  <si>
    <t>Kabiny WC wolnostojące 2 szt.</t>
  </si>
  <si>
    <t>ul. Daszyńskiego 7C</t>
  </si>
  <si>
    <t>Plac Grunwaldzki 18 (3 garaże)</t>
  </si>
  <si>
    <t>ul. Moniuszki, ul. Pocztowa, Plac Grunwaldzki, Pasaż Portowy</t>
  </si>
  <si>
    <t>ul. Dąbrowskiego, ul. Owsiana</t>
  </si>
  <si>
    <t>konstrukcja żelbetowa prefabrykowana kryta warstwą ziemi</t>
  </si>
  <si>
    <t xml:space="preserve">zły </t>
  </si>
  <si>
    <t>zły ( budynek wyłączony z użytkowania )</t>
  </si>
  <si>
    <t>instalacja wentylacyjna i kominowa</t>
  </si>
  <si>
    <t>rodzaj wartości (księgowa brutto - KB / odtworzeniowa - O)</t>
  </si>
  <si>
    <r>
      <t>czy na poddaszu są składkowane materiały palne?</t>
    </r>
    <r>
      <rPr>
        <b/>
        <sz val="10"/>
        <color indexed="60"/>
        <rFont val="Arial"/>
        <family val="2"/>
        <charset val="238"/>
      </rPr>
      <t xml:space="preserve"> </t>
    </r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</si>
  <si>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</si>
  <si>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INFORMACJA O MAJĄTKU TRWAŁYM</t>
  </si>
  <si>
    <t>Poj.</t>
  </si>
  <si>
    <t>Dopuszczalna masa całkowita</t>
  </si>
  <si>
    <t>Okres ubezpieczenia OC i NW</t>
  </si>
  <si>
    <t>Okres ubezpieczenia AC i KR</t>
  </si>
  <si>
    <r>
      <t xml:space="preserve">Suma ubezpieczenia (wartość pojazdu </t>
    </r>
    <r>
      <rPr>
        <b/>
        <sz val="10"/>
        <color indexed="10"/>
        <rFont val="Arial"/>
        <family val="2"/>
        <charset val="238"/>
      </rPr>
      <t>z VAT)</t>
    </r>
  </si>
  <si>
    <r>
      <t>Zielona Karta</t>
    </r>
    <r>
      <rPr>
        <sz val="10"/>
        <rFont val="Arial"/>
        <family val="2"/>
        <charset val="238"/>
      </rPr>
      <t xml:space="preserve"> (kraj)</t>
    </r>
  </si>
  <si>
    <t>Tabela nr 7 - Wykaz maszyn i urządzeń do ubezpieczenia od uszkodzeń (od wszystkich ryzyk)</t>
  </si>
  <si>
    <t>Tabela nr 1 - Informacje ogólne do oceny ryzyka w Mieście Giżycko</t>
  </si>
  <si>
    <t>845-10-02-471</t>
  </si>
  <si>
    <t>000524364</t>
  </si>
  <si>
    <t>8411Z</t>
  </si>
  <si>
    <t>845-18-13-028</t>
  </si>
  <si>
    <t>519460168</t>
  </si>
  <si>
    <t>845-10-35-105</t>
  </si>
  <si>
    <t>000687497</t>
  </si>
  <si>
    <t>9101A</t>
  </si>
  <si>
    <t>845-10-33-603</t>
  </si>
  <si>
    <t>000687416</t>
  </si>
  <si>
    <t>9004Z</t>
  </si>
  <si>
    <t>845-17-52-278</t>
  </si>
  <si>
    <t>8531A</t>
  </si>
  <si>
    <t>845-17-52-261</t>
  </si>
  <si>
    <t>845-15-58-518</t>
  </si>
  <si>
    <t>8899Z</t>
  </si>
  <si>
    <t>845-10-56-685</t>
  </si>
  <si>
    <t>000720177</t>
  </si>
  <si>
    <t>8520Z</t>
  </si>
  <si>
    <t>845-10-62-119</t>
  </si>
  <si>
    <t>001008245</t>
  </si>
  <si>
    <t>845-10-62-421</t>
  </si>
  <si>
    <t>001245382</t>
  </si>
  <si>
    <t>845-16-91-482</t>
  </si>
  <si>
    <t>9319Z</t>
  </si>
  <si>
    <t>845-18-09-512</t>
  </si>
  <si>
    <t>519454021</t>
  </si>
  <si>
    <t>8690E</t>
  </si>
  <si>
    <t>845-17-53-846</t>
  </si>
  <si>
    <t>8010A</t>
  </si>
  <si>
    <t>845-10-43-292</t>
  </si>
  <si>
    <t>001011081</t>
  </si>
  <si>
    <t>6920Z</t>
  </si>
  <si>
    <t>845-17-53-823</t>
  </si>
  <si>
    <t>8510Z</t>
  </si>
  <si>
    <t>Urząd Miejski w Giżycku</t>
  </si>
  <si>
    <t>Miejska Biblioteka Publiczna</t>
  </si>
  <si>
    <t>Zespół Szkół nr 1</t>
  </si>
  <si>
    <t>Giżyckie Centrum Kultury</t>
  </si>
  <si>
    <t>Gimnazjum nr 1</t>
  </si>
  <si>
    <t>Gimnazjum nr 2</t>
  </si>
  <si>
    <t>Miejski Ośrodek Pomocy Społecznej</t>
  </si>
  <si>
    <t>Szkoła Podstawowa nr 4 im. I Dywizji Piechoty</t>
  </si>
  <si>
    <t>Szkoła Podstawowa nr 7 im. Janusza Korczaka</t>
  </si>
  <si>
    <t>Szkoła Podstawowa nr 6</t>
  </si>
  <si>
    <t>Miejski Ośrodek Sportu i Rekreacji</t>
  </si>
  <si>
    <t>Centrum Profilaktyki Uzależnień i Integracji Społecznej</t>
  </si>
  <si>
    <t>Przedszkole Miejskie nr 4</t>
  </si>
  <si>
    <t>Miejski Zespół Obsługi Szkół i Przedszkoli</t>
  </si>
  <si>
    <t>Przedszkole Miejskie nr 1 z Oddziałem Integracyjnym</t>
  </si>
  <si>
    <t>Tabela nr 2 - Wykaz budynków i budowli w Mieście Giżycko</t>
  </si>
  <si>
    <t>2 nadziemne + 1 podziemna</t>
  </si>
  <si>
    <t>3 nadziemne + 1 podziemna</t>
  </si>
  <si>
    <t>4 nadziemne + 1 podziemna</t>
  </si>
  <si>
    <t>2 nadziemne</t>
  </si>
  <si>
    <t>3 nadziemne</t>
  </si>
  <si>
    <t>1 nadziemna</t>
  </si>
  <si>
    <t>murowane z cegły</t>
  </si>
  <si>
    <t>stalowo betonowe i drewniane</t>
  </si>
  <si>
    <t>konstrukcja drewniana kryta dachówką</t>
  </si>
  <si>
    <t>stalowo ceramiczny i drewniany</t>
  </si>
  <si>
    <t>konstrukcja drewniana kryta dachówką i papą</t>
  </si>
  <si>
    <t>konstrukcja drewniana kryta papą</t>
  </si>
  <si>
    <t xml:space="preserve"> drewniany</t>
  </si>
  <si>
    <t>konstrukcja drewniana kryta papą i dachówką</t>
  </si>
  <si>
    <t>drewniany</t>
  </si>
  <si>
    <t>murowane z cegły i gazobetonu</t>
  </si>
  <si>
    <t>prefabrykowane</t>
  </si>
  <si>
    <t>konstrukcja prefabrykowana kryta papą</t>
  </si>
  <si>
    <t>stalowo betonowy i drewniany</t>
  </si>
  <si>
    <t>ul. Konarskiego 19 A</t>
  </si>
  <si>
    <t>ul. Konarskiego 23 A</t>
  </si>
  <si>
    <t>ul. Konarskiego 23 B</t>
  </si>
  <si>
    <t>składowe</t>
  </si>
  <si>
    <t>przed 1945r.</t>
  </si>
  <si>
    <t>garażowe</t>
  </si>
  <si>
    <t>po 1945r.</t>
  </si>
  <si>
    <t>murowany z cegły</t>
  </si>
  <si>
    <t xml:space="preserve">konstrukcja drewniana kryta papą </t>
  </si>
  <si>
    <t>zły</t>
  </si>
  <si>
    <t xml:space="preserve">konstrukcja drewniana kryta blachą </t>
  </si>
  <si>
    <t>konstrukcja żelbetowa prefabrykowana kryta papą</t>
  </si>
  <si>
    <t xml:space="preserve">konstrukcja drewniana kryta dachówką </t>
  </si>
  <si>
    <t>Tabela nr 3 - Wykaz sprzętu elektronicznego w Mieście Giżycko</t>
  </si>
  <si>
    <t>Tabela nr 4 - Wykaz pojazdów w Mieście Giżycko</t>
  </si>
  <si>
    <t>Tabela nr 5 - Szkodowość w Mieście Giżycko</t>
  </si>
  <si>
    <t>1. Urząd Miejski w Giżycku</t>
  </si>
  <si>
    <t>2. Zespół Szkół nr 1</t>
  </si>
  <si>
    <t>3. Miejska Biblioteka Publiczna</t>
  </si>
  <si>
    <t>4. Giżyckie Centrum Kultury</t>
  </si>
  <si>
    <t>5. Gimnazjum nr 1</t>
  </si>
  <si>
    <t>6. Gimnazjum nr 2</t>
  </si>
  <si>
    <t>7. Miejski Ośrodek Pomocy Społecznej</t>
  </si>
  <si>
    <t>8. Szkoła Podstawowa nr 4 im. I Dywizji Piechoty</t>
  </si>
  <si>
    <t>9. Szkoła Podstawowa nr 6</t>
  </si>
  <si>
    <t>10. Szkoła Podstawowa nr 7 im. Janusza Korczaka</t>
  </si>
  <si>
    <t>11. Miejski Ośrodek Sportu i Rekreacji</t>
  </si>
  <si>
    <t>12. Centrum Profilaktyki Uzależnień i Integracji Społecznej</t>
  </si>
  <si>
    <t>13. Przedszkole Miejskie nr 4</t>
  </si>
  <si>
    <t>14. Miejski Zespół Obsługi Szkół i Przedszkoli</t>
  </si>
  <si>
    <t>15. Przedszkole Miejskie nr 1 z Oddziałem Integracyjnym</t>
  </si>
  <si>
    <t>pomoc społeczna bez zakwaterowania</t>
  </si>
  <si>
    <t>-</t>
  </si>
  <si>
    <t>2 km</t>
  </si>
  <si>
    <t>nie</t>
  </si>
  <si>
    <t>Kserokopiarka Toshiba e-studia</t>
  </si>
  <si>
    <t>Serwer PY TX 200S4F/LFF/Stand</t>
  </si>
  <si>
    <t>Zestaw komputerowy z drukarką</t>
  </si>
  <si>
    <t>Zestaw komputerowy</t>
  </si>
  <si>
    <t>Urzadzenie (Drukarka) HPIJM 1120</t>
  </si>
  <si>
    <t>Kserokopiarka Toshiba e-166</t>
  </si>
  <si>
    <t>Drukarka Xerox 3117</t>
  </si>
  <si>
    <t>Kopiarka Nashuatec</t>
  </si>
  <si>
    <t>Drukarka HP 1018</t>
  </si>
  <si>
    <t>Notebook Asus</t>
  </si>
  <si>
    <t>Notebook Asus M51VR</t>
  </si>
  <si>
    <t>Notebook Asus WIOJ</t>
  </si>
  <si>
    <t>Urzadzenie HP LJ Color</t>
  </si>
  <si>
    <t>Notebook ASUS</t>
  </si>
  <si>
    <t>brak</t>
  </si>
  <si>
    <t>1. Miejski Ośrodek Pomocy Społecznej</t>
  </si>
  <si>
    <t xml:space="preserve">Lokal przeznaczony na krótkotrwały pobyt osób bezdomnych-ul.Dąbrowskiego 6/12, 11-500 Gizycko </t>
  </si>
  <si>
    <t>zamki gerda, kraty w oknach w pomieszczeniu kasy,gaśnice, hyndranty, alarm</t>
  </si>
  <si>
    <t>Miejski Ośrodek Pomocy Społecznej ul.Wodosiągowa 15, 11-500 Giżycko</t>
  </si>
  <si>
    <t>publiczna</t>
  </si>
  <si>
    <t>cmentarze komunalne - ul. Leśna - Gajewo; Al. 1 Maja - Giżycko,  place zabaw - ul. Mickiewicza; ul. Kajki; ul. Warszawska, kąpieliska/baseny - Plaża Miejska dz. 312/14 obręb 01 Giżycko</t>
  </si>
  <si>
    <t>miasto graniczy z Jeziorem Niegocin</t>
  </si>
  <si>
    <t>Budynek administracyjny</t>
  </si>
  <si>
    <t>Budynek gospodarczy</t>
  </si>
  <si>
    <t>Magazyn</t>
  </si>
  <si>
    <t>Budynek mieszkalny</t>
  </si>
  <si>
    <t>budynek mieszkalny (10 mieszkań)</t>
  </si>
  <si>
    <t>Budynek użyteczności publicznej</t>
  </si>
  <si>
    <t>Budynek ochrony zdrowie</t>
  </si>
  <si>
    <t>Kaplica przedpogrzebowa</t>
  </si>
  <si>
    <t>12 garaży</t>
  </si>
  <si>
    <t>Budynek magazynowy</t>
  </si>
  <si>
    <t>Budynek magazynowy (po węźle cieplnym)</t>
  </si>
  <si>
    <t>2 garaże</t>
  </si>
  <si>
    <t>Schronisko dla bezdomnych zwierząt w Bystrym koło Giżycka</t>
  </si>
  <si>
    <t xml:space="preserve">Cmantarz komunalny wraz z ogrodzeniem </t>
  </si>
  <si>
    <t>Cmentarz wojenny Żołnierzy Radzieckich wraz ogrodzeniem</t>
  </si>
  <si>
    <t>Cmentarz wojenny z okresu I wojny światowej wraz z ogrodzeniem</t>
  </si>
  <si>
    <t>Garaże</t>
  </si>
  <si>
    <t>Budynek biurowy</t>
  </si>
  <si>
    <t>Garaże 5 szt</t>
  </si>
  <si>
    <t>sala gimnastyczna</t>
  </si>
  <si>
    <t>salam gimnastyczna przy bibliotece</t>
  </si>
  <si>
    <t>Budynek uzytkowy</t>
  </si>
  <si>
    <t>Biblioteka</t>
  </si>
  <si>
    <t>Budynek z szaletami</t>
  </si>
  <si>
    <t>budynek gospodarczy</t>
  </si>
  <si>
    <t>Budynek użytkowy (kino fala)</t>
  </si>
  <si>
    <t>Autocasco</t>
  </si>
  <si>
    <t>Ogień</t>
  </si>
  <si>
    <t>OC ogólne</t>
  </si>
  <si>
    <t>Kradzież</t>
  </si>
  <si>
    <t>Suma rezerw</t>
  </si>
  <si>
    <t>OC - komunikacyjne</t>
  </si>
  <si>
    <t>Budynek byłego przedszkole wojskowe</t>
  </si>
  <si>
    <t>targowisko: nawierzchnie, oświetlenie, odwodnienie i zadaszenie</t>
  </si>
  <si>
    <t>molo nad jeziorem Niegocin</t>
  </si>
  <si>
    <t>Kładka nad ulicą Kolejową łącznie z windami</t>
  </si>
  <si>
    <t>p.poż. Gaśnice: 6 szt. Śniegowe, 13 szt. proszkowe 2 szt. hydranty przeciw kradzież.</t>
  </si>
  <si>
    <t>al. 1 Maja 14</t>
  </si>
  <si>
    <t>ul. Białostocka 15</t>
  </si>
  <si>
    <t>ul. Szarych Szeregów 17</t>
  </si>
  <si>
    <t>ul. Daszyńskiego 8</t>
  </si>
  <si>
    <t>ul. Konarskiego 10</t>
  </si>
  <si>
    <t>ul. Konarskiego 11-sty</t>
  </si>
  <si>
    <t>ul. Konarskiego 12</t>
  </si>
  <si>
    <t>ul. Konarskiego 17</t>
  </si>
  <si>
    <t>ul. Konarskiego 19-sty</t>
  </si>
  <si>
    <t>ul. Konarskiego 29</t>
  </si>
  <si>
    <t>ul. Kosciuszki 2</t>
  </si>
  <si>
    <t>Transporter COMBI</t>
  </si>
  <si>
    <t xml:space="preserve">Volkswagen </t>
  </si>
  <si>
    <t>księgowa brutto i odtworzeniowa</t>
  </si>
  <si>
    <t>łącznie księgowa brutto i odtworzeniowa</t>
  </si>
  <si>
    <t>AC - komunikacyjne</t>
  </si>
  <si>
    <t>ul. Łuczańska 2</t>
  </si>
  <si>
    <t>ul. Łuczańska 7</t>
  </si>
  <si>
    <t>ul. Mickiewicza 37</t>
  </si>
  <si>
    <t>ul. Nowowiejska 1</t>
  </si>
  <si>
    <t>ul. Nowowiejska (10 mieszkań) 29B</t>
  </si>
  <si>
    <t>ul. Olsztyńska 13a</t>
  </si>
  <si>
    <t>ul. Plac Grunwaldzki 5</t>
  </si>
  <si>
    <t>UL. Smętka 12a</t>
  </si>
  <si>
    <t>UL. Smętka 14</t>
  </si>
  <si>
    <t>ul. Warmińska 18</t>
  </si>
  <si>
    <t>ul. Wilanowska 2</t>
  </si>
  <si>
    <t>ul. Wilanowska 4</t>
  </si>
  <si>
    <t>ul. Wilanowska 6</t>
  </si>
  <si>
    <t>ul. Wilanowska 8</t>
  </si>
  <si>
    <t>ul. Warszawska 14</t>
  </si>
  <si>
    <t>ul. Warszawska 15b</t>
  </si>
  <si>
    <t>ul. Warszawska 17a</t>
  </si>
  <si>
    <t>ul. Warszawska 19a</t>
  </si>
  <si>
    <t>ul. Warszawska 22a</t>
  </si>
  <si>
    <t>ul. Warszawska 26a</t>
  </si>
  <si>
    <t>ul. Jeziorna 10</t>
  </si>
  <si>
    <t>ul. Królowej Jadwigi 18 c</t>
  </si>
  <si>
    <t>ul. Pionierska 16a</t>
  </si>
  <si>
    <t>ul. Warszawska 11a</t>
  </si>
  <si>
    <t>ul. Smętka 12 (9 mieszkań)</t>
  </si>
  <si>
    <t>ul. 3 Maja 28 (6 składów)</t>
  </si>
  <si>
    <t>ul. Armii Krajowej 4A (4 składy)</t>
  </si>
  <si>
    <t>ul. Białostocka 21 (8 składów)</t>
  </si>
  <si>
    <t>ul. Boh. Westerplatte 11 (12 składów)</t>
  </si>
  <si>
    <t>ul. Daszyńskiego 8 (7 składów)</t>
  </si>
  <si>
    <t>ul. Daszyńskiego 14 (3 składy)</t>
  </si>
  <si>
    <t>ul. Jeziorna 10 (10 składów)</t>
  </si>
  <si>
    <t>ul. Kolejowa 6 (1 skład)</t>
  </si>
  <si>
    <t>ul. Kolejowa 30 (2 składy)</t>
  </si>
  <si>
    <t>ul. Konarskiego 20 (5 składów)</t>
  </si>
  <si>
    <t>ul. Konarskiego 23 b (5 składów)</t>
  </si>
  <si>
    <t>ul. Konarskiego 29 (5 składów)</t>
  </si>
  <si>
    <t>ul. Konarskiego 31 (13 składów)</t>
  </si>
  <si>
    <t>ul. Kościuszki 2 (10 składów)</t>
  </si>
  <si>
    <t>ul. Kościuszki 4 (4 składy)</t>
  </si>
  <si>
    <t>ul. Kosciuszki 5 (1 skład)</t>
  </si>
  <si>
    <t>ul. Łuczańska 7 (1 skład)</t>
  </si>
  <si>
    <t>ul. Mazurska 5 (2 składy)</t>
  </si>
  <si>
    <t>ul. Mazurska 7 (1 skład)</t>
  </si>
  <si>
    <t>ul. Mickiewicza 14 (10 składów)</t>
  </si>
  <si>
    <t>ul. Mickiewicza 16 (13 składów)</t>
  </si>
  <si>
    <t>ul. Mickiewicza 31 (6 składów)</t>
  </si>
  <si>
    <t>ul. Mickiewicza 37 (9 składów)</t>
  </si>
  <si>
    <t>ul. Mickiewicza 41 (9 składów)</t>
  </si>
  <si>
    <t>ul. Nowowiejska 1 (11 składów)</t>
  </si>
  <si>
    <t>ul. Nowowiejska 3 (7 składów)</t>
  </si>
  <si>
    <t>ul. Olsztyńska 13a (20 składów)</t>
  </si>
  <si>
    <t>Plac Grunwaldzki 5 (2 składy)</t>
  </si>
  <si>
    <t>Plac Targowy 3 (6 składów)</t>
  </si>
  <si>
    <t>ul. Pionierska 1 (8 składów)</t>
  </si>
  <si>
    <t>ul. Pionierska 3 (9 składów)</t>
  </si>
  <si>
    <t>ul. Pionierska 8 (4 składy)</t>
  </si>
  <si>
    <t>ul. Sikorskiego 4 (13 składów)</t>
  </si>
  <si>
    <t>ul. Sikorskiego 6 (12 składów)</t>
  </si>
  <si>
    <t>ul. Smetka 11 (1 skład)</t>
  </si>
  <si>
    <t>ul. Staszica 2 (5 składów)</t>
  </si>
  <si>
    <t>ul. Staszica 4 (9 składów)</t>
  </si>
  <si>
    <t>ul. Suwalska 9 (8 składów)</t>
  </si>
  <si>
    <t>ul. Traugutta 3 (1 skład)</t>
  </si>
  <si>
    <t>ul. Traugutta 4 (5 składów)</t>
  </si>
  <si>
    <t>ul. Wilanowska 4 (17 składów)</t>
  </si>
  <si>
    <t>ul. Wilanowska 8 (14 składów)</t>
  </si>
  <si>
    <t>ul. Warszawska 15B (2 składy)</t>
  </si>
  <si>
    <t>ul. Warszawska 22 (14 składów)</t>
  </si>
  <si>
    <t>ul. Warszawska 26a (13 składów)</t>
  </si>
  <si>
    <t>ul. Warszawska 26 (8 pomieszczeń)</t>
  </si>
  <si>
    <t>ul. Warszawska 22a (8 pomieszczeń)</t>
  </si>
  <si>
    <t>ul. Wyzwolenia 6 (2 pomieszczenia)</t>
  </si>
  <si>
    <t>ul. Wyzwolenia 7 (3 pomieszczenia)</t>
  </si>
  <si>
    <t>ul. Wyzwolenia 9 (1 pomieszczenie)</t>
  </si>
  <si>
    <t>ul. Pionierska 16a (8 pomieszczeń)</t>
  </si>
  <si>
    <t>ul. Wilanowska 6 (11 pomieszczeń)</t>
  </si>
  <si>
    <t>ul. Dąbrowskiego 4 (9 pomieszczeń)</t>
  </si>
  <si>
    <t>ul. Dąbrowskiego 5 (12 pomieszczeń)</t>
  </si>
  <si>
    <t>ul. Dąbrowskiego 6 (15 pomieszczeń)</t>
  </si>
  <si>
    <t>ul. Dąbrowskiego 7 (8 pomieszczeń)</t>
  </si>
  <si>
    <t>ul. Dąbrowskiego 9 (2 pomieszczenia)</t>
  </si>
  <si>
    <t>ul. Warszawska 17a                           ( 4 pomieszczenia)</t>
  </si>
  <si>
    <t>ul. Wodociągowa 15</t>
  </si>
  <si>
    <t>ul. Wodociągowa 17</t>
  </si>
  <si>
    <t>Al.. 1 Maja</t>
  </si>
  <si>
    <t>ul. Daszyńskiego 27A</t>
  </si>
  <si>
    <t>ul. Wodociągowa 23</t>
  </si>
  <si>
    <t>ul. Daszyńskiego 17A</t>
  </si>
  <si>
    <t>ul. Suwalska 21</t>
  </si>
  <si>
    <t>Bystry 26A</t>
  </si>
  <si>
    <t>ul. Leśna Gajewo</t>
  </si>
  <si>
    <t>Al. 1 Maja Giżycko</t>
  </si>
  <si>
    <t xml:space="preserve">ul. Moniuszki Giżycko </t>
  </si>
  <si>
    <t>ul. Moniuszki, Giżycko</t>
  </si>
  <si>
    <t>ul. Gdańska 11</t>
  </si>
  <si>
    <t>Bystry</t>
  </si>
  <si>
    <t>ul. Pocztowa 3</t>
  </si>
  <si>
    <t>ul. Daszyńskiego 12</t>
  </si>
  <si>
    <t>ul. Mickiewicza</t>
  </si>
  <si>
    <t>Plac Targowy 2</t>
  </si>
  <si>
    <t>Sikorskiego 6 A</t>
  </si>
  <si>
    <t xml:space="preserve">Plac Dworcowy </t>
  </si>
  <si>
    <t>Gdańska 16 (1 skład)</t>
  </si>
  <si>
    <t>Mazurska 2 (1 skład)</t>
  </si>
  <si>
    <t>Plac Grunwaldzki 2</t>
  </si>
  <si>
    <t>Sikorskiego 3 A</t>
  </si>
  <si>
    <t>Plac Targowy</t>
  </si>
  <si>
    <t>ul. Św. Brunona</t>
  </si>
  <si>
    <t>inwestycja w trakcie rozliczania</t>
  </si>
  <si>
    <t>ul. Kolejowa</t>
  </si>
  <si>
    <t>OC i NW</t>
  </si>
  <si>
    <t>nawierzchnia z kostki brukowej, klinkieru i kamienna, iluminacja krzyza, ogrodzenia, schody, murki oporowe, mała architektura, oświetlenie terenu, zieleniec</t>
  </si>
  <si>
    <t>odtworzeniowa</t>
  </si>
  <si>
    <t>Zestawy komputerowe</t>
  </si>
  <si>
    <t>nagłośnienie Sali gimanstycznej</t>
  </si>
  <si>
    <t>tablica wyników</t>
  </si>
  <si>
    <t>System nagłasniajacy w Sali konferencyjnej wraz z mikrofonami</t>
  </si>
  <si>
    <t>Rejestrator Czasu Pracy</t>
  </si>
  <si>
    <t>Projektor Acer</t>
  </si>
  <si>
    <t>Tablica multimedialna</t>
  </si>
  <si>
    <t>Urzadzenie wielofunkcyjne</t>
  </si>
  <si>
    <t>Notebooki</t>
  </si>
  <si>
    <t xml:space="preserve">Notebook Dell Vostro 3 szt </t>
  </si>
  <si>
    <t>Agregat awaryjny 6 KW (wewnątrz)</t>
  </si>
  <si>
    <t>Kamera obrotowa Mesoa (na zewnątrz)</t>
  </si>
  <si>
    <t>Kamera obrotowa KD6 (na zewnątrz)</t>
  </si>
  <si>
    <t xml:space="preserve"> 18 000,00</t>
  </si>
  <si>
    <t>Kamera stacjonarna (komplet) (na zewnątrz)</t>
  </si>
  <si>
    <t>Kamera stacjonarna (komplet)  (na zewnątrz)</t>
  </si>
  <si>
    <t>YC</t>
  </si>
  <si>
    <t>Kamera stacjonarna(komplet)  (na zewnątrz)</t>
  </si>
  <si>
    <t>Kamera stacjonarna ((komplet) na zewnątrz)</t>
  </si>
  <si>
    <t>Konwerter światłowodowy (nadajnik) (na zewnątrz)</t>
  </si>
  <si>
    <t>Konwerter światłowodowy (odbiornik) (wewnątrz)</t>
  </si>
  <si>
    <t>Anteny Wi-Fi (most obrotowy) (na zewnątrz) (komplet)</t>
  </si>
  <si>
    <t>Anteny Wi-Fi (plaża miejska) (na zewnątrz) (komplet)</t>
  </si>
  <si>
    <t xml:space="preserve">  8 928,00</t>
  </si>
  <si>
    <t>Rejestrator Samsung (wewnątrz)</t>
  </si>
  <si>
    <t>Monitor 32” Samsung (wewnątrz)</t>
  </si>
  <si>
    <t>Monitor 32” LG (wewnątrz)</t>
  </si>
  <si>
    <t>Monitor 37” Samsung (wewnątrz)</t>
  </si>
  <si>
    <t>Klawiatura sterująca Samsung (wewnątrz)</t>
  </si>
  <si>
    <t>Radiotelefon Motorola (stacjonarny)</t>
  </si>
  <si>
    <t>Radiotelefon Motorola (przenośny)</t>
  </si>
  <si>
    <t>Rejestrator rozmów (wewnątrz)</t>
  </si>
  <si>
    <t>Projektor „Sanyo” wraz z ekranem, (wewnątrz)</t>
  </si>
  <si>
    <t>Zasilacz awaryjny APC UPC SMART 1500VA RM 2U (wewnątrz)</t>
  </si>
  <si>
    <t>Zasilacz awaryjny APC UPC SMART 1500VA RM 2U(wewnątrz)</t>
  </si>
  <si>
    <t>Kamery monitoringu wewnętrznego</t>
  </si>
  <si>
    <t>OPEL</t>
  </si>
  <si>
    <t>ZAFIRA</t>
  </si>
  <si>
    <t>WOLOAHN756G112270</t>
  </si>
  <si>
    <t>NGI 2F50</t>
  </si>
  <si>
    <t xml:space="preserve">osobowy </t>
  </si>
  <si>
    <t>Przyczepa</t>
  </si>
  <si>
    <t>Świdnik 1,9</t>
  </si>
  <si>
    <t>SUM 9360</t>
  </si>
  <si>
    <t>przyczepa</t>
  </si>
  <si>
    <t>chevrolett</t>
  </si>
  <si>
    <t>aveo</t>
  </si>
  <si>
    <t>KL1TFG939CB014898</t>
  </si>
  <si>
    <t>NGI07123</t>
  </si>
  <si>
    <t>osobowy</t>
  </si>
  <si>
    <t>16.02.2012</t>
  </si>
  <si>
    <t>NIE</t>
  </si>
  <si>
    <t>tak</t>
  </si>
  <si>
    <t xml:space="preserve"> -</t>
  </si>
  <si>
    <t>wykaz dróg</t>
  </si>
  <si>
    <t>l.poj.</t>
  </si>
  <si>
    <t>numer drogi</t>
  </si>
  <si>
    <t>długość w km</t>
  </si>
  <si>
    <t>rodzaj nawierzchni</t>
  </si>
  <si>
    <t>205001 N ul. Kasztanowa</t>
  </si>
  <si>
    <t>nawierzchnia bitumiczna</t>
  </si>
  <si>
    <t>205002 N ul. Żwirowa</t>
  </si>
  <si>
    <t xml:space="preserve">nawierzchnia z kostki prefabrykowanej </t>
  </si>
  <si>
    <t xml:space="preserve">205003 N ul. Klonowa </t>
  </si>
  <si>
    <t>205004 N ul. Słoneczna</t>
  </si>
  <si>
    <t>205005 N ul. Topolowa</t>
  </si>
  <si>
    <t>205006 N ul. Wisniowa</t>
  </si>
  <si>
    <t>205007 N ul. Szkolna</t>
  </si>
  <si>
    <t xml:space="preserve">205008 N ul. Współna </t>
  </si>
  <si>
    <t>205009 N ul. Przyszłość</t>
  </si>
  <si>
    <t xml:space="preserve">nawierzchnia z prefabrykatów betonowych </t>
  </si>
  <si>
    <t>205010 N ul. Warzywna</t>
  </si>
  <si>
    <t>205011 N ul. Kasztelańska</t>
  </si>
  <si>
    <t>205012 N ul. Hetmańska</t>
  </si>
  <si>
    <t>205013 N ul. Koszarowa (część)</t>
  </si>
  <si>
    <t>205014 N ul. Sportowa</t>
  </si>
  <si>
    <t>205015 N ul. Staszica (część)</t>
  </si>
  <si>
    <t>205016 N ul. Kazimierza Wielkiego</t>
  </si>
  <si>
    <t>205017 N ul. Kombatantów</t>
  </si>
  <si>
    <t>205018 N ul. Wodociagowa (część)</t>
  </si>
  <si>
    <t xml:space="preserve">205019 N ul. Królowej Jadwigi </t>
  </si>
  <si>
    <t>205020 N ul. Gen. Orlicz-Dreszera</t>
  </si>
  <si>
    <t>nawierzchnia bitumiczna i gruntowa naturalna (z gruntu rodzimego)</t>
  </si>
  <si>
    <t>205021 N ul. Krótka</t>
  </si>
  <si>
    <t>205022 N ul. Nadbrzeżna</t>
  </si>
  <si>
    <t>205023 N ul. Turystyczna</t>
  </si>
  <si>
    <t xml:space="preserve">nawierzchnia bitumiczna i brukowcowa </t>
  </si>
  <si>
    <t xml:space="preserve">205024 N ul. Warmińska </t>
  </si>
  <si>
    <t xml:space="preserve">205025 N ul. Jarzębinowa </t>
  </si>
  <si>
    <t>205026 N ul. Orzechowa</t>
  </si>
  <si>
    <t>205027 N ul. Wrzosowa</t>
  </si>
  <si>
    <t xml:space="preserve">nawierzchnia bitumiczna i z prefabrykatów betonowych </t>
  </si>
  <si>
    <t>205028 N ul. Sybiraków</t>
  </si>
  <si>
    <t>205029 N ul.Trocka</t>
  </si>
  <si>
    <t xml:space="preserve">205030 N ul. Wileńska </t>
  </si>
  <si>
    <t>205031 N ul. Sw. Brunona</t>
  </si>
  <si>
    <t xml:space="preserve">nawierzchnia z kostki kamiennej </t>
  </si>
  <si>
    <t xml:space="preserve">205032 N ul. Bema </t>
  </si>
  <si>
    <t>205033 N ul. Kajki</t>
  </si>
  <si>
    <t>205034 N ul. Konopnickiej</t>
  </si>
  <si>
    <t xml:space="preserve">205035 N ul. Pomorska </t>
  </si>
  <si>
    <t>205036 N ul. Reja</t>
  </si>
  <si>
    <t>nawierzchnia gruntowa naturalna (z gruntu rodzimego)</t>
  </si>
  <si>
    <t>205037 N ul. Słowackiego</t>
  </si>
  <si>
    <t>205038 N ul. Struga</t>
  </si>
  <si>
    <t>205039 N ul. Tuwima</t>
  </si>
  <si>
    <t xml:space="preserve">205040 N ul. Żeromskiego </t>
  </si>
  <si>
    <t>Budynek- biblioteka</t>
  </si>
  <si>
    <t>księgowa brutto</t>
  </si>
  <si>
    <t>gaśnice: 6 szt. Proszkowa 4- kilogramowa, kraty w oknach na parterze : okna z szyba antywłamaniową P4, drzwi wejściowe antywłamaniowe: wkładka antywłamaniowa "Dragon" i wkładka patentowa, alarm z całodobowym monitoringiem</t>
  </si>
  <si>
    <t>ul. Mickiewicza 35, Giżycko</t>
  </si>
  <si>
    <t>Drukarka Samsung</t>
  </si>
  <si>
    <t xml:space="preserve">Zestaw komputerowy </t>
  </si>
  <si>
    <t>Monitor ASWS</t>
  </si>
  <si>
    <t>Projekor + ekran</t>
  </si>
  <si>
    <t>działalność instytucji kultury</t>
  </si>
  <si>
    <t>230 uczestników zajęć</t>
  </si>
  <si>
    <t>700 m</t>
  </si>
  <si>
    <t>Amfiteatr</t>
  </si>
  <si>
    <t>Budynek składowy</t>
  </si>
  <si>
    <t>Budynek produkcyjno-uslugowo-gospodarczy</t>
  </si>
  <si>
    <t>4 budynki magazynowe + 7 zbiorników + 2 schrony</t>
  </si>
  <si>
    <t>Kanalizacja sanitarna</t>
  </si>
  <si>
    <t>(szacunkowa wartość odtworzeniowa)   (3)</t>
  </si>
  <si>
    <t>Oświetlenie Twierdzy Boyen</t>
  </si>
  <si>
    <t>Ogrodzenie z bramą</t>
  </si>
  <si>
    <t>Koszary</t>
  </si>
  <si>
    <t>Warsztat artyleryjski</t>
  </si>
  <si>
    <t>Warsztat zbrojmistrza</t>
  </si>
  <si>
    <t>Sala ćwiczeń</t>
  </si>
  <si>
    <t>Arsenał</t>
  </si>
  <si>
    <t>Stajnia</t>
  </si>
  <si>
    <t>Garaż</t>
  </si>
  <si>
    <t>Koszary czasu wojny 1,2,3</t>
  </si>
  <si>
    <t>siedziba instytucji kultury</t>
  </si>
  <si>
    <t>XIX w.</t>
  </si>
  <si>
    <t>6 czujników dymu w Sali widowiskowej, sygnalizacja dźwiękowa i świetlna (bez połączenia ze strażą), 3 wyłączniki p.poż, 9 gaśnic, instalacja alarmowa: 15 czujników ruchu i 1 czujnik stłuczenia szyby system alarmowy podzielony na dwie strafy, dwa manipulatory, powiadomienie radiowe do firmy ochroniarskiej, sygnalizacja dźwiękowa i świetlna, okratowane wszystkie okna na parterze, 4 szt. drzwi plastikowych z 1 zamkiem i podwójnymi zasuwnicami, 1 drzwi plastikowe z szybą z 1 zamkiem do klatki schodowej, 1 drzwi z budynku do klatki schodowej z 2 zamkami ( w tym Gerda)</t>
  </si>
  <si>
    <t>ul. Konarskiego 8, Giżycko</t>
  </si>
  <si>
    <t>zabezpieczany tylko podczas imprez</t>
  </si>
  <si>
    <t>Twierdza Boyen</t>
  </si>
  <si>
    <t>Giżycko</t>
  </si>
  <si>
    <t>cegła</t>
  </si>
  <si>
    <t>drewniane</t>
  </si>
  <si>
    <t>konstrukcja drewniana, pokrycie - dachówka</t>
  </si>
  <si>
    <t>dobra</t>
  </si>
  <si>
    <t>nie dotyczy</t>
  </si>
  <si>
    <t>Drukarka Samsung ML-1640</t>
  </si>
  <si>
    <t>Urządzenie wielofunkcyjne Brother DCP-165c</t>
  </si>
  <si>
    <t>Komputer</t>
  </si>
  <si>
    <t>Drukarka laserowa-Samsung ML-1660</t>
  </si>
  <si>
    <t>Urzadzenie wielofunkcyjne Brother DCP-J125</t>
  </si>
  <si>
    <t>Sprzęt nagłośnieniowy</t>
  </si>
  <si>
    <t>Laptop Samsung R 519</t>
  </si>
  <si>
    <t xml:space="preserve">Ford </t>
  </si>
  <si>
    <t>Transit 2.5D</t>
  </si>
  <si>
    <t>WFOHXXGBVHVC44559</t>
  </si>
  <si>
    <t>NGIX990</t>
  </si>
  <si>
    <t>ciężarowy</t>
  </si>
  <si>
    <t>2496/56</t>
  </si>
  <si>
    <t>02.12.2004</t>
  </si>
  <si>
    <t>31.12.2012</t>
  </si>
  <si>
    <t>670 kg</t>
  </si>
  <si>
    <t>2800 kg</t>
  </si>
  <si>
    <t>w zakresie profilaktyki i rozwiązywania problemów alkoholowych, narkomanii, przemocy w rodzinie</t>
  </si>
  <si>
    <t>500 m</t>
  </si>
  <si>
    <t>Budynek Klubu Seniora</t>
  </si>
  <si>
    <t>klub</t>
  </si>
  <si>
    <t>Budynek Świetlicy Socjoterapeutycznej</t>
  </si>
  <si>
    <t>świetlica</t>
  </si>
  <si>
    <t xml:space="preserve">gaśnica proszkowa ABC 2 szt. </t>
  </si>
  <si>
    <t>ul. Królowej Jadwigi 9B 11-500 Giżycko</t>
  </si>
  <si>
    <t>alarm, monitoring, gaśnica proszkowa 4 szt., gaśnica UGS</t>
  </si>
  <si>
    <t>ul. Sikorskiego 3B, 11-500 Giżycko</t>
  </si>
  <si>
    <t>gazobeton</t>
  </si>
  <si>
    <t>dach płaski, kryty papą</t>
  </si>
  <si>
    <t>dobry</t>
  </si>
  <si>
    <t>czterospadowy, pokryty dachówką</t>
  </si>
  <si>
    <t xml:space="preserve">odtworzeniowa </t>
  </si>
  <si>
    <t>Radiomagnetofon Sony 1 szt</t>
  </si>
  <si>
    <t>17.04.2008</t>
  </si>
  <si>
    <t>Telewizor Sony</t>
  </si>
  <si>
    <t>26.11.2008</t>
  </si>
  <si>
    <t>Zestaw komputerowy + drukarka CLP 315</t>
  </si>
  <si>
    <t>Kopiarka Canon</t>
  </si>
  <si>
    <t>17.11.2009</t>
  </si>
  <si>
    <t>Zestaw komputerowy 2 szt</t>
  </si>
  <si>
    <t>25.11.2009</t>
  </si>
  <si>
    <t>Drukarka HP 1515</t>
  </si>
  <si>
    <t>17.12.2010</t>
  </si>
  <si>
    <t>Drukarka Brother 1415</t>
  </si>
  <si>
    <t>29.12.2010</t>
  </si>
  <si>
    <t>Wzmacniacz Marshall</t>
  </si>
  <si>
    <t>25.07.2011</t>
  </si>
  <si>
    <t>Wzmacniacz Blacstar</t>
  </si>
  <si>
    <t>Perkusja</t>
  </si>
  <si>
    <t>27.07.2011</t>
  </si>
  <si>
    <t>Wzmacniacz basowy</t>
  </si>
  <si>
    <t>Drukarka</t>
  </si>
  <si>
    <t>24.11.2011</t>
  </si>
  <si>
    <t>Projektor Sony PLC XW 2TO</t>
  </si>
  <si>
    <t>12.11.2009</t>
  </si>
  <si>
    <t>Kolumny głośnikowe</t>
  </si>
  <si>
    <t>22.12.2009</t>
  </si>
  <si>
    <t>Notebook Acer</t>
  </si>
  <si>
    <t>24.11.2010</t>
  </si>
  <si>
    <t>Lokal Klub "Pełna Chata"  ul. Gdańska 11, 11-500 Giżycko</t>
  </si>
  <si>
    <t>gaśnica proszkowa ABC 2 szt., kraty na oknach, gaśnica UGS</t>
  </si>
  <si>
    <t>2. Centrum Profilaktyki Uzależnień i Integracji Społecznej</t>
  </si>
  <si>
    <t>działalność rachunkowo-księgowa; doradztwo podatkowe</t>
  </si>
  <si>
    <t>Drukarka laserowa</t>
  </si>
  <si>
    <t>Drukarka HP P 1006</t>
  </si>
  <si>
    <t>Drukarka OKI 5850DN</t>
  </si>
  <si>
    <t>Szafa serwerowa z wyposażeniem</t>
  </si>
  <si>
    <t>Drukarka HP LaserJet P 3015 DN</t>
  </si>
  <si>
    <t>Telefax Panasonic</t>
  </si>
  <si>
    <t>dyktafon</t>
  </si>
  <si>
    <t>notebook HP 615 RM76</t>
  </si>
  <si>
    <t>router DRAY TEK VIGOR</t>
  </si>
  <si>
    <t>przedszkole</t>
  </si>
  <si>
    <t>1000 m</t>
  </si>
  <si>
    <t xml:space="preserve">Budynek </t>
  </si>
  <si>
    <t>Ogrodzenie</t>
  </si>
  <si>
    <t>Podjazd dla wózków , wiatrołap</t>
  </si>
  <si>
    <t>Urządzenia podwórkowe</t>
  </si>
  <si>
    <t>gaśnice - 8 szt., hydranty - 4 szt., 1 alarm, 5 czujników, 7 szt. Drzwi drewnianych + 3 szt. Drzwi obite blachą; 9-zamki (wkładki), urzadzenie alarmowe o sygnalizacji dźwiękowej obejmuje parter i piętro, sygnalizatory znajdują się: parter - 1 szt., piętro - 1 szt., na zewnątrz - 1 szt, nie ma powiadomienia do agencji ochrony, nie ma dozoru</t>
  </si>
  <si>
    <t>ul. Drzymały 9, Giżycko</t>
  </si>
  <si>
    <t>ściany fundamentowe z bloczków OPBM</t>
  </si>
  <si>
    <t>żelbetowe</t>
  </si>
  <si>
    <t>dach płaski, papa</t>
  </si>
  <si>
    <t>brak poddasza</t>
  </si>
  <si>
    <t xml:space="preserve"> tak </t>
  </si>
  <si>
    <t>Wieża LG</t>
  </si>
  <si>
    <t>działalność oświatowa- wychowanie przedszkolne</t>
  </si>
  <si>
    <t>2000 m</t>
  </si>
  <si>
    <t>9 szt gaśnice proszkowe 4 kg. ABC, hydranty 8 szt., 6 szt. Drzwi w tym 5 szt. Drewniane i 1 szt. Frontowe aluminiowe: 7 szt. Zamków z wkładką, budynek posiada urządzenia alarmowe, monitoring wizyjny na parterze (2 kamery zewn. 3 kamery wewn.</t>
  </si>
  <si>
    <t>ul. Jagiełły 3, 11-500 Giżycko</t>
  </si>
  <si>
    <t>płyty kanałowe</t>
  </si>
  <si>
    <t>Brak poddasza</t>
  </si>
  <si>
    <t>dostateczny</t>
  </si>
  <si>
    <t>Stolarka okienna i drzwiowa PCV -dobry, drewniana-dostateczny</t>
  </si>
  <si>
    <t>bloki kanałowe ocieplone gazobetonem- odmiana "05" grubość ścian 42 cm, Ściany podłużne nośne- filarki modularne i nadproża, Ściany zewnętrzne- podokienniki z gazobetonu "05" grubości 30 cm</t>
  </si>
  <si>
    <t>stropodach wentylowany ocieplony płytami z wełny mineralnej grubości 7 cm. Konstrukcja nośna dachu- płyty korytkowe, oparte na ściankach ażurowych grubości 12 cm z cegły dziurawki, pokrycie dachu: 3 razy papa na lepiku</t>
  </si>
  <si>
    <t>2 nadz., 1 podz</t>
  </si>
  <si>
    <t>Centralka telefoniczna modułowa</t>
  </si>
  <si>
    <t>Rzutnik DLP</t>
  </si>
  <si>
    <t>Zestaw nagłaśniający</t>
  </si>
  <si>
    <t>Notebook</t>
  </si>
  <si>
    <t>Kamera SONY</t>
  </si>
  <si>
    <t>Notebook TOSHIBA L300-2C3</t>
  </si>
  <si>
    <t>Laptop ACER</t>
  </si>
  <si>
    <t xml:space="preserve">Notebook TOSHIBA </t>
  </si>
  <si>
    <t>Mikrofon</t>
  </si>
  <si>
    <t>Laptop Toshiba</t>
  </si>
  <si>
    <t>oświata</t>
  </si>
  <si>
    <t>Budynek dydaktyczny</t>
  </si>
  <si>
    <t>Sala gimnastyczna</t>
  </si>
  <si>
    <t>Ogrodzenie posesji</t>
  </si>
  <si>
    <t>gaśnice proszkowe 13 szt, hydranty, dozór agencji ochrony - całodobowy całości budynków bez budynku gospodarczego dozór elektroniczny</t>
  </si>
  <si>
    <t>ul. Gimnazjalna 1, Giżycko</t>
  </si>
  <si>
    <t>cegła ceramiczna pełna</t>
  </si>
  <si>
    <t>betonowe na belkach stalowych</t>
  </si>
  <si>
    <t>dwuspadowy, konstrukcja drewniana, kryty dachówką</t>
  </si>
  <si>
    <t>bardzo dobra</t>
  </si>
  <si>
    <t xml:space="preserve">z cegły pełnej </t>
  </si>
  <si>
    <t>stropodach kryty papą</t>
  </si>
  <si>
    <t>zewnętrzne warstwowe, ocieplane steropianem z bloczków betonu komórkowego, wewnętrzne z cegły wypalonej piaskowej</t>
  </si>
  <si>
    <t>belki oparte na słupach żelbetonowych pokryte "Golbud"</t>
  </si>
  <si>
    <t>dostateczne</t>
  </si>
  <si>
    <t>dostateczna</t>
  </si>
  <si>
    <t>CO, wodno-kanalizacyjne</t>
  </si>
  <si>
    <t>Zestaw komputerowy Actina Server</t>
  </si>
  <si>
    <t>Zestaw komputerowy uczniowski</t>
  </si>
  <si>
    <t>Zestaw komputerowy z nagrywarką DVD</t>
  </si>
  <si>
    <t>Sieciowa drukarka Laser HP LasrJet</t>
  </si>
  <si>
    <t>Centrala telefoniczna Panasonic</t>
  </si>
  <si>
    <t>IQ Board</t>
  </si>
  <si>
    <t>Jednostka Centralna Mentor PC 16 z okablowaniem</t>
  </si>
  <si>
    <t>TV Plazama LG 42' P100</t>
  </si>
  <si>
    <t>Kino Panasonic</t>
  </si>
  <si>
    <t>Telefon Panasonic</t>
  </si>
  <si>
    <t>Wieża Samsung</t>
  </si>
  <si>
    <t>Drukarka HP LJP 1006</t>
  </si>
  <si>
    <t>Urzadzenie nagłaśniające</t>
  </si>
  <si>
    <t>Drukarka Brother DCP-B06</t>
  </si>
  <si>
    <t>Zestaw nagłaśniający (NPKT)</t>
  </si>
  <si>
    <t>Pracownia multimedialna (RPO)</t>
  </si>
  <si>
    <t xml:space="preserve">Zestaw komputerowy Actina </t>
  </si>
  <si>
    <t>Urządzenie wielofunkcyjne Samsung</t>
  </si>
  <si>
    <t>Urządzenie wielofunkcyjne Brother (NPKT)</t>
  </si>
  <si>
    <t>Urządzenie HP Laser Jet (PD)</t>
  </si>
  <si>
    <t>Zestaw komputerowy GT Office (RPO)</t>
  </si>
  <si>
    <t>Komputer przenośny Dell</t>
  </si>
  <si>
    <t>Rzutnik multimedialny Epson EMP-XS</t>
  </si>
  <si>
    <t>Laptop Optibook</t>
  </si>
  <si>
    <t>Videoprojektor Benq</t>
  </si>
  <si>
    <t>PG x24 Mikrofon bezprzewodowy</t>
  </si>
  <si>
    <t>Kamera Samsung VP-D 375 W</t>
  </si>
  <si>
    <t>Mikrofon bezprzewodowy</t>
  </si>
  <si>
    <t>Tablica interaktywna (PD)</t>
  </si>
  <si>
    <t>Zestaw multimedialny (NPKT tablica, rzutnik, laptop)</t>
  </si>
  <si>
    <t>Kamera Video (NPKT)</t>
  </si>
  <si>
    <t>Tablica interaktywna (RPO)</t>
  </si>
  <si>
    <t>Rzutnik multimedialny</t>
  </si>
  <si>
    <t>Notebook Dell Studio</t>
  </si>
  <si>
    <t>Tablica interaktywna IT-BOARD</t>
  </si>
  <si>
    <t>Tablica interaktywna Promethean Activ Board</t>
  </si>
  <si>
    <t>Projektor NEC NP 115</t>
  </si>
  <si>
    <t xml:space="preserve">Notebook Dell </t>
  </si>
  <si>
    <t>Notebook Samsung</t>
  </si>
  <si>
    <t>Projektor NEC NP 115 3D</t>
  </si>
  <si>
    <t>Projektor NEC NP 115 G</t>
  </si>
  <si>
    <t>Projektor NEC V 260</t>
  </si>
  <si>
    <t>Notebook Toshiba C 665</t>
  </si>
  <si>
    <t>Notebook Lenovo</t>
  </si>
  <si>
    <t>HP Compag CG 57 -303</t>
  </si>
  <si>
    <t>Wykaz jednostek pływających Miasta Giżycko</t>
  </si>
  <si>
    <t>Rodzaj jednostki</t>
  </si>
  <si>
    <t>typ/klasa</t>
  </si>
  <si>
    <t>model</t>
  </si>
  <si>
    <t>nr rej.</t>
  </si>
  <si>
    <t>port macierzysty</t>
  </si>
  <si>
    <t>liczba pasażerów</t>
  </si>
  <si>
    <t xml:space="preserve">rok </t>
  </si>
  <si>
    <t>wartość rynkowa</t>
  </si>
  <si>
    <t>Uwagi</t>
  </si>
  <si>
    <t>Łódź żaglowa</t>
  </si>
  <si>
    <t>Laser 4,7</t>
  </si>
  <si>
    <t>XD Standard</t>
  </si>
  <si>
    <t>Łódź żaglowa z wózkiem i pokrowcem</t>
  </si>
  <si>
    <t>GDX</t>
  </si>
  <si>
    <t>szkoła</t>
  </si>
  <si>
    <t>Budynek zpt</t>
  </si>
  <si>
    <t>245 000 km</t>
  </si>
  <si>
    <t>5 793 km</t>
  </si>
  <si>
    <t>77 444 km</t>
  </si>
  <si>
    <t>320 km</t>
  </si>
  <si>
    <t>127 184 km</t>
  </si>
  <si>
    <t>695 km</t>
  </si>
  <si>
    <t>25 219 km</t>
  </si>
  <si>
    <t>Ryzyko</t>
  </si>
  <si>
    <t>Szyby</t>
  </si>
  <si>
    <t>gaśnica proszkowe - 6 szt, gaśnice GP-6ABC - 9szt, hydranty - 6szt, czujniki alarmowe - 17szt, urządzenia alarmowe - 3szt, kraty w oknach: piwnica, magazyny - 5szt, kuchnia, stołówka - 11szt, szatnia - 5szt, hala sportowa - 2szt, biblioteka + zpt - 5szt, drzwi: szkoła drzwi drewniane - 2szt. x 2 zamki, sala gimnastyczna- drzwi metalowe - 2szt. x 2 zamki, biblioteka + zpt - 2 drzwi metalowe x 2 zamki, urządzenia alarmowe przeciwkradzieżowe: piwnica, klatka schodowa, korytarz i klasy na parterze budynku szkolnego, korytarz sali gimnastycznej. Powiadomienie do agencji "Purzeczko"Dozór agencji ochrony - część doby</t>
  </si>
  <si>
    <t>ul. Warszawska 39, Giżycko</t>
  </si>
  <si>
    <t xml:space="preserve"> cegła</t>
  </si>
  <si>
    <t>trzcina i drewno</t>
  </si>
  <si>
    <t>drewno/ dachówka</t>
  </si>
  <si>
    <t>bardzo  dobry</t>
  </si>
  <si>
    <t>bardzo dobry</t>
  </si>
  <si>
    <t>cegła żerańska</t>
  </si>
  <si>
    <t>płyty stropowo - betonowe</t>
  </si>
  <si>
    <t>styropian, papa na lepiku asfaltowym</t>
  </si>
  <si>
    <t>Dobry</t>
  </si>
  <si>
    <t>nie ma</t>
  </si>
  <si>
    <t>cegła pełna</t>
  </si>
  <si>
    <t>papa</t>
  </si>
  <si>
    <t>dostateczby</t>
  </si>
  <si>
    <t>cegła piastkowa</t>
  </si>
  <si>
    <t>betonowe</t>
  </si>
  <si>
    <t>drewno, blacha,</t>
  </si>
  <si>
    <t>TAK</t>
  </si>
  <si>
    <t>1 + balkon</t>
  </si>
  <si>
    <t>nia</t>
  </si>
  <si>
    <t>Drukarka EPSON H2000D</t>
  </si>
  <si>
    <t>Kolumna głośnikowa</t>
  </si>
  <si>
    <t>IO Board PS80 dotykowa</t>
  </si>
  <si>
    <t>Jednostka centralna</t>
  </si>
  <si>
    <t>komputery + monitory (4 komplety)</t>
  </si>
  <si>
    <t>komputer</t>
  </si>
  <si>
    <t>drukarka laser</t>
  </si>
  <si>
    <t>Monitor LCD</t>
  </si>
  <si>
    <t>monitor 19"</t>
  </si>
  <si>
    <t>pracownia multimedialna (RPO)</t>
  </si>
  <si>
    <t>odtwarzacz DVD Manta</t>
  </si>
  <si>
    <t>Mobilny system nagłośnieniowy</t>
  </si>
  <si>
    <t>Komputer FX ONYX</t>
  </si>
  <si>
    <t>Monitor LCD19 LG</t>
  </si>
  <si>
    <t>Drukarka Epson AcuLaser</t>
  </si>
  <si>
    <t>Drukarka HP LaserJet P1102</t>
  </si>
  <si>
    <t>Zestaw komputerowy GT office (RPO)</t>
  </si>
  <si>
    <t>Komputer laptop</t>
  </si>
  <si>
    <t>Wideoprojektor</t>
  </si>
  <si>
    <t>projektor multimedialny Benq Mp711</t>
  </si>
  <si>
    <t>projektor</t>
  </si>
  <si>
    <t>Zestaw multimedialny (tablica, rzutnik, laptop) NPKT</t>
  </si>
  <si>
    <t>Rzutnik multimedialny Beng (RPO)</t>
  </si>
  <si>
    <t xml:space="preserve">Notebook ASUS </t>
  </si>
  <si>
    <t xml:space="preserve">Notebook HP 625 </t>
  </si>
  <si>
    <t>Projektor Benq MS510</t>
  </si>
  <si>
    <t>Projektor Benq MP515ST</t>
  </si>
  <si>
    <t>Kamera</t>
  </si>
  <si>
    <t>KEEWAY</t>
  </si>
  <si>
    <t>TAB2 HURRICANE</t>
  </si>
  <si>
    <t>TSYTAB2016C719590</t>
  </si>
  <si>
    <t>NGI N433</t>
  </si>
  <si>
    <t>motorower</t>
  </si>
  <si>
    <t>8560Z</t>
  </si>
  <si>
    <t>szatnia, stołówka - 11-500 Giżycko, ul. Wiejska 50</t>
  </si>
  <si>
    <t>Szkoła</t>
  </si>
  <si>
    <t>edukacja</t>
  </si>
  <si>
    <t>Ogrodzenie posesji szkolnej</t>
  </si>
  <si>
    <t>platforma dla ucznia niepełnosprawnego</t>
  </si>
  <si>
    <t>betonowy podjazd dla wózków inwalidzkich</t>
  </si>
  <si>
    <t>budynek - blok żywieniowy</t>
  </si>
  <si>
    <t>gotowanie, wydawanie, spożywanie posiłków przez uczniów</t>
  </si>
  <si>
    <t>kanalizacja deszczowa</t>
  </si>
  <si>
    <t>kanalizacja sanitarna</t>
  </si>
  <si>
    <t>zagospodarowanie terenu</t>
  </si>
  <si>
    <t>20 szt gaśnic, hydranty, urządzenie dzwiękowe alarmowe powiadamiające agencję ochrony, całodobowe. Monitoring radiowy, Cały budynek. Drzwi do budynku drewniane - 1 szt., drzwi plastkiowe 1 szt.</t>
  </si>
  <si>
    <t>ul. Wiejska 50, Giżycko</t>
  </si>
  <si>
    <t>drzwi zamykane automatycznie - elektromagnes</t>
  </si>
  <si>
    <t>beton</t>
  </si>
  <si>
    <t>hydrant,2 gaśnice, urządzenie dżwiękowe alarmowe powiadamiające agencję ochrony, całodobowe. Monitoring radiowy. Drzwi plastikowe- 5 szt.</t>
  </si>
  <si>
    <t>u. Wiejska 50, Giżycko</t>
  </si>
  <si>
    <t>gaśnice - 2 szt., hydrant, drzwi plastikowe - 3 szt.</t>
  </si>
  <si>
    <t>budynek murowany: cegła</t>
  </si>
  <si>
    <t xml:space="preserve"> 1)monolityczny, żelbetowy2)TERIVA,3)stropodach,4)kleina</t>
  </si>
  <si>
    <t>1)dwuspadowy pokryty blachą trapezową na krokwiach żelbetopwych</t>
  </si>
  <si>
    <t>TERIVA</t>
  </si>
  <si>
    <t>wiązarowy dwuspadowy pokryty blachą</t>
  </si>
  <si>
    <t>stropodach</t>
  </si>
  <si>
    <t>konstrukcja drewniana krokwiowa pokryta dachówką bitumiczną</t>
  </si>
  <si>
    <t>poddasze nieużytkowe</t>
  </si>
  <si>
    <t>2-nadziemne, 1-podziemna</t>
  </si>
  <si>
    <t>częściowo</t>
  </si>
  <si>
    <t>Telewizor 32" LCD LG 32LB75 HD Ready</t>
  </si>
  <si>
    <t>Urządzenie wielofunkcyjne Samsung CLX-216</t>
  </si>
  <si>
    <t>Kserokopiarka Toshiba E-166 N/S CAD 828203</t>
  </si>
  <si>
    <t>Zestaw komputerowy 4 szt.</t>
  </si>
  <si>
    <t>Pracownia językowa</t>
  </si>
  <si>
    <t>Wieża Sony GT 111</t>
  </si>
  <si>
    <t>Fostex MC 10ST Mikrofon</t>
  </si>
  <si>
    <t>Odtwarzacz DVD Pioneer (RPO)</t>
  </si>
  <si>
    <t>Wieża stereo Samsung (RPO)</t>
  </si>
  <si>
    <t>Telewizor LCD 46" LG (RPO)</t>
  </si>
  <si>
    <t>Radiomagnetofon SONY</t>
  </si>
  <si>
    <t>Projektor NEC NP100</t>
  </si>
  <si>
    <t>Projektor NEC NP200</t>
  </si>
  <si>
    <t>Laptop Aristo (NPKT)</t>
  </si>
  <si>
    <t>Rzutnik multimedialny OPTOMA (NPKT)</t>
  </si>
  <si>
    <t>Rzutnik pisma 3M (RPO)</t>
  </si>
  <si>
    <t>Rzutnik multimedialny Benq (RPO)</t>
  </si>
  <si>
    <t>Notebook Lenovo IDEAPAD (PD)</t>
  </si>
  <si>
    <t>Laptop (RPO)</t>
  </si>
  <si>
    <t>Projektor BENQ MS510</t>
  </si>
  <si>
    <t>Tablica interaktywna IT BOARD 82 Dotyk</t>
  </si>
  <si>
    <t>Laptop (IND)</t>
  </si>
  <si>
    <t>Kamera wewnętrzna</t>
  </si>
  <si>
    <t>Kamera zewnętrzna</t>
  </si>
  <si>
    <t>Szafa na urządzenie</t>
  </si>
  <si>
    <t>SWITCH</t>
  </si>
  <si>
    <t>Zasilacz do kamer</t>
  </si>
  <si>
    <t>WV2ZZZ7HZ6X036107</t>
  </si>
  <si>
    <t>NGI 2H55</t>
  </si>
  <si>
    <t>mikrobus</t>
  </si>
  <si>
    <t>TAB3 HURRICANE</t>
  </si>
  <si>
    <t>NGI N431</t>
  </si>
  <si>
    <t>TSVTAB2016C706598</t>
  </si>
  <si>
    <t>3. Giżyckie Centrum Kultury</t>
  </si>
  <si>
    <t>4. Gimnazjum nr 2</t>
  </si>
  <si>
    <t>5. Miejski Ośrodek Sportu i Rekreacji</t>
  </si>
  <si>
    <t>działalnośc edukacyjna</t>
  </si>
  <si>
    <t>place zabaw, stołówka - ul. 3 Maja 21;11-500 Giżycko</t>
  </si>
  <si>
    <t>50 m - Kanał Łuczański</t>
  </si>
  <si>
    <t>Budynek główny z salą gimnastyczną</t>
  </si>
  <si>
    <t>działalność edukacyjna</t>
  </si>
  <si>
    <t>Magazyn przy Sali</t>
  </si>
  <si>
    <t>boisko</t>
  </si>
  <si>
    <t>plac zabaw</t>
  </si>
  <si>
    <t>zab. P.poż: gaśnice - 33 szt, hydranty - 10szt, czujniki - 21szt, centrala alarmowa, zab p. kradz: kraty - s. 6 (parter), magazynki żywnościowe (piwnica), s. 19, 20, 21 (sale dydaktyczne - piwnica), drzwi - 10szt, zamki - 21szt, urz. Alarm: sygnalizacja świetlna i dźwiękowa całość budynku, syg. znajduje sią na zewnątrz i wewnątrz budynku, dozów agencji ochrony (część doby)</t>
  </si>
  <si>
    <t>ul. 3-go Maja 21, Giżycko</t>
  </si>
  <si>
    <t>żelbetowy kryty papą</t>
  </si>
  <si>
    <t>do remontu</t>
  </si>
  <si>
    <t>okienna - dobry; drzwiowa - częściowo do remontu</t>
  </si>
  <si>
    <t>nadziemnych - 4;    podziemnych -1;</t>
  </si>
  <si>
    <t>kserokopiarka Toshiba</t>
  </si>
  <si>
    <t>Drukarka HP Laserjet 1018</t>
  </si>
  <si>
    <t>Urządzenie wielofunkcyjne Brother MFC 2550</t>
  </si>
  <si>
    <t>zestaw nagłaśniajacy (NPKT)</t>
  </si>
  <si>
    <t>wieża stereo LG (NPKT)</t>
  </si>
  <si>
    <t>Wizualizer (RPO)</t>
  </si>
  <si>
    <t xml:space="preserve">Zestaw nagłaśniajacy </t>
  </si>
  <si>
    <t>System nagłośnieniowy</t>
  </si>
  <si>
    <t xml:space="preserve">Drukarka HP Laserjet </t>
  </si>
  <si>
    <t>Wizualizer stacjonarny</t>
  </si>
  <si>
    <t>Kino domowe</t>
  </si>
  <si>
    <t>Projektor Bene MP511</t>
  </si>
  <si>
    <t>projektor Acer DLP X1160 SVGA</t>
  </si>
  <si>
    <t>laptop Acer 5220</t>
  </si>
  <si>
    <t>Notebook Acer ME510-1A1G12</t>
  </si>
  <si>
    <t>Laptop (PD)</t>
  </si>
  <si>
    <t>Rzutnik (PD)</t>
  </si>
  <si>
    <t>Kamera video (NPKT)</t>
  </si>
  <si>
    <t>Rzutnik multimedialny Benq RPO)</t>
  </si>
  <si>
    <t>Ekran elektryczny RPO)</t>
  </si>
  <si>
    <t xml:space="preserve">Tablica interaktywna </t>
  </si>
  <si>
    <t>Projektor Benq MP515 WIFI</t>
  </si>
  <si>
    <t>Notebook HP COMPAQ</t>
  </si>
  <si>
    <t>Mobilna tablica interaktywna</t>
  </si>
  <si>
    <t xml:space="preserve">Kamera </t>
  </si>
  <si>
    <t xml:space="preserve">Ekran elektryczny </t>
  </si>
  <si>
    <t xml:space="preserve">Ponton </t>
  </si>
  <si>
    <t>RYB 450</t>
  </si>
  <si>
    <t xml:space="preserve">zestaw hybrydowy z silnikiem HONDA BF 30 </t>
  </si>
  <si>
    <t>Optimus</t>
  </si>
  <si>
    <t>IOD 95</t>
  </si>
  <si>
    <t>129879-POL 1365</t>
  </si>
  <si>
    <t>129876-POL 1364</t>
  </si>
  <si>
    <t>129875-POL 1363</t>
  </si>
  <si>
    <t>129874-POL 1362</t>
  </si>
  <si>
    <t>129872-POL 1361</t>
  </si>
  <si>
    <t xml:space="preserve">place zabaw, szatnia, stołówka - 11-500 Giżycko u. Pionierska 13 </t>
  </si>
  <si>
    <t>10 m - hydrant</t>
  </si>
  <si>
    <t>Szkoła z zapleczem żywieniowym</t>
  </si>
  <si>
    <t>obiekt szkolny</t>
  </si>
  <si>
    <t>budynek żywieniowy</t>
  </si>
  <si>
    <t>Plac zabaw</t>
  </si>
  <si>
    <t>p.poż.: gaśnice proszkowe GP- 9szt; 1 koc szklany, hydrant - ul. Pionierska. P. kradz.: kraty na oknach w pom. - sekretariat, pok. nauczycielski, sala komputerowa, kuchnia, mag. Żywn. Chronią pomieszczenia nie całość budynku, drzwi drewniane - 3szt., 2 zamki. dozór pracowniczy - część doby</t>
  </si>
  <si>
    <t>ul. Pionierska 13, Giżycko</t>
  </si>
  <si>
    <t>sciany murowane pokryte cegłą elewacyjną</t>
  </si>
  <si>
    <t>strop nad piwnicą i parterem na belkach stalowych (dwuteowych), nad piętrem i poddaszem na belkach drewnianych ocieplone polepą glinianą ze ślepym pułapem</t>
  </si>
  <si>
    <t>deskowana połać dachowa, pokryta papą, łaty pod dachówkami profilowanymi, pokryty dachówką ceramiczną</t>
  </si>
  <si>
    <t>tak. Meble szkolne</t>
  </si>
  <si>
    <t>ściany murowane pokryte tynkiem cementowo wapiennym</t>
  </si>
  <si>
    <t>budynek parterowy</t>
  </si>
  <si>
    <t>pokryty papą</t>
  </si>
  <si>
    <t>ddobry</t>
  </si>
  <si>
    <t>komputer 4 szt</t>
  </si>
  <si>
    <t>monitor LCD 4 szt</t>
  </si>
  <si>
    <t>urządzenie wielofunkcyjne</t>
  </si>
  <si>
    <t>Zestaw nagłośnieniowy (RPO)</t>
  </si>
  <si>
    <t xml:space="preserve">Monitor </t>
  </si>
  <si>
    <t>Zestaw komputerowy (RPO)</t>
  </si>
  <si>
    <t>Drukarka Xerox Phaser 6125N (RPO)</t>
  </si>
  <si>
    <t>Zestaw komputerowy (IND - drukarka, rzutnik, ekran, komputer)</t>
  </si>
  <si>
    <t>Projekor NOBO</t>
  </si>
  <si>
    <t>działalnośc bibliotek</t>
  </si>
  <si>
    <t>Ekran do projektora z pilotem (RPO)</t>
  </si>
  <si>
    <t>Rejestrator + dysk twardy</t>
  </si>
  <si>
    <t>Monitor</t>
  </si>
  <si>
    <t xml:space="preserve">Kamera wewnętrzna </t>
  </si>
  <si>
    <t>Kamera kopułkowa</t>
  </si>
  <si>
    <t>Zasilacz</t>
  </si>
  <si>
    <t>1200 m</t>
  </si>
  <si>
    <t>Budynek administracyjno-żywieniowy (A)</t>
  </si>
  <si>
    <t>Budynek dydaktyczny (B)</t>
  </si>
  <si>
    <t>Budynek dydaktyczny ( C )</t>
  </si>
  <si>
    <t>Budynek sportowy ( E )</t>
  </si>
  <si>
    <t>Budynek łącznik ( E )</t>
  </si>
  <si>
    <t>Plac Zabaw</t>
  </si>
  <si>
    <t>554 kg</t>
  </si>
  <si>
    <t>623 kg</t>
  </si>
  <si>
    <t>P.poż. Gaśnice proszkowe - 15szt, hydranty - 21szt, czujniki - 5szt, centrala ESPRINT, sygnalizacja zewnętrzna. P. kradz. Kraty w oknach - piwnica bloku A, B, C; sala nr 46 rolety antywłamaniowe - sala nr 03 (kasa), gabinet pielęgniarski, drzwi - 11 szt (w tym 6 metalowych), zamki patentowe, urządzenia alarmowe znajdują się w budynku A i C; sygnalizacja dźwiękowa i świetlna, sygnalizatory znajdują się na budynku A i C; powiadamianie agencji ochrony; alarm - sala komputerowa, biblioteka, sekretariat, gabinet dyrektora, sala 03 (kasa),gabinet stomatologa, gabinet pielęgniarki,gabinet pedagoga,sala nr 11 (komp), sala nr 13, sala nr 18 (KSERO) . Dozór pracowniczy w godz. 19.30 - 1.00; agencja ochrony</t>
  </si>
  <si>
    <t>ul. Wodociągowa 8, Giżycko</t>
  </si>
  <si>
    <t>płyta żerańska, strop docieplonygazobetonem</t>
  </si>
  <si>
    <t>papa termozgrzewalna, obróbki blacharskie z blachy ocynkowanej malowanej</t>
  </si>
  <si>
    <t>Nie dotyczy</t>
  </si>
  <si>
    <t>stalowo betonowa</t>
  </si>
  <si>
    <t>płyta żerańska,cegła ażurowa</t>
  </si>
  <si>
    <t>urzadzenie wielofunkcyjne</t>
  </si>
  <si>
    <t>monitor</t>
  </si>
  <si>
    <t>komputer + monitor</t>
  </si>
  <si>
    <t>komputer ADAX ALFA</t>
  </si>
  <si>
    <t>Odtwarzacz CD (RPO)</t>
  </si>
  <si>
    <t>Ekran ramowy (RPO)</t>
  </si>
  <si>
    <t>Telewizor (RPO)</t>
  </si>
  <si>
    <t>Drukarka atramentowa Canon Pixma (NPKT)</t>
  </si>
  <si>
    <t>Telewizor</t>
  </si>
  <si>
    <t>Urządzenie wielofunkcyjne HP LaserJet</t>
  </si>
  <si>
    <t>Zestaw komputerowy (Ind)</t>
  </si>
  <si>
    <t>aparat fotograficzny Canon</t>
  </si>
  <si>
    <t>komputer przenośny HP</t>
  </si>
  <si>
    <t>aparat fotograficzny NIKON</t>
  </si>
  <si>
    <t>kamera cyfrowa Toshiba Camileo</t>
  </si>
  <si>
    <t>Rzutnk (PD)</t>
  </si>
  <si>
    <t>Aparat cyfrowy Fuji (NPKT)</t>
  </si>
  <si>
    <t>Laptop HP COMPAQ 615 (NPKT)</t>
  </si>
  <si>
    <t>Kamera JVC</t>
  </si>
  <si>
    <t>Notebook HP PAVILION</t>
  </si>
  <si>
    <t>Laptop HP 630</t>
  </si>
  <si>
    <t>Aparat FUJI</t>
  </si>
  <si>
    <t>Notebook HP</t>
  </si>
  <si>
    <t>sport i rekreacja</t>
  </si>
  <si>
    <t>place zabaw - Giżycko, plaża miejska, Port EKOMARINA, kąpieliska/baseny -  11-500 Giżycko, ul. Sikorskiego 3 C</t>
  </si>
  <si>
    <t>Pawilon murowany</t>
  </si>
  <si>
    <t>Pawilon uniwers- garaże</t>
  </si>
  <si>
    <t>Stadion</t>
  </si>
  <si>
    <t>Plac rolkowców - ogrodzenie z siatki</t>
  </si>
  <si>
    <t>skatepakr</t>
  </si>
  <si>
    <t>hala sportowa</t>
  </si>
  <si>
    <t>port Ekomarina</t>
  </si>
  <si>
    <t>wiata sędziowska</t>
  </si>
  <si>
    <t>Mazurskie Centrum Sportów Lodowych</t>
  </si>
  <si>
    <t>boisko "Orlik" przy SP nr 7</t>
  </si>
  <si>
    <t>Basen</t>
  </si>
  <si>
    <t>boiska "Orlik"</t>
  </si>
  <si>
    <t>boisko "Orlik"ul. Kajki</t>
  </si>
  <si>
    <t>ul. Moniuszki 5, 11-500 Giżycko</t>
  </si>
  <si>
    <t>park przy plaży miejskiej</t>
  </si>
  <si>
    <t>plaża park przy plaży</t>
  </si>
  <si>
    <t>przy Sz. P. nr 4</t>
  </si>
  <si>
    <t>ul. Jeziorna/Dąbrowskiego</t>
  </si>
  <si>
    <t xml:space="preserve">ul. Moniuszki 5  </t>
  </si>
  <si>
    <t>ul. Królowej Jadwigi 7 D</t>
  </si>
  <si>
    <t>ul Wodociągowa</t>
  </si>
  <si>
    <t>Sikoskiego 3C</t>
  </si>
  <si>
    <t>ul. Wodociągowa 2 B</t>
  </si>
  <si>
    <t>ul. Kajki</t>
  </si>
  <si>
    <t>zestaw komputerowy Qoltec STONE 1315B + 420W</t>
  </si>
  <si>
    <t>komputer + nośnik HP CQ 500B WB 746 EA MT DC</t>
  </si>
  <si>
    <t>monitor PHILIPS</t>
  </si>
  <si>
    <t>zestaw komputerowy 2 szt.</t>
  </si>
  <si>
    <t xml:space="preserve"> + monitor LCD 18,5 Beng 2 szt.</t>
  </si>
  <si>
    <t>Toshiba e - STUDIO 181N/S : SCFA 0133</t>
  </si>
  <si>
    <t>Notebook Lenovo SL 5</t>
  </si>
  <si>
    <t>Notebook Toshiba L 500-1 EK</t>
  </si>
  <si>
    <t>Laptop Toshiba U400 D-107</t>
  </si>
  <si>
    <t>Notebook Toshiba L 650 1NR</t>
  </si>
  <si>
    <t>Monitoring budynku Pływalni</t>
  </si>
  <si>
    <t>Monitoring video 15 kamer- lodowisko</t>
  </si>
  <si>
    <t>Monitoring EKOMARINA 7 kamer</t>
  </si>
  <si>
    <t>zwiększenie- EKOMARINA 1 kamera</t>
  </si>
  <si>
    <t>ciągnik rolniczy</t>
  </si>
  <si>
    <t>ELPOL TYP K-1</t>
  </si>
  <si>
    <t>000166</t>
  </si>
  <si>
    <t>NGIT797</t>
  </si>
  <si>
    <t>RP/TZ-1</t>
  </si>
  <si>
    <t>NGI 4P57</t>
  </si>
  <si>
    <t>Neptun - Sorelpol</t>
  </si>
  <si>
    <t>S A18</t>
  </si>
  <si>
    <t>SXE7GBDSE8S002584</t>
  </si>
  <si>
    <t>NGI 0017P</t>
  </si>
  <si>
    <t>Niewiadów</t>
  </si>
  <si>
    <t>B750</t>
  </si>
  <si>
    <t>SWNB7500090043519</t>
  </si>
  <si>
    <t>NGI 0351P</t>
  </si>
  <si>
    <t>CITROEN</t>
  </si>
  <si>
    <t>BERLINGO 1,6 HDI</t>
  </si>
  <si>
    <t>VF77J9HXCAJ671208</t>
  </si>
  <si>
    <t>NGI02525</t>
  </si>
  <si>
    <t>maszyna do czyszczenia konserwacji tafli lodowej</t>
  </si>
  <si>
    <t>0518</t>
  </si>
  <si>
    <t>23,5kW</t>
  </si>
  <si>
    <t>WM INTERNATIONAL PAWEŁ DOLIŃSKI</t>
  </si>
  <si>
    <t>podnośnik bramownicy</t>
  </si>
  <si>
    <t>10-0122</t>
  </si>
  <si>
    <t>12-20 t</t>
  </si>
  <si>
    <t>HYDROBUDOWA GDAŃSK</t>
  </si>
  <si>
    <t>1. Miejski Ośrodek Sportu i Rekreacji</t>
  </si>
  <si>
    <t>Port EKOMARINA</t>
  </si>
  <si>
    <t>RAZEM</t>
  </si>
  <si>
    <t>Rok</t>
  </si>
  <si>
    <t>Liczba szkód</t>
  </si>
  <si>
    <t>Suma wypłaconych odszkodowań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</si>
  <si>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</si>
  <si>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</si>
  <si>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odtworzeniowa i księgowa</t>
  </si>
  <si>
    <t>19.04.2013          19.04.2014           19.04.2015</t>
  </si>
  <si>
    <t>18.04.2014          18.04.2015                    18.04.2016</t>
  </si>
  <si>
    <t>08.04.2013                             08.04.2014                         08.04.2015</t>
  </si>
  <si>
    <t>07.04.2014                  07.04.2015                           07.04.2016</t>
  </si>
  <si>
    <t>16.02.2013                        16.02.2014                   16.02.2015</t>
  </si>
  <si>
    <t>15.02.2014                   15.02.2015                   15.02.2016</t>
  </si>
  <si>
    <t>18.10.2012                  18.10.2013                            18.10.2014</t>
  </si>
  <si>
    <t>17.10.2013               17.02.2014                17.02.2015</t>
  </si>
  <si>
    <t>18.10.2012                18.10.2013                  18.10.2014</t>
  </si>
  <si>
    <t>17.10.2013                       17.10.2014                    17.10.2015</t>
  </si>
  <si>
    <t>14.11.2012                     14.11.2013                     14.11.2014</t>
  </si>
  <si>
    <t>13.11.2013                         13.11.2014           13.11.2015</t>
  </si>
  <si>
    <t>02.12.2012                  02.12.2013                02.12.2014</t>
  </si>
  <si>
    <t>01.12.2013                  01.12.2014                      01.12.2015</t>
  </si>
  <si>
    <t>13.11.2012                 13.11.2013                     13.11.2014</t>
  </si>
  <si>
    <t>12.11.2013                    12.11.2014    12.11.2015</t>
  </si>
  <si>
    <t>19.11.2012             19.11.2013                  19.11.2014</t>
  </si>
  <si>
    <t>18.11.2013                18.11.2014                 18.11.2015</t>
  </si>
  <si>
    <t>19.11.2012                     19.11.2013               19.11.2014</t>
  </si>
  <si>
    <t>01.09.2012               01.09.2013              01.09.2014</t>
  </si>
  <si>
    <t>31.08.2013              31.08.2014                31.08.2015</t>
  </si>
  <si>
    <t>25.11.2012                   25.11.2013             25.11.2014</t>
  </si>
  <si>
    <t xml:space="preserve"> 24.11.2013              24.11.2014                24.11.2015</t>
  </si>
  <si>
    <t>15.06.2012                   15.06.2013                15.06.2014</t>
  </si>
  <si>
    <t>14.06.2013                14.06.2014              14.06.2015</t>
  </si>
  <si>
    <t>Informacje o wypłaconych szkodach</t>
  </si>
  <si>
    <t>Informacja o stanie rezerw</t>
  </si>
  <si>
    <t>WYKAZ LOKALIZACJI, W KTÓRYCH PROWADZONA JEST DZIAŁALNOŚĆ ORAZ LOKALIZACJI, GDZIE ZNAJDUJE SIĘ MIENIE NALEŻĄCE DO JEDNOSTEK MIASTA GIŻYCKO</t>
  </si>
  <si>
    <t>01.06.2012       01.06.2013          01.06.2014</t>
  </si>
  <si>
    <t xml:space="preserve"> 31.05.2013           31.05.2014              31.05.2015</t>
  </si>
  <si>
    <t>01.06.2012       01.06.2013          01.06.2015</t>
  </si>
  <si>
    <t xml:space="preserve"> 31.05.2013           31.05.2014              31.05.2016</t>
  </si>
  <si>
    <t>01.06.2012       01.06.2013          01.06.2016</t>
  </si>
  <si>
    <t xml:space="preserve"> 31.05.2013           31.05.2014              31.05.2017</t>
  </si>
  <si>
    <t>01.06.2012       01.06.2013          01.06.2017</t>
  </si>
  <si>
    <t xml:space="preserve"> 31.05.2013           31.05.2014              31.05.2018</t>
  </si>
  <si>
    <t>01.06.2012       01.06.2013          01.06.2018</t>
  </si>
  <si>
    <t xml:space="preserve"> 31.05.2013           31.05.2014              31.05.2019</t>
  </si>
  <si>
    <t>01.06.2012       01.06.2013          01.06.2019</t>
  </si>
  <si>
    <t xml:space="preserve"> 31.05.2013           31.05.2014              31.05.2020</t>
  </si>
  <si>
    <t>01.06.2012       01.06.2013          01.06.2020</t>
  </si>
  <si>
    <t xml:space="preserve"> 31.05.2013           31.05.2014              31.05.2021</t>
  </si>
  <si>
    <t>01.06.2012       01.06.2013          01.06.2021</t>
  </si>
  <si>
    <t xml:space="preserve"> 31.05.2013           31.05.2014              31.05.2022</t>
  </si>
  <si>
    <t>01.06.2012       01.06.2013          01.06.2022</t>
  </si>
  <si>
    <t xml:space="preserve"> 31.05.2013           31.05.2014              31.05.2023</t>
  </si>
  <si>
    <t>wzgórze św. Brunona:</t>
  </si>
  <si>
    <t>murowane z suporeksu</t>
  </si>
  <si>
    <t>wartość księgowa brutto</t>
  </si>
  <si>
    <t>administracyjny</t>
  </si>
  <si>
    <t>2,5 nadziemne</t>
  </si>
  <si>
    <t>użyteczności publicznej</t>
  </si>
  <si>
    <t>1,5 nadziemna</t>
  </si>
  <si>
    <t>ksiegowa brutto i odtworzeniowa</t>
  </si>
  <si>
    <t>Elementy mające wpływ na ocenę ryzyka</t>
  </si>
</sst>
</file>

<file path=xl/styles.xml><?xml version="1.0" encoding="utf-8"?>
<styleSheet xmlns="http://schemas.openxmlformats.org/spreadsheetml/2006/main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\ #,##0.00&quot; zł &quot;;\-#,##0.00&quot; zł &quot;;&quot; -&quot;#&quot; zł &quot;;@\ "/>
    <numFmt numFmtId="167" formatCode="_-* #,##0.00&quot; zł&quot;_-;\-* #,##0.00&quot; zł&quot;_-;_-* \-??&quot; zł&quot;_-;_-@_-"/>
    <numFmt numFmtId="168" formatCode="#,##0.00&quot; zł &quot;;\-#,##0.00&quot; zł &quot;;&quot; -&quot;#&quot; zł &quot;;@\ "/>
  </numFmts>
  <fonts count="3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name val="Arial"/>
      <family val="2"/>
      <charset val="238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"/>
      <family val="2"/>
    </font>
    <font>
      <b/>
      <sz val="14"/>
      <name val="Times New Roman"/>
      <family val="1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6"/>
      <name val="Arial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29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3" fillId="0" borderId="0"/>
    <xf numFmtId="0" fontId="2" fillId="0" borderId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</cellStyleXfs>
  <cellXfs count="467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5" fontId="2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10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wrapText="1"/>
    </xf>
    <xf numFmtId="164" fontId="17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7" fillId="0" borderId="0" xfId="0" applyNumberFormat="1" applyFont="1" applyAlignment="1">
      <alignment horizontal="right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vertical="center"/>
    </xf>
    <xf numFmtId="164" fontId="0" fillId="0" borderId="0" xfId="0" applyNumberFormat="1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top" wrapText="1"/>
    </xf>
    <xf numFmtId="164" fontId="3" fillId="0" borderId="2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44" fontId="3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right" vertical="center" wrapText="1"/>
    </xf>
    <xf numFmtId="44" fontId="2" fillId="0" borderId="1" xfId="4" applyFont="1" applyBorder="1" applyAlignment="1">
      <alignment vertical="center"/>
    </xf>
    <xf numFmtId="168" fontId="2" fillId="5" borderId="6" xfId="1" applyNumberFormat="1" applyFont="1" applyFill="1" applyBorder="1" applyAlignment="1">
      <alignment horizontal="right" vertical="center" wrapText="1"/>
    </xf>
    <xf numFmtId="168" fontId="2" fillId="0" borderId="6" xfId="1" applyNumberFormat="1" applyFont="1" applyFill="1" applyBorder="1" applyAlignment="1">
      <alignment horizontal="right" vertical="center" wrapText="1"/>
    </xf>
    <xf numFmtId="44" fontId="2" fillId="0" borderId="6" xfId="4" applyFont="1" applyFill="1" applyBorder="1" applyAlignment="1">
      <alignment vertical="center"/>
    </xf>
    <xf numFmtId="166" fontId="2" fillId="2" borderId="7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Fill="1" applyAlignment="1">
      <alignment horizontal="right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2" borderId="1" xfId="0" applyNumberFormat="1" applyFont="1" applyFill="1" applyBorder="1" applyAlignment="1">
      <alignment horizontal="center" vertical="center" wrapText="1"/>
    </xf>
    <xf numFmtId="44" fontId="2" fillId="0" borderId="0" xfId="3" applyFont="1"/>
    <xf numFmtId="44" fontId="3" fillId="0" borderId="1" xfId="3" applyFont="1" applyFill="1" applyBorder="1" applyAlignment="1">
      <alignment horizontal="center" vertical="center" wrapText="1"/>
    </xf>
    <xf numFmtId="44" fontId="2" fillId="2" borderId="1" xfId="3" applyFont="1" applyFill="1" applyBorder="1"/>
    <xf numFmtId="44" fontId="2" fillId="0" borderId="1" xfId="3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44" fontId="2" fillId="0" borderId="1" xfId="3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44" fontId="2" fillId="0" borderId="0" xfId="3" applyFont="1" applyFill="1" applyAlignment="1">
      <alignment vertical="center"/>
    </xf>
    <xf numFmtId="44" fontId="2" fillId="2" borderId="5" xfId="3" applyFont="1" applyFill="1" applyBorder="1" applyAlignment="1">
      <alignment vertical="center"/>
    </xf>
    <xf numFmtId="44" fontId="2" fillId="2" borderId="1" xfId="3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4" fontId="2" fillId="0" borderId="1" xfId="3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4" fontId="2" fillId="0" borderId="1" xfId="3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164" fontId="1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166" fontId="2" fillId="2" borderId="7" xfId="1" applyNumberFormat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44" fontId="2" fillId="0" borderId="1" xfId="4" applyFont="1" applyBorder="1" applyAlignment="1">
      <alignment vertical="center" wrapText="1"/>
    </xf>
    <xf numFmtId="0" fontId="2" fillId="5" borderId="6" xfId="1" applyFont="1" applyFill="1" applyBorder="1" applyAlignment="1">
      <alignment horizontal="center" vertical="center" wrapText="1"/>
    </xf>
    <xf numFmtId="44" fontId="2" fillId="0" borderId="6" xfId="4" applyFont="1" applyFill="1" applyBorder="1" applyAlignment="1">
      <alignment vertical="center" wrapText="1"/>
    </xf>
    <xf numFmtId="0" fontId="2" fillId="0" borderId="0" xfId="0" applyNumberFormat="1" applyFont="1" applyAlignment="1">
      <alignment wrapText="1"/>
    </xf>
    <xf numFmtId="0" fontId="2" fillId="2" borderId="7" xfId="4" applyNumberFormat="1" applyFont="1" applyFill="1" applyBorder="1" applyAlignment="1">
      <alignment vertical="center" wrapText="1"/>
    </xf>
    <xf numFmtId="0" fontId="2" fillId="0" borderId="1" xfId="4" applyNumberFormat="1" applyFont="1" applyBorder="1" applyAlignment="1">
      <alignment vertical="center" wrapText="1"/>
    </xf>
    <xf numFmtId="0" fontId="2" fillId="0" borderId="6" xfId="4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right" vertical="center" wrapText="1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right" vertical="top" wrapText="1"/>
    </xf>
    <xf numFmtId="0" fontId="0" fillId="4" borderId="0" xfId="0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right" wrapText="1"/>
    </xf>
    <xf numFmtId="0" fontId="2" fillId="4" borderId="0" xfId="0" applyFont="1" applyFill="1"/>
    <xf numFmtId="0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vertical="center"/>
    </xf>
    <xf numFmtId="44" fontId="2" fillId="0" borderId="1" xfId="4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right" vertical="center"/>
    </xf>
    <xf numFmtId="44" fontId="2" fillId="0" borderId="1" xfId="3" applyFont="1" applyFill="1" applyBorder="1" applyAlignment="1">
      <alignment vertical="center"/>
    </xf>
    <xf numFmtId="164" fontId="0" fillId="0" borderId="13" xfId="0" applyNumberFormat="1" applyFill="1" applyBorder="1" applyAlignment="1">
      <alignment vertical="center"/>
    </xf>
    <xf numFmtId="164" fontId="0" fillId="0" borderId="13" xfId="0" applyNumberFormat="1" applyFill="1" applyBorder="1" applyAlignment="1">
      <alignment horizontal="right" vertical="center"/>
    </xf>
    <xf numFmtId="44" fontId="0" fillId="0" borderId="0" xfId="3" applyFont="1"/>
    <xf numFmtId="44" fontId="2" fillId="2" borderId="1" xfId="3" applyFont="1" applyFill="1" applyBorder="1" applyAlignment="1">
      <alignment horizontal="center" vertical="center"/>
    </xf>
    <xf numFmtId="44" fontId="2" fillId="0" borderId="1" xfId="3" applyFont="1" applyFill="1" applyBorder="1" applyAlignment="1">
      <alignment horizontal="center" vertical="center"/>
    </xf>
    <xf numFmtId="44" fontId="2" fillId="0" borderId="1" xfId="3" applyFont="1" applyBorder="1" applyAlignment="1">
      <alignment horizontal="center" vertical="center"/>
    </xf>
    <xf numFmtId="44" fontId="0" fillId="0" borderId="0" xfId="3" applyFont="1" applyFill="1"/>
    <xf numFmtId="44" fontId="2" fillId="2" borderId="5" xfId="3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1" fontId="3" fillId="3" borderId="9" xfId="4" applyNumberFormat="1" applyFont="1" applyFill="1" applyBorder="1" applyAlignment="1">
      <alignment horizontal="center" vertical="center" wrapText="1"/>
    </xf>
    <xf numFmtId="41" fontId="3" fillId="3" borderId="1" xfId="4" applyNumberFormat="1" applyFont="1" applyFill="1" applyBorder="1" applyAlignment="1">
      <alignment horizontal="center" vertical="center" wrapText="1"/>
    </xf>
    <xf numFmtId="41" fontId="3" fillId="3" borderId="10" xfId="4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Fill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18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center" wrapText="1"/>
    </xf>
    <xf numFmtId="0" fontId="2" fillId="0" borderId="13" xfId="2" applyFont="1" applyFill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164" fontId="3" fillId="0" borderId="0" xfId="0" applyNumberFormat="1" applyFont="1" applyAlignment="1">
      <alignment horizontal="right" wrapText="1"/>
    </xf>
    <xf numFmtId="164" fontId="2" fillId="0" borderId="1" xfId="2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wrapText="1"/>
    </xf>
    <xf numFmtId="164" fontId="18" fillId="0" borderId="1" xfId="2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44" fontId="2" fillId="6" borderId="1" xfId="3" applyFont="1" applyFill="1" applyBorder="1" applyAlignment="1">
      <alignment horizontal="center" vertical="center"/>
    </xf>
    <xf numFmtId="0" fontId="2" fillId="6" borderId="0" xfId="0" applyFont="1" applyFill="1"/>
    <xf numFmtId="164" fontId="3" fillId="6" borderId="1" xfId="0" applyNumberFormat="1" applyFont="1" applyFill="1" applyBorder="1" applyAlignment="1">
      <alignment horizontal="center" vertical="center" wrapText="1"/>
    </xf>
    <xf numFmtId="44" fontId="3" fillId="6" borderId="1" xfId="3" applyFont="1" applyFill="1" applyBorder="1"/>
    <xf numFmtId="0" fontId="2" fillId="6" borderId="1" xfId="0" applyFont="1" applyFill="1" applyBorder="1" applyAlignment="1">
      <alignment horizontal="center"/>
    </xf>
    <xf numFmtId="44" fontId="3" fillId="6" borderId="13" xfId="3" applyFont="1" applyFill="1" applyBorder="1"/>
    <xf numFmtId="164" fontId="3" fillId="6" borderId="1" xfId="3" applyNumberFormat="1" applyFont="1" applyFill="1" applyBorder="1"/>
    <xf numFmtId="44" fontId="3" fillId="6" borderId="1" xfId="3" applyFont="1" applyFill="1" applyBorder="1" applyAlignment="1">
      <alignment horizontal="center" vertical="center"/>
    </xf>
    <xf numFmtId="44" fontId="3" fillId="6" borderId="1" xfId="3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44" fontId="0" fillId="6" borderId="1" xfId="3" applyFont="1" applyFill="1" applyBorder="1"/>
    <xf numFmtId="44" fontId="3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2" fillId="4" borderId="1" xfId="3" applyFont="1" applyFill="1" applyBorder="1" applyAlignment="1">
      <alignment horizontal="left" vertical="center" wrapText="1"/>
    </xf>
    <xf numFmtId="44" fontId="2" fillId="4" borderId="1" xfId="3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" fontId="2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164" fontId="28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44" fontId="28" fillId="0" borderId="1" xfId="3" applyFont="1" applyFill="1" applyBorder="1" applyAlignment="1">
      <alignment horizontal="left" vertical="center" wrapText="1"/>
    </xf>
    <xf numFmtId="0" fontId="28" fillId="0" borderId="0" xfId="0" applyFont="1" applyFill="1"/>
    <xf numFmtId="0" fontId="28" fillId="0" borderId="1" xfId="0" applyFont="1" applyFill="1" applyBorder="1"/>
    <xf numFmtId="0" fontId="28" fillId="4" borderId="1" xfId="0" applyFont="1" applyFill="1" applyBorder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164" fontId="28" fillId="4" borderId="1" xfId="0" applyNumberFormat="1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>
      <alignment horizontal="center" vertical="center"/>
    </xf>
    <xf numFmtId="44" fontId="28" fillId="4" borderId="1" xfId="3" applyFont="1" applyFill="1" applyBorder="1" applyAlignment="1">
      <alignment horizontal="center" vertical="center" wrapText="1"/>
    </xf>
    <xf numFmtId="49" fontId="28" fillId="0" borderId="1" xfId="0" applyNumberFormat="1" applyFont="1" applyFill="1" applyBorder="1"/>
    <xf numFmtId="44" fontId="2" fillId="7" borderId="1" xfId="3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 wrapText="1"/>
    </xf>
    <xf numFmtId="164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NumberFormat="1" applyFont="1" applyFill="1" applyBorder="1" applyAlignment="1">
      <alignment horizontal="center" vertical="center" wrapText="1"/>
    </xf>
    <xf numFmtId="0" fontId="2" fillId="8" borderId="14" xfId="0" applyNumberFormat="1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0" xfId="0" applyFont="1" applyFill="1"/>
    <xf numFmtId="44" fontId="3" fillId="6" borderId="14" xfId="3" applyFont="1" applyFill="1" applyBorder="1" applyAlignment="1"/>
    <xf numFmtId="44" fontId="3" fillId="6" borderId="15" xfId="3" applyFont="1" applyFill="1" applyBorder="1" applyAlignment="1"/>
    <xf numFmtId="44" fontId="2" fillId="7" borderId="1" xfId="3" applyFont="1" applyFill="1" applyBorder="1" applyAlignment="1">
      <alignment horizontal="center" vertical="center" wrapText="1"/>
    </xf>
    <xf numFmtId="44" fontId="3" fillId="7" borderId="1" xfId="3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7" borderId="1" xfId="0" applyNumberFormat="1" applyFont="1" applyFill="1" applyBorder="1" applyAlignment="1">
      <alignment horizontal="center" vertical="center"/>
    </xf>
    <xf numFmtId="44" fontId="3" fillId="7" borderId="4" xfId="0" applyNumberFormat="1" applyFont="1" applyFill="1" applyBorder="1" applyAlignment="1">
      <alignment horizontal="center" vertical="center"/>
    </xf>
    <xf numFmtId="0" fontId="0" fillId="7" borderId="0" xfId="0" applyFill="1"/>
    <xf numFmtId="41" fontId="3" fillId="9" borderId="1" xfId="4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wrapText="1"/>
    </xf>
    <xf numFmtId="0" fontId="28" fillId="10" borderId="0" xfId="0" applyFont="1" applyFill="1"/>
    <xf numFmtId="0" fontId="28" fillId="7" borderId="1" xfId="0" applyFont="1" applyFill="1" applyBorder="1" applyAlignment="1">
      <alignment vertical="center" wrapText="1"/>
    </xf>
    <xf numFmtId="0" fontId="28" fillId="7" borderId="1" xfId="0" applyFont="1" applyFill="1" applyBorder="1" applyAlignment="1">
      <alignment horizontal="left" vertical="center" wrapText="1"/>
    </xf>
    <xf numFmtId="164" fontId="28" fillId="7" borderId="1" xfId="0" applyNumberFormat="1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8" fillId="7" borderId="1" xfId="0" applyFont="1" applyFill="1" applyBorder="1"/>
    <xf numFmtId="49" fontId="28" fillId="7" borderId="1" xfId="0" applyNumberFormat="1" applyFont="1" applyFill="1" applyBorder="1"/>
    <xf numFmtId="44" fontId="28" fillId="7" borderId="1" xfId="3" applyFont="1" applyFill="1" applyBorder="1" applyAlignment="1">
      <alignment horizontal="left" vertical="center" wrapText="1"/>
    </xf>
    <xf numFmtId="0" fontId="28" fillId="7" borderId="0" xfId="0" applyFont="1" applyFill="1"/>
    <xf numFmtId="49" fontId="28" fillId="7" borderId="1" xfId="0" applyNumberFormat="1" applyFont="1" applyFill="1" applyBorder="1" applyAlignment="1">
      <alignment wrapText="1"/>
    </xf>
    <xf numFmtId="4" fontId="28" fillId="7" borderId="1" xfId="0" applyNumberFormat="1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44" fontId="28" fillId="0" borderId="1" xfId="3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/>
    <xf numFmtId="49" fontId="30" fillId="0" borderId="1" xfId="0" applyNumberFormat="1" applyFont="1" applyFill="1" applyBorder="1"/>
    <xf numFmtId="44" fontId="30" fillId="0" borderId="1" xfId="3" applyFont="1" applyFill="1" applyBorder="1" applyAlignment="1">
      <alignment horizontal="left" vertical="center" wrapText="1"/>
    </xf>
    <xf numFmtId="0" fontId="30" fillId="0" borderId="0" xfId="0" applyFont="1" applyFill="1"/>
    <xf numFmtId="0" fontId="28" fillId="0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164" fontId="3" fillId="6" borderId="15" xfId="3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44" fontId="3" fillId="8" borderId="8" xfId="3" applyFont="1" applyFill="1" applyBorder="1" applyAlignment="1">
      <alignment vertical="center" wrapText="1"/>
    </xf>
    <xf numFmtId="44" fontId="3" fillId="8" borderId="1" xfId="3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right" vertical="center" wrapText="1"/>
    </xf>
    <xf numFmtId="164" fontId="3" fillId="6" borderId="14" xfId="0" applyNumberFormat="1" applyFont="1" applyFill="1" applyBorder="1" applyAlignment="1">
      <alignment horizontal="right" vertical="center" wrapText="1"/>
    </xf>
    <xf numFmtId="164" fontId="3" fillId="6" borderId="15" xfId="0" applyNumberFormat="1" applyFont="1" applyFill="1" applyBorder="1" applyAlignment="1">
      <alignment horizontal="right" vertical="center" wrapText="1"/>
    </xf>
    <xf numFmtId="44" fontId="2" fillId="0" borderId="13" xfId="3" applyFont="1" applyFill="1" applyBorder="1" applyAlignment="1">
      <alignment horizontal="center" vertical="center" wrapText="1"/>
    </xf>
    <xf numFmtId="44" fontId="2" fillId="0" borderId="16" xfId="3" applyFont="1" applyFill="1" applyBorder="1" applyAlignment="1">
      <alignment horizontal="center" vertical="center" wrapText="1"/>
    </xf>
    <xf numFmtId="44" fontId="2" fillId="0" borderId="5" xfId="3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4" fontId="3" fillId="0" borderId="13" xfId="3" applyFont="1" applyFill="1" applyBorder="1" applyAlignment="1">
      <alignment horizontal="center" vertical="center" wrapText="1"/>
    </xf>
    <xf numFmtId="44" fontId="3" fillId="0" borderId="5" xfId="3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 wrapText="1"/>
    </xf>
    <xf numFmtId="164" fontId="3" fillId="6" borderId="14" xfId="0" applyNumberFormat="1" applyFont="1" applyFill="1" applyBorder="1" applyAlignment="1">
      <alignment horizontal="center" vertical="center" wrapText="1"/>
    </xf>
    <xf numFmtId="164" fontId="3" fillId="6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/>
    </xf>
    <xf numFmtId="164" fontId="3" fillId="6" borderId="14" xfId="0" applyNumberFormat="1" applyFont="1" applyFill="1" applyBorder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44" fontId="4" fillId="2" borderId="24" xfId="0" applyNumberFormat="1" applyFont="1" applyFill="1" applyBorder="1" applyAlignment="1">
      <alignment vertical="center" wrapText="1"/>
    </xf>
    <xf numFmtId="44" fontId="4" fillId="2" borderId="25" xfId="0" applyNumberFormat="1" applyFont="1" applyFill="1" applyBorder="1" applyAlignment="1">
      <alignment vertical="center" wrapText="1"/>
    </xf>
    <xf numFmtId="44" fontId="4" fillId="2" borderId="26" xfId="0" applyNumberFormat="1" applyFont="1" applyFill="1" applyBorder="1" applyAlignment="1">
      <alignment vertical="center" wrapText="1"/>
    </xf>
    <xf numFmtId="44" fontId="4" fillId="2" borderId="27" xfId="0" applyNumberFormat="1" applyFont="1" applyFill="1" applyBorder="1" applyAlignment="1">
      <alignment vertical="center" wrapText="1"/>
    </xf>
    <xf numFmtId="44" fontId="4" fillId="2" borderId="28" xfId="0" applyNumberFormat="1" applyFont="1" applyFill="1" applyBorder="1" applyAlignment="1">
      <alignment vertical="center" wrapText="1"/>
    </xf>
    <xf numFmtId="44" fontId="4" fillId="2" borderId="29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4" fontId="3" fillId="6" borderId="8" xfId="3" applyFont="1" applyFill="1" applyBorder="1" applyAlignment="1">
      <alignment horizontal="center"/>
    </xf>
    <xf numFmtId="44" fontId="3" fillId="6" borderId="14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44" fontId="3" fillId="0" borderId="30" xfId="3" applyFont="1" applyFill="1" applyBorder="1" applyAlignment="1">
      <alignment horizontal="center" vertical="center" wrapText="1"/>
    </xf>
    <xf numFmtId="44" fontId="3" fillId="0" borderId="1" xfId="3" applyFont="1" applyFill="1" applyBorder="1" applyAlignment="1">
      <alignment horizontal="center" vertical="center" wrapText="1"/>
    </xf>
    <xf numFmtId="44" fontId="3" fillId="0" borderId="4" xfId="3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1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32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8" fillId="0" borderId="8" xfId="2" applyFont="1" applyFill="1" applyBorder="1" applyAlignment="1">
      <alignment horizontal="right" vertical="center" wrapText="1"/>
    </xf>
    <xf numFmtId="0" fontId="18" fillId="0" borderId="14" xfId="2" applyFont="1" applyFill="1" applyBorder="1" applyAlignment="1">
      <alignment horizontal="right" vertical="center" wrapText="1"/>
    </xf>
    <xf numFmtId="0" fontId="18" fillId="0" borderId="13" xfId="2" applyFont="1" applyFill="1" applyBorder="1" applyAlignment="1">
      <alignment horizontal="center" vertical="center" wrapText="1"/>
    </xf>
    <xf numFmtId="0" fontId="18" fillId="0" borderId="16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2" fillId="2" borderId="8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41" fontId="3" fillId="3" borderId="9" xfId="4" applyNumberFormat="1" applyFont="1" applyFill="1" applyBorder="1" applyAlignment="1">
      <alignment horizontal="center" vertical="center" wrapText="1"/>
    </xf>
    <xf numFmtId="41" fontId="3" fillId="9" borderId="1" xfId="4" applyNumberFormat="1" applyFont="1" applyFill="1" applyBorder="1" applyAlignment="1">
      <alignment horizontal="center" vertical="center" wrapText="1"/>
    </xf>
    <xf numFmtId="41" fontId="3" fillId="3" borderId="10" xfId="4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</cellXfs>
  <cellStyles count="5">
    <cellStyle name="Normalny" xfId="0" builtinId="0"/>
    <cellStyle name="Normalny 2" xfId="1"/>
    <cellStyle name="Normalny 3" xfId="2"/>
    <cellStyle name="Walutowy" xfId="3" builtinId="4"/>
    <cellStyle name="Walutowy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abSelected="1" zoomScaleNormal="120" workbookViewId="0">
      <selection activeCell="N5" sqref="N5"/>
    </sheetView>
  </sheetViews>
  <sheetFormatPr defaultRowHeight="12.75"/>
  <cols>
    <col min="1" max="1" width="5.42578125" customWidth="1"/>
    <col min="2" max="2" width="47.28515625" style="104" customWidth="1"/>
    <col min="3" max="3" width="14.5703125" style="105" customWidth="1"/>
    <col min="4" max="4" width="12.7109375" style="105" customWidth="1"/>
    <col min="5" max="5" width="10.42578125" style="105" customWidth="1"/>
    <col min="6" max="6" width="23.140625" style="109" customWidth="1"/>
    <col min="7" max="7" width="15.7109375" style="105" customWidth="1"/>
    <col min="8" max="8" width="17.140625" style="109" customWidth="1"/>
    <col min="9" max="9" width="32.42578125" style="109" customWidth="1"/>
    <col min="10" max="10" width="19.85546875" style="109" customWidth="1"/>
    <col min="11" max="11" width="19.85546875" style="105" customWidth="1"/>
  </cols>
  <sheetData>
    <row r="1" spans="1:11">
      <c r="A1" s="26" t="s">
        <v>113</v>
      </c>
      <c r="G1" s="106"/>
    </row>
    <row r="3" spans="1:11" ht="72">
      <c r="A3" s="87" t="s">
        <v>2</v>
      </c>
      <c r="B3" s="87" t="s">
        <v>3</v>
      </c>
      <c r="C3" s="87" t="s">
        <v>4</v>
      </c>
      <c r="D3" s="87" t="s">
        <v>5</v>
      </c>
      <c r="E3" s="87" t="s">
        <v>0</v>
      </c>
      <c r="F3" s="88" t="s">
        <v>47</v>
      </c>
      <c r="G3" s="88" t="s">
        <v>6</v>
      </c>
      <c r="H3" s="88" t="s">
        <v>46</v>
      </c>
      <c r="I3" s="88" t="s">
        <v>1118</v>
      </c>
      <c r="J3" s="88" t="s">
        <v>48</v>
      </c>
      <c r="K3" s="88" t="s">
        <v>49</v>
      </c>
    </row>
    <row r="4" spans="1:11" s="107" customFormat="1" ht="76.5">
      <c r="A4" s="44">
        <v>1</v>
      </c>
      <c r="B4" s="41" t="s">
        <v>149</v>
      </c>
      <c r="C4" s="44" t="s">
        <v>114</v>
      </c>
      <c r="D4" s="189" t="s">
        <v>115</v>
      </c>
      <c r="E4" s="190" t="s">
        <v>116</v>
      </c>
      <c r="F4" s="110" t="s">
        <v>238</v>
      </c>
      <c r="G4" s="44">
        <v>81</v>
      </c>
      <c r="H4" s="2" t="s">
        <v>216</v>
      </c>
      <c r="I4" s="112" t="s">
        <v>239</v>
      </c>
      <c r="J4" s="112" t="s">
        <v>240</v>
      </c>
      <c r="K4" s="16">
        <v>20</v>
      </c>
    </row>
    <row r="5" spans="1:11" s="107" customFormat="1" ht="25.5" customHeight="1">
      <c r="A5" s="44">
        <v>2</v>
      </c>
      <c r="B5" s="41" t="s">
        <v>151</v>
      </c>
      <c r="C5" s="44" t="s">
        <v>117</v>
      </c>
      <c r="D5" s="189" t="s">
        <v>118</v>
      </c>
      <c r="E5" s="190" t="s">
        <v>803</v>
      </c>
      <c r="F5" s="110" t="s">
        <v>738</v>
      </c>
      <c r="G5" s="44">
        <v>56</v>
      </c>
      <c r="H5" s="2">
        <v>404</v>
      </c>
      <c r="I5" s="112" t="s">
        <v>804</v>
      </c>
      <c r="J5" s="112" t="s">
        <v>627</v>
      </c>
      <c r="K5" s="16">
        <v>20</v>
      </c>
    </row>
    <row r="6" spans="1:11" s="107" customFormat="1" ht="25.5" customHeight="1">
      <c r="A6" s="44">
        <v>3</v>
      </c>
      <c r="B6" s="41" t="s">
        <v>150</v>
      </c>
      <c r="C6" s="2" t="s">
        <v>119</v>
      </c>
      <c r="D6" s="44" t="s">
        <v>120</v>
      </c>
      <c r="E6" s="2" t="s">
        <v>121</v>
      </c>
      <c r="F6" s="2" t="s">
        <v>943</v>
      </c>
      <c r="G6" s="44">
        <v>13</v>
      </c>
      <c r="H6" s="2" t="s">
        <v>216</v>
      </c>
      <c r="I6" s="112" t="s">
        <v>216</v>
      </c>
      <c r="J6" s="112" t="s">
        <v>216</v>
      </c>
      <c r="K6" s="16" t="s">
        <v>216</v>
      </c>
    </row>
    <row r="7" spans="1:11" s="107" customFormat="1" ht="25.5" customHeight="1">
      <c r="A7" s="44">
        <v>4</v>
      </c>
      <c r="B7" s="41" t="s">
        <v>152</v>
      </c>
      <c r="C7" s="44" t="s">
        <v>122</v>
      </c>
      <c r="D7" s="191" t="s">
        <v>123</v>
      </c>
      <c r="E7" s="191" t="s">
        <v>124</v>
      </c>
      <c r="F7" s="192" t="s">
        <v>523</v>
      </c>
      <c r="G7" s="44">
        <v>18</v>
      </c>
      <c r="H7" s="2" t="s">
        <v>524</v>
      </c>
      <c r="I7" s="112" t="s">
        <v>216</v>
      </c>
      <c r="J7" s="112" t="s">
        <v>525</v>
      </c>
      <c r="K7" s="16">
        <v>7</v>
      </c>
    </row>
    <row r="8" spans="1:11" s="107" customFormat="1" ht="25.5" customHeight="1">
      <c r="A8" s="44">
        <v>5</v>
      </c>
      <c r="B8" s="41" t="s">
        <v>153</v>
      </c>
      <c r="C8" s="44" t="s">
        <v>125</v>
      </c>
      <c r="D8" s="193">
        <v>510893138</v>
      </c>
      <c r="E8" s="192" t="s">
        <v>126</v>
      </c>
      <c r="F8" s="192" t="s">
        <v>661</v>
      </c>
      <c r="G8" s="44">
        <v>46</v>
      </c>
      <c r="H8" s="2">
        <v>292</v>
      </c>
      <c r="I8" s="112" t="s">
        <v>216</v>
      </c>
      <c r="J8" s="112" t="s">
        <v>216</v>
      </c>
      <c r="K8" s="16" t="s">
        <v>216</v>
      </c>
    </row>
    <row r="9" spans="1:11" s="107" customFormat="1" ht="25.5" customHeight="1">
      <c r="A9" s="44">
        <v>6</v>
      </c>
      <c r="B9" s="41" t="s">
        <v>154</v>
      </c>
      <c r="C9" s="44" t="s">
        <v>127</v>
      </c>
      <c r="D9" s="193">
        <v>510893144</v>
      </c>
      <c r="E9" s="191" t="s">
        <v>126</v>
      </c>
      <c r="F9" s="192" t="s">
        <v>738</v>
      </c>
      <c r="G9" s="44">
        <v>50</v>
      </c>
      <c r="H9" s="2">
        <v>432</v>
      </c>
      <c r="I9" s="112" t="s">
        <v>216</v>
      </c>
      <c r="J9" s="112" t="s">
        <v>572</v>
      </c>
      <c r="K9" s="16" t="s">
        <v>216</v>
      </c>
    </row>
    <row r="10" spans="1:11" s="107" customFormat="1" ht="25.5" customHeight="1">
      <c r="A10" s="44">
        <v>7</v>
      </c>
      <c r="B10" s="41" t="s">
        <v>155</v>
      </c>
      <c r="C10" s="44" t="s">
        <v>128</v>
      </c>
      <c r="D10" s="193">
        <v>790299843</v>
      </c>
      <c r="E10" s="191" t="s">
        <v>129</v>
      </c>
      <c r="F10" s="192" t="s">
        <v>215</v>
      </c>
      <c r="G10" s="44">
        <v>51</v>
      </c>
      <c r="H10" s="2" t="s">
        <v>216</v>
      </c>
      <c r="I10" s="112" t="s">
        <v>216</v>
      </c>
      <c r="J10" s="112" t="s">
        <v>217</v>
      </c>
      <c r="K10" s="16" t="s">
        <v>216</v>
      </c>
    </row>
    <row r="11" spans="1:11" s="107" customFormat="1" ht="25.5" customHeight="1">
      <c r="A11" s="44">
        <v>8</v>
      </c>
      <c r="B11" s="41" t="s">
        <v>156</v>
      </c>
      <c r="C11" s="16" t="s">
        <v>130</v>
      </c>
      <c r="D11" s="194" t="s">
        <v>131</v>
      </c>
      <c r="E11" s="16" t="s">
        <v>132</v>
      </c>
      <c r="F11" s="112" t="s">
        <v>868</v>
      </c>
      <c r="G11" s="16">
        <v>59</v>
      </c>
      <c r="H11" s="112">
        <v>609</v>
      </c>
      <c r="I11" s="112" t="s">
        <v>869</v>
      </c>
      <c r="J11" s="112" t="s">
        <v>870</v>
      </c>
      <c r="K11" s="16" t="s">
        <v>216</v>
      </c>
    </row>
    <row r="12" spans="1:11" s="107" customFormat="1" ht="25.5" customHeight="1">
      <c r="A12" s="44">
        <v>9</v>
      </c>
      <c r="B12" s="41" t="s">
        <v>158</v>
      </c>
      <c r="C12" s="16" t="s">
        <v>133</v>
      </c>
      <c r="D12" s="195" t="s">
        <v>134</v>
      </c>
      <c r="E12" s="16" t="s">
        <v>132</v>
      </c>
      <c r="F12" s="112" t="s">
        <v>868</v>
      </c>
      <c r="G12" s="16">
        <v>32</v>
      </c>
      <c r="H12" s="112">
        <v>222</v>
      </c>
      <c r="I12" s="112" t="s">
        <v>918</v>
      </c>
      <c r="J12" s="112" t="s">
        <v>919</v>
      </c>
      <c r="K12" s="16" t="s">
        <v>216</v>
      </c>
    </row>
    <row r="13" spans="1:11" s="107" customFormat="1" ht="25.5" customHeight="1">
      <c r="A13" s="44">
        <v>10</v>
      </c>
      <c r="B13" s="41" t="s">
        <v>157</v>
      </c>
      <c r="C13" s="16" t="s">
        <v>135</v>
      </c>
      <c r="D13" s="196" t="s">
        <v>136</v>
      </c>
      <c r="E13" s="16" t="s">
        <v>132</v>
      </c>
      <c r="F13" s="112" t="s">
        <v>868</v>
      </c>
      <c r="G13" s="16">
        <v>80</v>
      </c>
      <c r="H13" s="112">
        <v>834</v>
      </c>
      <c r="I13" s="112" t="s">
        <v>216</v>
      </c>
      <c r="J13" s="112" t="s">
        <v>950</v>
      </c>
      <c r="K13" s="16" t="s">
        <v>216</v>
      </c>
    </row>
    <row r="14" spans="1:11" s="107" customFormat="1" ht="51">
      <c r="A14" s="44">
        <v>11</v>
      </c>
      <c r="B14" s="41" t="s">
        <v>159</v>
      </c>
      <c r="C14" s="44" t="s">
        <v>137</v>
      </c>
      <c r="D14" s="193">
        <v>510835543</v>
      </c>
      <c r="E14" s="191" t="s">
        <v>138</v>
      </c>
      <c r="F14" s="192" t="s">
        <v>989</v>
      </c>
      <c r="G14" s="44">
        <v>52</v>
      </c>
      <c r="H14" s="2" t="s">
        <v>216</v>
      </c>
      <c r="I14" s="112" t="s">
        <v>990</v>
      </c>
      <c r="J14" s="112" t="s">
        <v>216</v>
      </c>
      <c r="K14" s="16" t="s">
        <v>216</v>
      </c>
    </row>
    <row r="15" spans="1:11" s="107" customFormat="1" ht="63.75">
      <c r="A15" s="44">
        <v>12</v>
      </c>
      <c r="B15" s="41" t="s">
        <v>160</v>
      </c>
      <c r="C15" s="44" t="s">
        <v>139</v>
      </c>
      <c r="D15" s="193" t="s">
        <v>140</v>
      </c>
      <c r="E15" s="191" t="s">
        <v>141</v>
      </c>
      <c r="F15" s="192" t="s">
        <v>571</v>
      </c>
      <c r="G15" s="44">
        <v>9</v>
      </c>
      <c r="H15" s="2">
        <v>40</v>
      </c>
      <c r="I15" s="112" t="s">
        <v>216</v>
      </c>
      <c r="J15" s="112" t="s">
        <v>572</v>
      </c>
      <c r="K15" s="16" t="s">
        <v>216</v>
      </c>
    </row>
    <row r="16" spans="1:11" s="107" customFormat="1" ht="26.25" customHeight="1">
      <c r="A16" s="44">
        <v>13</v>
      </c>
      <c r="B16" s="41" t="s">
        <v>161</v>
      </c>
      <c r="C16" s="44" t="s">
        <v>142</v>
      </c>
      <c r="D16" s="193">
        <v>510975942</v>
      </c>
      <c r="E16" s="191" t="s">
        <v>143</v>
      </c>
      <c r="F16" s="192" t="s">
        <v>640</v>
      </c>
      <c r="G16" s="44">
        <v>30</v>
      </c>
      <c r="H16" s="2">
        <v>233</v>
      </c>
      <c r="I16" s="112" t="s">
        <v>216</v>
      </c>
      <c r="J16" s="112" t="s">
        <v>641</v>
      </c>
      <c r="K16" s="16" t="s">
        <v>216</v>
      </c>
    </row>
    <row r="17" spans="1:11" s="107" customFormat="1" ht="38.25">
      <c r="A17" s="44">
        <v>14</v>
      </c>
      <c r="B17" s="41" t="s">
        <v>162</v>
      </c>
      <c r="C17" s="44" t="s">
        <v>144</v>
      </c>
      <c r="D17" s="193" t="s">
        <v>145</v>
      </c>
      <c r="E17" s="191" t="s">
        <v>146</v>
      </c>
      <c r="F17" s="192" t="s">
        <v>616</v>
      </c>
      <c r="G17" s="44">
        <v>11</v>
      </c>
      <c r="H17" s="2" t="s">
        <v>216</v>
      </c>
      <c r="I17" s="112" t="s">
        <v>216</v>
      </c>
      <c r="J17" s="112" t="s">
        <v>216</v>
      </c>
      <c r="K17" s="16" t="s">
        <v>216</v>
      </c>
    </row>
    <row r="18" spans="1:11" s="107" customFormat="1" ht="25.5" customHeight="1">
      <c r="A18" s="44">
        <v>15</v>
      </c>
      <c r="B18" s="41" t="s">
        <v>163</v>
      </c>
      <c r="C18" s="44" t="s">
        <v>147</v>
      </c>
      <c r="D18" s="193">
        <v>510975920</v>
      </c>
      <c r="E18" s="191" t="s">
        <v>148</v>
      </c>
      <c r="F18" s="192" t="s">
        <v>626</v>
      </c>
      <c r="G18" s="44">
        <v>25</v>
      </c>
      <c r="H18" s="2">
        <v>152</v>
      </c>
      <c r="I18" s="112" t="s">
        <v>216</v>
      </c>
      <c r="J18" s="112" t="s">
        <v>627</v>
      </c>
      <c r="K18" s="16" t="s">
        <v>216</v>
      </c>
    </row>
  </sheetData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zoomScale="60" zoomScaleNormal="100" workbookViewId="0">
      <selection activeCell="I15" sqref="I15"/>
    </sheetView>
  </sheetViews>
  <sheetFormatPr defaultRowHeight="12.75"/>
  <cols>
    <col min="1" max="1" width="5.85546875" customWidth="1"/>
    <col min="2" max="2" width="13.28515625" customWidth="1"/>
    <col min="3" max="3" width="11" customWidth="1"/>
    <col min="4" max="4" width="13.140625" customWidth="1"/>
    <col min="5" max="5" width="14.7109375" customWidth="1"/>
    <col min="6" max="6" width="12.42578125" customWidth="1"/>
    <col min="7" max="7" width="10.7109375" customWidth="1"/>
    <col min="9" max="9" width="13.85546875" style="302" customWidth="1"/>
    <col min="10" max="11" width="11.28515625" customWidth="1"/>
    <col min="12" max="12" width="12.7109375" customWidth="1"/>
    <col min="13" max="13" width="11.7109375" customWidth="1"/>
    <col min="14" max="14" width="14.85546875" customWidth="1"/>
  </cols>
  <sheetData>
    <row r="1" spans="1:14">
      <c r="A1" s="460" t="s">
        <v>723</v>
      </c>
      <c r="B1" s="461"/>
      <c r="C1" s="461"/>
      <c r="D1" s="461"/>
      <c r="E1" s="461"/>
      <c r="F1" s="461"/>
      <c r="G1" s="461"/>
      <c r="H1" s="461"/>
      <c r="I1" s="461"/>
      <c r="J1" s="461"/>
      <c r="K1" s="461"/>
      <c r="L1" s="461"/>
      <c r="M1" s="461"/>
      <c r="N1" s="462"/>
    </row>
    <row r="2" spans="1:14" ht="38.25">
      <c r="A2" s="219" t="s">
        <v>19</v>
      </c>
      <c r="B2" s="220" t="s">
        <v>724</v>
      </c>
      <c r="C2" s="220" t="s">
        <v>725</v>
      </c>
      <c r="D2" s="220" t="s">
        <v>726</v>
      </c>
      <c r="E2" s="220" t="s">
        <v>727</v>
      </c>
      <c r="F2" s="220" t="s">
        <v>728</v>
      </c>
      <c r="G2" s="220" t="s">
        <v>729</v>
      </c>
      <c r="H2" s="220" t="s">
        <v>730</v>
      </c>
      <c r="I2" s="303" t="s">
        <v>731</v>
      </c>
      <c r="J2" s="461" t="s">
        <v>405</v>
      </c>
      <c r="K2" s="461"/>
      <c r="L2" s="463" t="s">
        <v>424</v>
      </c>
      <c r="M2" s="463"/>
      <c r="N2" s="221" t="s">
        <v>732</v>
      </c>
    </row>
    <row r="3" spans="1:14">
      <c r="A3" s="464" t="s">
        <v>153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6"/>
    </row>
    <row r="4" spans="1:14" ht="45" customHeight="1">
      <c r="A4" s="153">
        <v>1</v>
      </c>
      <c r="B4" s="2" t="s">
        <v>733</v>
      </c>
      <c r="C4" s="2" t="s">
        <v>734</v>
      </c>
      <c r="D4" s="2" t="s">
        <v>735</v>
      </c>
      <c r="E4" s="2">
        <v>188234</v>
      </c>
      <c r="F4" s="2" t="s">
        <v>548</v>
      </c>
      <c r="G4" s="2">
        <v>1</v>
      </c>
      <c r="H4" s="2">
        <v>2006</v>
      </c>
      <c r="I4" s="300">
        <v>8500</v>
      </c>
      <c r="J4" s="154" t="s">
        <v>1092</v>
      </c>
      <c r="K4" s="154" t="s">
        <v>1093</v>
      </c>
      <c r="L4" s="154" t="s">
        <v>1092</v>
      </c>
      <c r="M4" s="154" t="s">
        <v>1093</v>
      </c>
      <c r="N4" s="155"/>
    </row>
    <row r="5" spans="1:14" ht="38.25">
      <c r="A5" s="153">
        <v>2</v>
      </c>
      <c r="B5" s="2" t="s">
        <v>733</v>
      </c>
      <c r="C5" s="2" t="s">
        <v>734</v>
      </c>
      <c r="D5" s="2" t="s">
        <v>735</v>
      </c>
      <c r="E5" s="2">
        <v>186836</v>
      </c>
      <c r="F5" s="2" t="s">
        <v>548</v>
      </c>
      <c r="G5" s="2">
        <v>1</v>
      </c>
      <c r="H5" s="2">
        <v>2006</v>
      </c>
      <c r="I5" s="300">
        <v>8500</v>
      </c>
      <c r="J5" s="154" t="s">
        <v>1094</v>
      </c>
      <c r="K5" s="154" t="s">
        <v>1095</v>
      </c>
      <c r="L5" s="154" t="s">
        <v>1094</v>
      </c>
      <c r="M5" s="154" t="s">
        <v>1095</v>
      </c>
      <c r="N5" s="155"/>
    </row>
    <row r="6" spans="1:14" ht="38.25">
      <c r="A6" s="153">
        <v>3</v>
      </c>
      <c r="B6" s="2" t="s">
        <v>733</v>
      </c>
      <c r="C6" s="2" t="s">
        <v>734</v>
      </c>
      <c r="D6" s="2" t="s">
        <v>735</v>
      </c>
      <c r="E6" s="2">
        <v>186831</v>
      </c>
      <c r="F6" s="2" t="s">
        <v>548</v>
      </c>
      <c r="G6" s="2">
        <v>1</v>
      </c>
      <c r="H6" s="2">
        <v>2006</v>
      </c>
      <c r="I6" s="300">
        <v>8500</v>
      </c>
      <c r="J6" s="154" t="s">
        <v>1096</v>
      </c>
      <c r="K6" s="154" t="s">
        <v>1097</v>
      </c>
      <c r="L6" s="154" t="s">
        <v>1096</v>
      </c>
      <c r="M6" s="154" t="s">
        <v>1097</v>
      </c>
      <c r="N6" s="155"/>
    </row>
    <row r="7" spans="1:14" ht="38.25">
      <c r="A7" s="153">
        <v>4</v>
      </c>
      <c r="B7" s="2" t="s">
        <v>733</v>
      </c>
      <c r="C7" s="2" t="s">
        <v>734</v>
      </c>
      <c r="D7" s="2" t="s">
        <v>735</v>
      </c>
      <c r="E7" s="2">
        <v>186835</v>
      </c>
      <c r="F7" s="2" t="s">
        <v>548</v>
      </c>
      <c r="G7" s="2">
        <v>1</v>
      </c>
      <c r="H7" s="2">
        <v>2006</v>
      </c>
      <c r="I7" s="300">
        <v>8500</v>
      </c>
      <c r="J7" s="154" t="s">
        <v>1098</v>
      </c>
      <c r="K7" s="154" t="s">
        <v>1099</v>
      </c>
      <c r="L7" s="154" t="s">
        <v>1098</v>
      </c>
      <c r="M7" s="154" t="s">
        <v>1099</v>
      </c>
      <c r="N7" s="155"/>
    </row>
    <row r="8" spans="1:14" ht="38.25">
      <c r="A8" s="153">
        <v>5</v>
      </c>
      <c r="B8" s="2" t="s">
        <v>733</v>
      </c>
      <c r="C8" s="2" t="s">
        <v>734</v>
      </c>
      <c r="D8" s="2" t="s">
        <v>735</v>
      </c>
      <c r="E8" s="2">
        <v>186832</v>
      </c>
      <c r="F8" s="2" t="s">
        <v>548</v>
      </c>
      <c r="G8" s="44">
        <v>1</v>
      </c>
      <c r="H8" s="2">
        <v>2006</v>
      </c>
      <c r="I8" s="300">
        <v>8500</v>
      </c>
      <c r="J8" s="154" t="s">
        <v>1100</v>
      </c>
      <c r="K8" s="154" t="s">
        <v>1101</v>
      </c>
      <c r="L8" s="154" t="s">
        <v>1100</v>
      </c>
      <c r="M8" s="154" t="s">
        <v>1101</v>
      </c>
      <c r="N8" s="155"/>
    </row>
    <row r="9" spans="1:14" ht="38.25">
      <c r="A9" s="153">
        <v>6</v>
      </c>
      <c r="B9" s="2" t="s">
        <v>736</v>
      </c>
      <c r="C9" s="2" t="s">
        <v>734</v>
      </c>
      <c r="D9" s="2" t="s">
        <v>737</v>
      </c>
      <c r="E9" s="2">
        <v>191836</v>
      </c>
      <c r="F9" s="2" t="s">
        <v>548</v>
      </c>
      <c r="G9" s="2">
        <v>1</v>
      </c>
      <c r="H9" s="2">
        <v>2008</v>
      </c>
      <c r="I9" s="300">
        <v>9000</v>
      </c>
      <c r="J9" s="154" t="s">
        <v>1102</v>
      </c>
      <c r="K9" s="154" t="s">
        <v>1103</v>
      </c>
      <c r="L9" s="154" t="s">
        <v>1102</v>
      </c>
      <c r="M9" s="154" t="s">
        <v>1103</v>
      </c>
      <c r="N9" s="155"/>
    </row>
    <row r="10" spans="1:14" ht="38.25">
      <c r="A10" s="153">
        <v>7</v>
      </c>
      <c r="B10" s="2" t="s">
        <v>736</v>
      </c>
      <c r="C10" s="2" t="s">
        <v>734</v>
      </c>
      <c r="D10" s="2" t="s">
        <v>737</v>
      </c>
      <c r="E10" s="2">
        <v>191837</v>
      </c>
      <c r="F10" s="2" t="s">
        <v>548</v>
      </c>
      <c r="G10" s="2">
        <v>1</v>
      </c>
      <c r="H10" s="2">
        <v>2008</v>
      </c>
      <c r="I10" s="300">
        <v>9000</v>
      </c>
      <c r="J10" s="154" t="s">
        <v>1104</v>
      </c>
      <c r="K10" s="154" t="s">
        <v>1105</v>
      </c>
      <c r="L10" s="154" t="s">
        <v>1104</v>
      </c>
      <c r="M10" s="154" t="s">
        <v>1105</v>
      </c>
      <c r="N10" s="155"/>
    </row>
    <row r="11" spans="1:14" ht="38.25">
      <c r="A11" s="153">
        <v>8</v>
      </c>
      <c r="B11" s="2" t="s">
        <v>736</v>
      </c>
      <c r="C11" s="2" t="s">
        <v>734</v>
      </c>
      <c r="D11" s="2" t="s">
        <v>737</v>
      </c>
      <c r="E11" s="2">
        <v>191846</v>
      </c>
      <c r="F11" s="2" t="s">
        <v>548</v>
      </c>
      <c r="G11" s="2">
        <v>1</v>
      </c>
      <c r="H11" s="2">
        <v>2008</v>
      </c>
      <c r="I11" s="300">
        <v>9000</v>
      </c>
      <c r="J11" s="154" t="s">
        <v>1106</v>
      </c>
      <c r="K11" s="154" t="s">
        <v>1107</v>
      </c>
      <c r="L11" s="154" t="s">
        <v>1106</v>
      </c>
      <c r="M11" s="154" t="s">
        <v>1107</v>
      </c>
      <c r="N11" s="155"/>
    </row>
    <row r="12" spans="1:14" ht="39" thickBot="1">
      <c r="A12" s="156">
        <v>9</v>
      </c>
      <c r="B12" s="157" t="s">
        <v>736</v>
      </c>
      <c r="C12" s="157" t="s">
        <v>734</v>
      </c>
      <c r="D12" s="157" t="s">
        <v>737</v>
      </c>
      <c r="E12" s="157">
        <v>191840</v>
      </c>
      <c r="F12" s="157" t="s">
        <v>548</v>
      </c>
      <c r="G12" s="157">
        <v>1</v>
      </c>
      <c r="H12" s="157">
        <v>2008</v>
      </c>
      <c r="I12" s="301">
        <v>9000</v>
      </c>
      <c r="J12" s="154" t="s">
        <v>1108</v>
      </c>
      <c r="K12" s="154" t="s">
        <v>1109</v>
      </c>
      <c r="L12" s="154" t="s">
        <v>1108</v>
      </c>
      <c r="M12" s="154" t="s">
        <v>1109</v>
      </c>
      <c r="N12" s="158"/>
    </row>
    <row r="13" spans="1:14">
      <c r="A13" s="457" t="s">
        <v>156</v>
      </c>
      <c r="B13" s="458"/>
      <c r="C13" s="458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9"/>
    </row>
    <row r="14" spans="1:14" ht="56.25" customHeight="1">
      <c r="A14" s="153">
        <v>1</v>
      </c>
      <c r="B14" s="2" t="s">
        <v>908</v>
      </c>
      <c r="C14" s="2" t="s">
        <v>909</v>
      </c>
      <c r="D14" s="2"/>
      <c r="E14" s="2"/>
      <c r="F14" s="2" t="s">
        <v>548</v>
      </c>
      <c r="G14" s="2">
        <v>6</v>
      </c>
      <c r="H14" s="2"/>
      <c r="I14" s="300">
        <v>15000</v>
      </c>
      <c r="J14" s="154" t="s">
        <v>1108</v>
      </c>
      <c r="K14" s="154" t="s">
        <v>1109</v>
      </c>
      <c r="L14" s="154" t="s">
        <v>1108</v>
      </c>
      <c r="M14" s="154" t="s">
        <v>1109</v>
      </c>
      <c r="N14" s="159" t="s">
        <v>910</v>
      </c>
    </row>
    <row r="15" spans="1:14" ht="38.25">
      <c r="A15" s="153">
        <v>2</v>
      </c>
      <c r="B15" s="2" t="s">
        <v>733</v>
      </c>
      <c r="C15" s="2" t="s">
        <v>911</v>
      </c>
      <c r="D15" s="2" t="s">
        <v>912</v>
      </c>
      <c r="E15" s="2" t="s">
        <v>913</v>
      </c>
      <c r="F15" s="2" t="s">
        <v>548</v>
      </c>
      <c r="G15" s="2">
        <v>1</v>
      </c>
      <c r="H15" s="2">
        <v>2006</v>
      </c>
      <c r="I15" s="300">
        <v>2000</v>
      </c>
      <c r="J15" s="154" t="s">
        <v>1108</v>
      </c>
      <c r="K15" s="154" t="s">
        <v>1109</v>
      </c>
      <c r="L15" s="154" t="s">
        <v>1108</v>
      </c>
      <c r="M15" s="154" t="s">
        <v>1109</v>
      </c>
      <c r="N15" s="155"/>
    </row>
    <row r="16" spans="1:14" ht="38.25">
      <c r="A16" s="153">
        <v>3</v>
      </c>
      <c r="B16" s="2" t="s">
        <v>733</v>
      </c>
      <c r="C16" s="2" t="s">
        <v>911</v>
      </c>
      <c r="D16" s="2" t="s">
        <v>912</v>
      </c>
      <c r="E16" s="2" t="s">
        <v>914</v>
      </c>
      <c r="F16" s="2" t="s">
        <v>548</v>
      </c>
      <c r="G16" s="2">
        <v>1</v>
      </c>
      <c r="H16" s="2">
        <v>2006</v>
      </c>
      <c r="I16" s="300">
        <v>2000</v>
      </c>
      <c r="J16" s="154" t="s">
        <v>1108</v>
      </c>
      <c r="K16" s="154" t="s">
        <v>1109</v>
      </c>
      <c r="L16" s="154" t="s">
        <v>1108</v>
      </c>
      <c r="M16" s="154" t="s">
        <v>1109</v>
      </c>
      <c r="N16" s="155"/>
    </row>
    <row r="17" spans="1:14" ht="38.25">
      <c r="A17" s="153">
        <v>4</v>
      </c>
      <c r="B17" s="2" t="s">
        <v>733</v>
      </c>
      <c r="C17" s="2" t="s">
        <v>911</v>
      </c>
      <c r="D17" s="2" t="s">
        <v>912</v>
      </c>
      <c r="E17" s="2" t="s">
        <v>915</v>
      </c>
      <c r="F17" s="2" t="s">
        <v>548</v>
      </c>
      <c r="G17" s="2">
        <v>1</v>
      </c>
      <c r="H17" s="2">
        <v>2006</v>
      </c>
      <c r="I17" s="300">
        <v>2000</v>
      </c>
      <c r="J17" s="154" t="s">
        <v>1108</v>
      </c>
      <c r="K17" s="154" t="s">
        <v>1109</v>
      </c>
      <c r="L17" s="154" t="s">
        <v>1108</v>
      </c>
      <c r="M17" s="154" t="s">
        <v>1109</v>
      </c>
      <c r="N17" s="155"/>
    </row>
    <row r="18" spans="1:14" ht="38.25">
      <c r="A18" s="153">
        <v>5</v>
      </c>
      <c r="B18" s="2" t="s">
        <v>733</v>
      </c>
      <c r="C18" s="2" t="s">
        <v>911</v>
      </c>
      <c r="D18" s="2" t="s">
        <v>912</v>
      </c>
      <c r="E18" s="2" t="s">
        <v>916</v>
      </c>
      <c r="F18" s="2" t="s">
        <v>548</v>
      </c>
      <c r="G18" s="2">
        <v>1</v>
      </c>
      <c r="H18" s="2">
        <v>2006</v>
      </c>
      <c r="I18" s="300">
        <v>2000</v>
      </c>
      <c r="J18" s="154" t="s">
        <v>1108</v>
      </c>
      <c r="K18" s="154" t="s">
        <v>1109</v>
      </c>
      <c r="L18" s="154" t="s">
        <v>1108</v>
      </c>
      <c r="M18" s="154" t="s">
        <v>1109</v>
      </c>
      <c r="N18" s="155"/>
    </row>
    <row r="19" spans="1:14" ht="38.25">
      <c r="A19" s="153">
        <v>6</v>
      </c>
      <c r="B19" s="2" t="s">
        <v>733</v>
      </c>
      <c r="C19" s="2" t="s">
        <v>911</v>
      </c>
      <c r="D19" s="2" t="s">
        <v>912</v>
      </c>
      <c r="E19" s="2" t="s">
        <v>917</v>
      </c>
      <c r="F19" s="2" t="s">
        <v>548</v>
      </c>
      <c r="G19" s="44">
        <v>1</v>
      </c>
      <c r="H19" s="2">
        <v>2006</v>
      </c>
      <c r="I19" s="300">
        <v>2000</v>
      </c>
      <c r="J19" s="154" t="s">
        <v>1108</v>
      </c>
      <c r="K19" s="154" t="s">
        <v>1109</v>
      </c>
      <c r="L19" s="154" t="s">
        <v>1108</v>
      </c>
      <c r="M19" s="154" t="s">
        <v>1109</v>
      </c>
      <c r="N19" s="155"/>
    </row>
  </sheetData>
  <mergeCells count="5">
    <mergeCell ref="A13:N13"/>
    <mergeCell ref="A1:N1"/>
    <mergeCell ref="J2:K2"/>
    <mergeCell ref="L2:M2"/>
    <mergeCell ref="A3:N3"/>
  </mergeCells>
  <phoneticPr fontId="16" type="noConversion"/>
  <pageMargins left="0.35433070866141736" right="0.35433070866141736" top="0.39370078740157483" bottom="0.39370078740157483" header="0.31496062992125984" footer="0.51181102362204722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253"/>
  <sheetViews>
    <sheetView view="pageBreakPreview" topLeftCell="A10" zoomScaleNormal="100" zoomScaleSheetLayoutView="100" workbookViewId="0">
      <selection activeCell="E4" sqref="E4:E5"/>
    </sheetView>
  </sheetViews>
  <sheetFormatPr defaultColWidth="9.140625" defaultRowHeight="12.75"/>
  <cols>
    <col min="1" max="1" width="4.28515625" style="11" customWidth="1"/>
    <col min="2" max="2" width="21.28515625" style="142" customWidth="1"/>
    <col min="3" max="3" width="14.140625" style="13" customWidth="1"/>
    <col min="4" max="5" width="16.42578125" style="139" customWidth="1"/>
    <col min="6" max="6" width="11" style="118" customWidth="1"/>
    <col min="7" max="7" width="22.5703125" style="121" customWidth="1"/>
    <col min="8" max="8" width="19.85546875" style="13" customWidth="1"/>
    <col min="9" max="9" width="30.42578125" style="134" customWidth="1"/>
    <col min="10" max="11" width="23.85546875" style="134" customWidth="1"/>
    <col min="12" max="12" width="15.140625" style="134" customWidth="1"/>
    <col min="13" max="13" width="23.28515625" style="134" customWidth="1"/>
    <col min="14" max="14" width="13.42578125" style="134" customWidth="1"/>
    <col min="15" max="16" width="11" style="134" customWidth="1"/>
    <col min="17" max="17" width="11.5703125" style="109" customWidth="1"/>
    <col min="18" max="18" width="19" style="109" customWidth="1"/>
    <col min="19" max="20" width="11" style="109" customWidth="1"/>
    <col min="21" max="21" width="18.7109375" style="152" customWidth="1"/>
    <col min="22" max="22" width="18.140625" style="152" customWidth="1"/>
    <col min="23" max="23" width="20.28515625" style="152" customWidth="1"/>
    <col min="24" max="24" width="17.7109375" style="109" customWidth="1"/>
    <col min="25" max="25" width="26.28515625" style="105" customWidth="1"/>
    <col min="26" max="26" width="18.5703125" style="109" customWidth="1"/>
    <col min="27" max="27" width="16.85546875" style="105" customWidth="1"/>
    <col min="28" max="28" width="17.85546875" style="210" customWidth="1"/>
  </cols>
  <sheetData>
    <row r="2" spans="1:28">
      <c r="E2" s="13"/>
    </row>
    <row r="3" spans="1:28">
      <c r="A3" s="26" t="s">
        <v>164</v>
      </c>
      <c r="F3" s="119"/>
    </row>
    <row r="4" spans="1:28" ht="62.25" customHeight="1">
      <c r="A4" s="343" t="s">
        <v>50</v>
      </c>
      <c r="B4" s="343" t="s">
        <v>51</v>
      </c>
      <c r="C4" s="343" t="s">
        <v>52</v>
      </c>
      <c r="D4" s="343" t="s">
        <v>53</v>
      </c>
      <c r="E4" s="343" t="s">
        <v>54</v>
      </c>
      <c r="F4" s="348" t="s">
        <v>55</v>
      </c>
      <c r="G4" s="372" t="s">
        <v>1112</v>
      </c>
      <c r="H4" s="343" t="s">
        <v>102</v>
      </c>
      <c r="I4" s="343" t="s">
        <v>7</v>
      </c>
      <c r="J4" s="343" t="s">
        <v>8</v>
      </c>
      <c r="K4" s="374" t="s">
        <v>56</v>
      </c>
      <c r="L4" s="375"/>
      <c r="M4" s="376"/>
      <c r="N4" s="343" t="s">
        <v>103</v>
      </c>
      <c r="O4" s="345" t="s">
        <v>104</v>
      </c>
      <c r="P4" s="346"/>
      <c r="Q4" s="346"/>
      <c r="R4" s="346"/>
      <c r="S4" s="346"/>
      <c r="T4" s="347"/>
      <c r="U4" s="370" t="s">
        <v>57</v>
      </c>
      <c r="V4" s="370" t="s">
        <v>58</v>
      </c>
      <c r="W4" s="370" t="s">
        <v>59</v>
      </c>
      <c r="X4" s="370" t="s">
        <v>60</v>
      </c>
      <c r="Y4" s="370" t="s">
        <v>61</v>
      </c>
      <c r="Z4" s="370" t="s">
        <v>62</v>
      </c>
      <c r="AA4" s="370" t="s">
        <v>63</v>
      </c>
      <c r="AB4" s="372" t="s">
        <v>531</v>
      </c>
    </row>
    <row r="5" spans="1:28" ht="62.25" customHeight="1">
      <c r="A5" s="344"/>
      <c r="B5" s="344"/>
      <c r="C5" s="344"/>
      <c r="D5" s="344"/>
      <c r="E5" s="344"/>
      <c r="F5" s="349"/>
      <c r="G5" s="373"/>
      <c r="H5" s="344"/>
      <c r="I5" s="344"/>
      <c r="J5" s="344"/>
      <c r="K5" s="90" t="s">
        <v>64</v>
      </c>
      <c r="L5" s="90" t="s">
        <v>65</v>
      </c>
      <c r="M5" s="90" t="s">
        <v>66</v>
      </c>
      <c r="N5" s="344"/>
      <c r="O5" s="3" t="s">
        <v>67</v>
      </c>
      <c r="P5" s="3" t="s">
        <v>68</v>
      </c>
      <c r="Q5" s="3" t="s">
        <v>69</v>
      </c>
      <c r="R5" s="3" t="s">
        <v>70</v>
      </c>
      <c r="S5" s="3" t="s">
        <v>71</v>
      </c>
      <c r="T5" s="3" t="s">
        <v>101</v>
      </c>
      <c r="U5" s="371"/>
      <c r="V5" s="371"/>
      <c r="W5" s="371"/>
      <c r="X5" s="371"/>
      <c r="Y5" s="371"/>
      <c r="Z5" s="371"/>
      <c r="AA5" s="371"/>
      <c r="AB5" s="373"/>
    </row>
    <row r="6" spans="1:28" s="11" customFormat="1" ht="26.25" customHeight="1">
      <c r="A6" s="380" t="s">
        <v>200</v>
      </c>
      <c r="B6" s="380"/>
      <c r="C6" s="380"/>
      <c r="D6" s="380"/>
      <c r="E6" s="380"/>
      <c r="F6" s="120"/>
      <c r="G6" s="123"/>
      <c r="H6" s="133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03"/>
      <c r="V6" s="103"/>
      <c r="W6" s="103"/>
      <c r="X6" s="135"/>
      <c r="Y6" s="151"/>
      <c r="Z6" s="135"/>
      <c r="AA6" s="151"/>
      <c r="AB6" s="215"/>
    </row>
    <row r="7" spans="1:28" s="329" customFormat="1" ht="31.5">
      <c r="A7" s="267">
        <v>1</v>
      </c>
      <c r="B7" s="268" t="s">
        <v>241</v>
      </c>
      <c r="C7" s="267" t="s">
        <v>1113</v>
      </c>
      <c r="D7" s="269" t="s">
        <v>460</v>
      </c>
      <c r="E7" s="269" t="s">
        <v>460</v>
      </c>
      <c r="F7" s="270">
        <v>1900</v>
      </c>
      <c r="G7" s="269"/>
      <c r="H7" s="267" t="s">
        <v>407</v>
      </c>
      <c r="I7" s="267" t="s">
        <v>277</v>
      </c>
      <c r="J7" s="267" t="s">
        <v>278</v>
      </c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71">
        <v>1040</v>
      </c>
      <c r="V7" s="271">
        <v>2007</v>
      </c>
      <c r="W7" s="271"/>
      <c r="X7" s="267" t="s">
        <v>1114</v>
      </c>
      <c r="Y7" s="272" t="s">
        <v>460</v>
      </c>
      <c r="Z7" s="267" t="s">
        <v>460</v>
      </c>
      <c r="AA7" s="272" t="s">
        <v>460</v>
      </c>
      <c r="AB7" s="319">
        <v>8000000</v>
      </c>
    </row>
    <row r="8" spans="1:28" s="305" customFormat="1" ht="24" customHeight="1">
      <c r="A8" s="266">
        <v>2</v>
      </c>
      <c r="B8" s="268" t="s">
        <v>242</v>
      </c>
      <c r="C8" s="268" t="s">
        <v>187</v>
      </c>
      <c r="D8" s="269" t="s">
        <v>460</v>
      </c>
      <c r="E8" s="269"/>
      <c r="F8" s="270">
        <v>1900</v>
      </c>
      <c r="G8" s="269"/>
      <c r="H8" s="267" t="s">
        <v>407</v>
      </c>
      <c r="I8" s="267"/>
      <c r="J8" s="267" t="s">
        <v>278</v>
      </c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71">
        <v>181</v>
      </c>
      <c r="V8" s="271"/>
      <c r="W8" s="271"/>
      <c r="X8" s="267" t="s">
        <v>1116</v>
      </c>
      <c r="Y8" s="272" t="s">
        <v>218</v>
      </c>
      <c r="Z8" s="267"/>
      <c r="AA8" s="272" t="s">
        <v>218</v>
      </c>
      <c r="AB8" s="273">
        <v>200000</v>
      </c>
    </row>
    <row r="9" spans="1:28" s="305" customFormat="1" ht="17.25" customHeight="1">
      <c r="A9" s="266">
        <v>3</v>
      </c>
      <c r="B9" s="268" t="s">
        <v>243</v>
      </c>
      <c r="C9" s="268" t="s">
        <v>189</v>
      </c>
      <c r="D9" s="269" t="s">
        <v>460</v>
      </c>
      <c r="E9" s="269"/>
      <c r="F9" s="270">
        <v>1900</v>
      </c>
      <c r="G9" s="269"/>
      <c r="H9" s="267" t="s">
        <v>407</v>
      </c>
      <c r="I9" s="267"/>
      <c r="J9" s="267" t="s">
        <v>278</v>
      </c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71">
        <v>98</v>
      </c>
      <c r="V9" s="271"/>
      <c r="W9" s="271"/>
      <c r="X9" s="267" t="s">
        <v>170</v>
      </c>
      <c r="Y9" s="272" t="s">
        <v>218</v>
      </c>
      <c r="Z9" s="267"/>
      <c r="AA9" s="272" t="s">
        <v>218</v>
      </c>
      <c r="AB9" s="273">
        <v>100000</v>
      </c>
    </row>
    <row r="10" spans="1:28" s="314" customFormat="1" ht="31.5">
      <c r="A10" s="310">
        <v>4</v>
      </c>
      <c r="B10" s="307" t="s">
        <v>244</v>
      </c>
      <c r="C10" s="307"/>
      <c r="D10" s="308"/>
      <c r="E10" s="308"/>
      <c r="F10" s="309">
        <v>1920</v>
      </c>
      <c r="G10" s="308"/>
      <c r="H10" s="310" t="s">
        <v>407</v>
      </c>
      <c r="I10" s="318"/>
      <c r="J10" s="310" t="s">
        <v>279</v>
      </c>
      <c r="K10" s="310" t="s">
        <v>171</v>
      </c>
      <c r="L10" s="310" t="s">
        <v>172</v>
      </c>
      <c r="M10" s="310" t="s">
        <v>173</v>
      </c>
      <c r="N10" s="310" t="s">
        <v>218</v>
      </c>
      <c r="O10" s="310" t="s">
        <v>583</v>
      </c>
      <c r="P10" s="310" t="s">
        <v>646</v>
      </c>
      <c r="Q10" s="310" t="s">
        <v>646</v>
      </c>
      <c r="R10" s="310" t="s">
        <v>646</v>
      </c>
      <c r="S10" s="310" t="s">
        <v>646</v>
      </c>
      <c r="T10" s="310" t="s">
        <v>646</v>
      </c>
      <c r="U10" s="316"/>
      <c r="V10" s="316">
        <v>174.95</v>
      </c>
      <c r="W10" s="316">
        <v>650</v>
      </c>
      <c r="X10" s="310" t="s">
        <v>165</v>
      </c>
      <c r="Y10" s="317" t="s">
        <v>460</v>
      </c>
      <c r="Z10" s="310" t="s">
        <v>460</v>
      </c>
      <c r="AA10" s="317" t="s">
        <v>218</v>
      </c>
      <c r="AB10" s="313">
        <v>495000</v>
      </c>
    </row>
    <row r="11" spans="1:28" s="314" customFormat="1" ht="31.5">
      <c r="A11" s="306">
        <v>5</v>
      </c>
      <c r="B11" s="307" t="s">
        <v>244</v>
      </c>
      <c r="C11" s="307"/>
      <c r="D11" s="308"/>
      <c r="E11" s="308"/>
      <c r="F11" s="309">
        <v>1926</v>
      </c>
      <c r="G11" s="308"/>
      <c r="H11" s="310" t="s">
        <v>407</v>
      </c>
      <c r="I11" s="310"/>
      <c r="J11" s="310" t="s">
        <v>280</v>
      </c>
      <c r="K11" s="310" t="s">
        <v>171</v>
      </c>
      <c r="L11" s="310" t="s">
        <v>172</v>
      </c>
      <c r="M11" s="310" t="s">
        <v>173</v>
      </c>
      <c r="N11" s="310" t="s">
        <v>218</v>
      </c>
      <c r="O11" s="310" t="s">
        <v>646</v>
      </c>
      <c r="P11" s="310" t="s">
        <v>583</v>
      </c>
      <c r="Q11" s="310" t="s">
        <v>646</v>
      </c>
      <c r="R11" s="310" t="s">
        <v>646</v>
      </c>
      <c r="S11" s="310" t="s">
        <v>553</v>
      </c>
      <c r="T11" s="310" t="s">
        <v>646</v>
      </c>
      <c r="U11" s="316"/>
      <c r="V11" s="316">
        <v>109.19</v>
      </c>
      <c r="W11" s="316"/>
      <c r="X11" s="310" t="s">
        <v>165</v>
      </c>
      <c r="Y11" s="317" t="s">
        <v>460</v>
      </c>
      <c r="Z11" s="310" t="s">
        <v>460</v>
      </c>
      <c r="AA11" s="317" t="s">
        <v>218</v>
      </c>
      <c r="AB11" s="313">
        <v>311000</v>
      </c>
    </row>
    <row r="12" spans="1:28" s="314" customFormat="1" ht="31.5">
      <c r="A12" s="306">
        <v>6</v>
      </c>
      <c r="B12" s="307" t="s">
        <v>244</v>
      </c>
      <c r="C12" s="307"/>
      <c r="D12" s="308"/>
      <c r="E12" s="308"/>
      <c r="F12" s="309">
        <v>1923</v>
      </c>
      <c r="G12" s="308"/>
      <c r="H12" s="310" t="s">
        <v>407</v>
      </c>
      <c r="I12" s="310"/>
      <c r="J12" s="310" t="s">
        <v>281</v>
      </c>
      <c r="K12" s="310" t="s">
        <v>171</v>
      </c>
      <c r="L12" s="310" t="s">
        <v>174</v>
      </c>
      <c r="M12" s="310" t="s">
        <v>173</v>
      </c>
      <c r="N12" s="310" t="s">
        <v>218</v>
      </c>
      <c r="O12" s="310" t="s">
        <v>646</v>
      </c>
      <c r="P12" s="310" t="s">
        <v>583</v>
      </c>
      <c r="Q12" s="310" t="s">
        <v>646</v>
      </c>
      <c r="R12" s="310" t="s">
        <v>646</v>
      </c>
      <c r="S12" s="310" t="s">
        <v>553</v>
      </c>
      <c r="T12" s="310" t="s">
        <v>646</v>
      </c>
      <c r="U12" s="316"/>
      <c r="V12" s="316">
        <v>178.65</v>
      </c>
      <c r="W12" s="316">
        <v>1025</v>
      </c>
      <c r="X12" s="310" t="s">
        <v>165</v>
      </c>
      <c r="Y12" s="317" t="s">
        <v>460</v>
      </c>
      <c r="Z12" s="310" t="s">
        <v>460</v>
      </c>
      <c r="AA12" s="317" t="s">
        <v>218</v>
      </c>
      <c r="AB12" s="313">
        <v>503000</v>
      </c>
    </row>
    <row r="13" spans="1:28" s="314" customFormat="1" ht="31.5">
      <c r="A13" s="310">
        <v>7</v>
      </c>
      <c r="B13" s="307" t="s">
        <v>244</v>
      </c>
      <c r="C13" s="307"/>
      <c r="D13" s="308"/>
      <c r="E13" s="308"/>
      <c r="F13" s="309">
        <v>1930</v>
      </c>
      <c r="G13" s="308"/>
      <c r="H13" s="310" t="s">
        <v>407</v>
      </c>
      <c r="I13" s="310"/>
      <c r="J13" s="310" t="s">
        <v>282</v>
      </c>
      <c r="K13" s="310" t="s">
        <v>171</v>
      </c>
      <c r="L13" s="310" t="s">
        <v>174</v>
      </c>
      <c r="M13" s="310" t="s">
        <v>175</v>
      </c>
      <c r="N13" s="310" t="s">
        <v>218</v>
      </c>
      <c r="O13" s="310" t="s">
        <v>646</v>
      </c>
      <c r="P13" s="310" t="s">
        <v>583</v>
      </c>
      <c r="Q13" s="310" t="s">
        <v>583</v>
      </c>
      <c r="R13" s="310" t="s">
        <v>646</v>
      </c>
      <c r="S13" s="310" t="s">
        <v>646</v>
      </c>
      <c r="T13" s="310" t="s">
        <v>646</v>
      </c>
      <c r="U13" s="316"/>
      <c r="V13" s="316">
        <v>258.08999999999997</v>
      </c>
      <c r="W13" s="316">
        <v>1459</v>
      </c>
      <c r="X13" s="310" t="s">
        <v>165</v>
      </c>
      <c r="Y13" s="317" t="s">
        <v>460</v>
      </c>
      <c r="Z13" s="310" t="s">
        <v>460</v>
      </c>
      <c r="AA13" s="317" t="s">
        <v>218</v>
      </c>
      <c r="AB13" s="313">
        <v>727000</v>
      </c>
    </row>
    <row r="14" spans="1:28" s="314" customFormat="1" ht="31.5">
      <c r="A14" s="306">
        <v>8</v>
      </c>
      <c r="B14" s="307" t="s">
        <v>244</v>
      </c>
      <c r="C14" s="307"/>
      <c r="D14" s="308"/>
      <c r="E14" s="308"/>
      <c r="F14" s="309">
        <v>1905</v>
      </c>
      <c r="G14" s="308"/>
      <c r="H14" s="310" t="s">
        <v>407</v>
      </c>
      <c r="I14" s="310"/>
      <c r="J14" s="310" t="s">
        <v>283</v>
      </c>
      <c r="K14" s="310" t="s">
        <v>171</v>
      </c>
      <c r="L14" s="310" t="s">
        <v>174</v>
      </c>
      <c r="M14" s="310" t="s">
        <v>176</v>
      </c>
      <c r="N14" s="310" t="s">
        <v>218</v>
      </c>
      <c r="O14" s="310" t="s">
        <v>646</v>
      </c>
      <c r="P14" s="310" t="s">
        <v>646</v>
      </c>
      <c r="Q14" s="310" t="s">
        <v>583</v>
      </c>
      <c r="R14" s="310" t="s">
        <v>646</v>
      </c>
      <c r="S14" s="310" t="s">
        <v>646</v>
      </c>
      <c r="T14" s="310" t="s">
        <v>646</v>
      </c>
      <c r="U14" s="316"/>
      <c r="V14" s="316">
        <v>496.04</v>
      </c>
      <c r="W14" s="316">
        <v>2635</v>
      </c>
      <c r="X14" s="310" t="s">
        <v>166</v>
      </c>
      <c r="Y14" s="317" t="s">
        <v>460</v>
      </c>
      <c r="Z14" s="310" t="s">
        <v>460</v>
      </c>
      <c r="AA14" s="317" t="s">
        <v>218</v>
      </c>
      <c r="AB14" s="313">
        <v>1360000</v>
      </c>
    </row>
    <row r="15" spans="1:28" s="314" customFormat="1" ht="21">
      <c r="A15" s="306">
        <v>9</v>
      </c>
      <c r="B15" s="307" t="s">
        <v>244</v>
      </c>
      <c r="C15" s="307"/>
      <c r="D15" s="308"/>
      <c r="E15" s="308"/>
      <c r="F15" s="309">
        <v>1906</v>
      </c>
      <c r="G15" s="308"/>
      <c r="H15" s="310" t="s">
        <v>407</v>
      </c>
      <c r="I15" s="310"/>
      <c r="J15" s="310" t="s">
        <v>284</v>
      </c>
      <c r="K15" s="310" t="s">
        <v>171</v>
      </c>
      <c r="L15" s="310" t="s">
        <v>177</v>
      </c>
      <c r="M15" s="310" t="s">
        <v>176</v>
      </c>
      <c r="N15" s="310" t="s">
        <v>218</v>
      </c>
      <c r="O15" s="310" t="s">
        <v>646</v>
      </c>
      <c r="P15" s="310" t="s">
        <v>583</v>
      </c>
      <c r="Q15" s="310" t="s">
        <v>583</v>
      </c>
      <c r="R15" s="310" t="s">
        <v>646</v>
      </c>
      <c r="S15" s="310" t="s">
        <v>646</v>
      </c>
      <c r="T15" s="310" t="s">
        <v>646</v>
      </c>
      <c r="U15" s="316"/>
      <c r="V15" s="316">
        <v>430.24</v>
      </c>
      <c r="W15" s="316">
        <v>2438</v>
      </c>
      <c r="X15" s="310" t="s">
        <v>167</v>
      </c>
      <c r="Y15" s="317" t="s">
        <v>460</v>
      </c>
      <c r="Z15" s="310" t="s">
        <v>460</v>
      </c>
      <c r="AA15" s="317" t="s">
        <v>218</v>
      </c>
      <c r="AB15" s="313">
        <v>1350000</v>
      </c>
    </row>
    <row r="16" spans="1:28" s="314" customFormat="1" ht="31.5">
      <c r="A16" s="310">
        <v>10</v>
      </c>
      <c r="B16" s="307" t="s">
        <v>244</v>
      </c>
      <c r="C16" s="307"/>
      <c r="D16" s="308"/>
      <c r="E16" s="308"/>
      <c r="F16" s="309">
        <v>1910</v>
      </c>
      <c r="G16" s="308"/>
      <c r="H16" s="310" t="s">
        <v>407</v>
      </c>
      <c r="I16" s="310"/>
      <c r="J16" s="310" t="s">
        <v>285</v>
      </c>
      <c r="K16" s="310" t="s">
        <v>171</v>
      </c>
      <c r="L16" s="310" t="s">
        <v>174</v>
      </c>
      <c r="M16" s="310" t="s">
        <v>176</v>
      </c>
      <c r="N16" s="310" t="s">
        <v>218</v>
      </c>
      <c r="O16" s="310" t="s">
        <v>646</v>
      </c>
      <c r="P16" s="310" t="s">
        <v>646</v>
      </c>
      <c r="Q16" s="310" t="s">
        <v>646</v>
      </c>
      <c r="R16" s="310" t="s">
        <v>646</v>
      </c>
      <c r="S16" s="310" t="s">
        <v>646</v>
      </c>
      <c r="T16" s="310" t="s">
        <v>646</v>
      </c>
      <c r="U16" s="316"/>
      <c r="V16" s="316">
        <v>497.03</v>
      </c>
      <c r="W16" s="316">
        <v>2528</v>
      </c>
      <c r="X16" s="310" t="s">
        <v>166</v>
      </c>
      <c r="Y16" s="317" t="s">
        <v>460</v>
      </c>
      <c r="Z16" s="310" t="s">
        <v>460</v>
      </c>
      <c r="AA16" s="317" t="s">
        <v>218</v>
      </c>
      <c r="AB16" s="313">
        <v>1362000</v>
      </c>
    </row>
    <row r="17" spans="1:28" s="314" customFormat="1" ht="31.5">
      <c r="A17" s="306">
        <v>11</v>
      </c>
      <c r="B17" s="307" t="s">
        <v>244</v>
      </c>
      <c r="C17" s="307"/>
      <c r="D17" s="308"/>
      <c r="E17" s="308"/>
      <c r="F17" s="309">
        <v>1906</v>
      </c>
      <c r="G17" s="308"/>
      <c r="H17" s="310" t="s">
        <v>407</v>
      </c>
      <c r="I17" s="310"/>
      <c r="J17" s="310" t="s">
        <v>286</v>
      </c>
      <c r="K17" s="310" t="s">
        <v>171</v>
      </c>
      <c r="L17" s="310" t="s">
        <v>174</v>
      </c>
      <c r="M17" s="310" t="s">
        <v>176</v>
      </c>
      <c r="N17" s="310" t="s">
        <v>218</v>
      </c>
      <c r="O17" s="310" t="s">
        <v>646</v>
      </c>
      <c r="P17" s="310" t="s">
        <v>646</v>
      </c>
      <c r="Q17" s="310" t="s">
        <v>646</v>
      </c>
      <c r="R17" s="310" t="s">
        <v>646</v>
      </c>
      <c r="S17" s="310" t="s">
        <v>646</v>
      </c>
      <c r="T17" s="310" t="s">
        <v>646</v>
      </c>
      <c r="U17" s="316"/>
      <c r="V17" s="316">
        <v>466.23</v>
      </c>
      <c r="W17" s="316">
        <v>2480</v>
      </c>
      <c r="X17" s="310" t="s">
        <v>166</v>
      </c>
      <c r="Y17" s="317" t="s">
        <v>460</v>
      </c>
      <c r="Z17" s="310" t="s">
        <v>460</v>
      </c>
      <c r="AA17" s="317" t="s">
        <v>218</v>
      </c>
      <c r="AB17" s="313">
        <v>1277000</v>
      </c>
    </row>
    <row r="18" spans="1:28" s="314" customFormat="1" ht="31.5">
      <c r="A18" s="306">
        <v>12</v>
      </c>
      <c r="B18" s="307" t="s">
        <v>244</v>
      </c>
      <c r="C18" s="307"/>
      <c r="D18" s="308"/>
      <c r="E18" s="308"/>
      <c r="F18" s="309">
        <v>1906</v>
      </c>
      <c r="G18" s="308"/>
      <c r="H18" s="310" t="s">
        <v>407</v>
      </c>
      <c r="I18" s="310"/>
      <c r="J18" s="310" t="s">
        <v>184</v>
      </c>
      <c r="K18" s="310" t="s">
        <v>171</v>
      </c>
      <c r="L18" s="310" t="s">
        <v>174</v>
      </c>
      <c r="M18" s="310" t="s">
        <v>176</v>
      </c>
      <c r="N18" s="310" t="s">
        <v>218</v>
      </c>
      <c r="O18" s="310" t="s">
        <v>646</v>
      </c>
      <c r="P18" s="310" t="s">
        <v>646</v>
      </c>
      <c r="Q18" s="310" t="s">
        <v>646</v>
      </c>
      <c r="R18" s="310" t="s">
        <v>646</v>
      </c>
      <c r="S18" s="310" t="s">
        <v>553</v>
      </c>
      <c r="T18" s="310" t="s">
        <v>646</v>
      </c>
      <c r="U18" s="316"/>
      <c r="V18" s="316">
        <v>377.67</v>
      </c>
      <c r="W18" s="316">
        <v>2229</v>
      </c>
      <c r="X18" s="310" t="s">
        <v>166</v>
      </c>
      <c r="Y18" s="317" t="s">
        <v>460</v>
      </c>
      <c r="Z18" s="310" t="s">
        <v>460</v>
      </c>
      <c r="AA18" s="317" t="s">
        <v>218</v>
      </c>
      <c r="AB18" s="313">
        <v>1034000</v>
      </c>
    </row>
    <row r="19" spans="1:28" s="314" customFormat="1" ht="31.5">
      <c r="A19" s="310">
        <v>13</v>
      </c>
      <c r="B19" s="307" t="s">
        <v>244</v>
      </c>
      <c r="C19" s="307"/>
      <c r="D19" s="308"/>
      <c r="E19" s="308"/>
      <c r="F19" s="309">
        <v>1898</v>
      </c>
      <c r="G19" s="308"/>
      <c r="H19" s="310" t="s">
        <v>407</v>
      </c>
      <c r="I19" s="310"/>
      <c r="J19" s="310" t="s">
        <v>185</v>
      </c>
      <c r="K19" s="310" t="s">
        <v>171</v>
      </c>
      <c r="L19" s="310" t="s">
        <v>174</v>
      </c>
      <c r="M19" s="310" t="s">
        <v>178</v>
      </c>
      <c r="N19" s="310" t="s">
        <v>218</v>
      </c>
      <c r="O19" s="310" t="s">
        <v>646</v>
      </c>
      <c r="P19" s="310" t="s">
        <v>646</v>
      </c>
      <c r="Q19" s="310" t="s">
        <v>646</v>
      </c>
      <c r="R19" s="310" t="s">
        <v>646</v>
      </c>
      <c r="S19" s="310" t="s">
        <v>646</v>
      </c>
      <c r="T19" s="310" t="s">
        <v>646</v>
      </c>
      <c r="U19" s="316"/>
      <c r="V19" s="316">
        <v>409.99</v>
      </c>
      <c r="W19" s="316">
        <v>2304</v>
      </c>
      <c r="X19" s="310" t="s">
        <v>166</v>
      </c>
      <c r="Y19" s="317" t="s">
        <v>460</v>
      </c>
      <c r="Z19" s="310" t="s">
        <v>460</v>
      </c>
      <c r="AA19" s="317" t="s">
        <v>218</v>
      </c>
      <c r="AB19" s="313">
        <v>1124000</v>
      </c>
    </row>
    <row r="20" spans="1:28" s="314" customFormat="1" ht="31.5">
      <c r="A20" s="306">
        <v>14</v>
      </c>
      <c r="B20" s="307" t="s">
        <v>244</v>
      </c>
      <c r="C20" s="307"/>
      <c r="D20" s="308"/>
      <c r="E20" s="308"/>
      <c r="F20" s="309">
        <v>1898</v>
      </c>
      <c r="G20" s="308"/>
      <c r="H20" s="310" t="s">
        <v>407</v>
      </c>
      <c r="I20" s="310"/>
      <c r="J20" s="310" t="s">
        <v>186</v>
      </c>
      <c r="K20" s="310" t="s">
        <v>171</v>
      </c>
      <c r="L20" s="310" t="s">
        <v>174</v>
      </c>
      <c r="M20" s="310" t="s">
        <v>176</v>
      </c>
      <c r="N20" s="310" t="s">
        <v>218</v>
      </c>
      <c r="O20" s="310" t="s">
        <v>646</v>
      </c>
      <c r="P20" s="310" t="s">
        <v>583</v>
      </c>
      <c r="Q20" s="310" t="s">
        <v>646</v>
      </c>
      <c r="R20" s="310" t="s">
        <v>646</v>
      </c>
      <c r="S20" s="310" t="s">
        <v>553</v>
      </c>
      <c r="T20" s="310" t="s">
        <v>646</v>
      </c>
      <c r="U20" s="316"/>
      <c r="V20" s="316">
        <v>91.43</v>
      </c>
      <c r="W20" s="316">
        <v>576</v>
      </c>
      <c r="X20" s="310" t="s">
        <v>166</v>
      </c>
      <c r="Y20" s="317" t="s">
        <v>460</v>
      </c>
      <c r="Z20" s="310" t="s">
        <v>460</v>
      </c>
      <c r="AA20" s="317" t="s">
        <v>218</v>
      </c>
      <c r="AB20" s="313">
        <v>252000</v>
      </c>
    </row>
    <row r="21" spans="1:28" s="314" customFormat="1" ht="31.5">
      <c r="A21" s="306">
        <v>15</v>
      </c>
      <c r="B21" s="307" t="s">
        <v>244</v>
      </c>
      <c r="C21" s="307"/>
      <c r="D21" s="308"/>
      <c r="E21" s="308"/>
      <c r="F21" s="309">
        <v>1922</v>
      </c>
      <c r="G21" s="308"/>
      <c r="H21" s="310" t="s">
        <v>407</v>
      </c>
      <c r="I21" s="310"/>
      <c r="J21" s="310" t="s">
        <v>287</v>
      </c>
      <c r="K21" s="310" t="s">
        <v>171</v>
      </c>
      <c r="L21" s="310" t="s">
        <v>174</v>
      </c>
      <c r="M21" s="310" t="s">
        <v>173</v>
      </c>
      <c r="N21" s="310" t="s">
        <v>218</v>
      </c>
      <c r="O21" s="310" t="s">
        <v>646</v>
      </c>
      <c r="P21" s="310" t="s">
        <v>646</v>
      </c>
      <c r="Q21" s="310" t="s">
        <v>646</v>
      </c>
      <c r="R21" s="310" t="s">
        <v>646</v>
      </c>
      <c r="S21" s="310" t="s">
        <v>646</v>
      </c>
      <c r="T21" s="310" t="s">
        <v>646</v>
      </c>
      <c r="U21" s="316"/>
      <c r="V21" s="316">
        <v>251.72</v>
      </c>
      <c r="W21" s="316">
        <v>1298</v>
      </c>
      <c r="X21" s="310" t="s">
        <v>165</v>
      </c>
      <c r="Y21" s="317" t="s">
        <v>460</v>
      </c>
      <c r="Z21" s="310" t="s">
        <v>460</v>
      </c>
      <c r="AA21" s="317" t="s">
        <v>218</v>
      </c>
      <c r="AB21" s="313">
        <v>710000</v>
      </c>
    </row>
    <row r="22" spans="1:28" s="314" customFormat="1" ht="21">
      <c r="A22" s="310">
        <v>16</v>
      </c>
      <c r="B22" s="307" t="s">
        <v>244</v>
      </c>
      <c r="C22" s="307"/>
      <c r="D22" s="308"/>
      <c r="E22" s="308"/>
      <c r="F22" s="309">
        <v>1920</v>
      </c>
      <c r="G22" s="308"/>
      <c r="H22" s="310" t="s">
        <v>407</v>
      </c>
      <c r="I22" s="310"/>
      <c r="J22" s="310" t="s">
        <v>288</v>
      </c>
      <c r="K22" s="310" t="s">
        <v>171</v>
      </c>
      <c r="L22" s="310" t="s">
        <v>179</v>
      </c>
      <c r="M22" s="310" t="s">
        <v>173</v>
      </c>
      <c r="N22" s="310" t="s">
        <v>218</v>
      </c>
      <c r="O22" s="310" t="s">
        <v>646</v>
      </c>
      <c r="P22" s="310" t="s">
        <v>646</v>
      </c>
      <c r="Q22" s="310" t="s">
        <v>646</v>
      </c>
      <c r="R22" s="310" t="s">
        <v>646</v>
      </c>
      <c r="S22" s="310" t="s">
        <v>646</v>
      </c>
      <c r="T22" s="310" t="s">
        <v>646</v>
      </c>
      <c r="U22" s="316"/>
      <c r="V22" s="316">
        <v>552.91</v>
      </c>
      <c r="W22" s="316"/>
      <c r="X22" s="310" t="s">
        <v>165</v>
      </c>
      <c r="Y22" s="317" t="s">
        <v>460</v>
      </c>
      <c r="Z22" s="310" t="s">
        <v>460</v>
      </c>
      <c r="AA22" s="317" t="s">
        <v>218</v>
      </c>
      <c r="AB22" s="313">
        <v>1563000</v>
      </c>
    </row>
    <row r="23" spans="1:28" s="314" customFormat="1" ht="31.5">
      <c r="A23" s="306">
        <v>17</v>
      </c>
      <c r="B23" s="307" t="s">
        <v>244</v>
      </c>
      <c r="C23" s="307"/>
      <c r="D23" s="308"/>
      <c r="E23" s="308"/>
      <c r="F23" s="309">
        <v>1936</v>
      </c>
      <c r="G23" s="308"/>
      <c r="H23" s="310" t="s">
        <v>407</v>
      </c>
      <c r="I23" s="310"/>
      <c r="J23" s="310" t="s">
        <v>294</v>
      </c>
      <c r="K23" s="310" t="s">
        <v>171</v>
      </c>
      <c r="L23" s="310" t="s">
        <v>174</v>
      </c>
      <c r="M23" s="310" t="s">
        <v>173</v>
      </c>
      <c r="N23" s="310" t="s">
        <v>218</v>
      </c>
      <c r="O23" s="310" t="s">
        <v>646</v>
      </c>
      <c r="P23" s="310" t="s">
        <v>646</v>
      </c>
      <c r="Q23" s="310" t="s">
        <v>646</v>
      </c>
      <c r="R23" s="310" t="s">
        <v>646</v>
      </c>
      <c r="S23" s="310" t="s">
        <v>646</v>
      </c>
      <c r="T23" s="310" t="s">
        <v>646</v>
      </c>
      <c r="U23" s="316"/>
      <c r="V23" s="316">
        <v>613.41999999999996</v>
      </c>
      <c r="W23" s="316">
        <v>3829</v>
      </c>
      <c r="X23" s="310" t="s">
        <v>166</v>
      </c>
      <c r="Y23" s="317" t="s">
        <v>460</v>
      </c>
      <c r="Z23" s="310" t="s">
        <v>460</v>
      </c>
      <c r="AA23" s="317" t="s">
        <v>218</v>
      </c>
      <c r="AB23" s="313">
        <v>1680000</v>
      </c>
    </row>
    <row r="24" spans="1:28" s="314" customFormat="1" ht="21">
      <c r="A24" s="306">
        <v>18</v>
      </c>
      <c r="B24" s="307" t="s">
        <v>244</v>
      </c>
      <c r="C24" s="307"/>
      <c r="D24" s="308"/>
      <c r="E24" s="308"/>
      <c r="F24" s="309">
        <v>1936</v>
      </c>
      <c r="G24" s="308"/>
      <c r="H24" s="310" t="s">
        <v>407</v>
      </c>
      <c r="I24" s="310"/>
      <c r="J24" s="310" t="s">
        <v>295</v>
      </c>
      <c r="K24" s="310" t="s">
        <v>171</v>
      </c>
      <c r="L24" s="310" t="s">
        <v>179</v>
      </c>
      <c r="M24" s="310" t="s">
        <v>173</v>
      </c>
      <c r="N24" s="310" t="s">
        <v>218</v>
      </c>
      <c r="O24" s="310" t="s">
        <v>646</v>
      </c>
      <c r="P24" s="310" t="s">
        <v>646</v>
      </c>
      <c r="Q24" s="310" t="s">
        <v>646</v>
      </c>
      <c r="R24" s="310" t="s">
        <v>646</v>
      </c>
      <c r="S24" s="310" t="s">
        <v>646</v>
      </c>
      <c r="T24" s="310" t="s">
        <v>646</v>
      </c>
      <c r="U24" s="316"/>
      <c r="V24" s="316">
        <v>68.59</v>
      </c>
      <c r="W24" s="316">
        <v>190</v>
      </c>
      <c r="X24" s="310" t="s">
        <v>168</v>
      </c>
      <c r="Y24" s="317" t="s">
        <v>218</v>
      </c>
      <c r="Z24" s="310" t="s">
        <v>460</v>
      </c>
      <c r="AA24" s="317" t="s">
        <v>218</v>
      </c>
      <c r="AB24" s="313">
        <v>205000</v>
      </c>
    </row>
    <row r="25" spans="1:28" s="314" customFormat="1" ht="21">
      <c r="A25" s="310">
        <v>19</v>
      </c>
      <c r="B25" s="307" t="s">
        <v>244</v>
      </c>
      <c r="C25" s="307"/>
      <c r="D25" s="308"/>
      <c r="E25" s="308"/>
      <c r="F25" s="309">
        <v>1888</v>
      </c>
      <c r="G25" s="308"/>
      <c r="H25" s="310" t="s">
        <v>407</v>
      </c>
      <c r="I25" s="310"/>
      <c r="J25" s="310" t="s">
        <v>296</v>
      </c>
      <c r="K25" s="310" t="s">
        <v>171</v>
      </c>
      <c r="L25" s="310" t="s">
        <v>179</v>
      </c>
      <c r="M25" s="310" t="s">
        <v>176</v>
      </c>
      <c r="N25" s="310" t="s">
        <v>218</v>
      </c>
      <c r="O25" s="310" t="s">
        <v>646</v>
      </c>
      <c r="P25" s="310" t="s">
        <v>583</v>
      </c>
      <c r="Q25" s="310" t="s">
        <v>646</v>
      </c>
      <c r="R25" s="310" t="s">
        <v>646</v>
      </c>
      <c r="S25" s="310" t="s">
        <v>646</v>
      </c>
      <c r="T25" s="310" t="s">
        <v>646</v>
      </c>
      <c r="U25" s="316"/>
      <c r="V25" s="316">
        <v>675.39</v>
      </c>
      <c r="W25" s="316">
        <v>3696</v>
      </c>
      <c r="X25" s="310" t="s">
        <v>166</v>
      </c>
      <c r="Y25" s="317" t="s">
        <v>460</v>
      </c>
      <c r="Z25" s="310" t="s">
        <v>460</v>
      </c>
      <c r="AA25" s="317" t="s">
        <v>218</v>
      </c>
      <c r="AB25" s="313">
        <v>1849000</v>
      </c>
    </row>
    <row r="26" spans="1:28" s="314" customFormat="1" ht="21">
      <c r="A26" s="306">
        <v>20</v>
      </c>
      <c r="B26" s="307" t="s">
        <v>244</v>
      </c>
      <c r="C26" s="307"/>
      <c r="D26" s="308"/>
      <c r="E26" s="308"/>
      <c r="F26" s="309">
        <v>1910</v>
      </c>
      <c r="G26" s="308"/>
      <c r="H26" s="310" t="s">
        <v>407</v>
      </c>
      <c r="I26" s="310"/>
      <c r="J26" s="310" t="s">
        <v>297</v>
      </c>
      <c r="K26" s="310" t="s">
        <v>171</v>
      </c>
      <c r="L26" s="310" t="s">
        <v>179</v>
      </c>
      <c r="M26" s="310" t="s">
        <v>176</v>
      </c>
      <c r="N26" s="310" t="s">
        <v>218</v>
      </c>
      <c r="O26" s="310" t="s">
        <v>646</v>
      </c>
      <c r="P26" s="310" t="s">
        <v>646</v>
      </c>
      <c r="Q26" s="310" t="s">
        <v>646</v>
      </c>
      <c r="R26" s="310" t="s">
        <v>646</v>
      </c>
      <c r="S26" s="310" t="s">
        <v>646</v>
      </c>
      <c r="T26" s="310" t="s">
        <v>646</v>
      </c>
      <c r="U26" s="316"/>
      <c r="V26" s="316">
        <v>355.03</v>
      </c>
      <c r="W26" s="316">
        <v>2015</v>
      </c>
      <c r="X26" s="310" t="s">
        <v>166</v>
      </c>
      <c r="Y26" s="317" t="s">
        <v>460</v>
      </c>
      <c r="Z26" s="310" t="s">
        <v>460</v>
      </c>
      <c r="AA26" s="317" t="s">
        <v>218</v>
      </c>
      <c r="AB26" s="313">
        <v>972000</v>
      </c>
    </row>
    <row r="27" spans="1:28" s="274" customFormat="1" ht="21">
      <c r="A27" s="266">
        <v>21</v>
      </c>
      <c r="B27" s="268" t="s">
        <v>244</v>
      </c>
      <c r="C27" s="268"/>
      <c r="D27" s="269"/>
      <c r="E27" s="269"/>
      <c r="F27" s="270"/>
      <c r="G27" s="269"/>
      <c r="H27" s="333" t="s">
        <v>407</v>
      </c>
      <c r="I27" s="267"/>
      <c r="J27" s="267" t="s">
        <v>298</v>
      </c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71"/>
      <c r="V27" s="271"/>
      <c r="W27" s="271"/>
      <c r="X27" s="267"/>
      <c r="Y27" s="272"/>
      <c r="Z27" s="267"/>
      <c r="AA27" s="272"/>
      <c r="AB27" s="273">
        <v>1200000</v>
      </c>
    </row>
    <row r="28" spans="1:28" s="314" customFormat="1" ht="31.5">
      <c r="A28" s="310">
        <v>22</v>
      </c>
      <c r="B28" s="307" t="s">
        <v>244</v>
      </c>
      <c r="C28" s="307"/>
      <c r="D28" s="308"/>
      <c r="E28" s="308"/>
      <c r="F28" s="309">
        <v>1912</v>
      </c>
      <c r="G28" s="308"/>
      <c r="H28" s="333" t="s">
        <v>407</v>
      </c>
      <c r="I28" s="310"/>
      <c r="J28" s="310" t="s">
        <v>299</v>
      </c>
      <c r="K28" s="310" t="s">
        <v>171</v>
      </c>
      <c r="L28" s="310" t="s">
        <v>174</v>
      </c>
      <c r="M28" s="310" t="s">
        <v>176</v>
      </c>
      <c r="N28" s="310" t="s">
        <v>218</v>
      </c>
      <c r="O28" s="310" t="s">
        <v>646</v>
      </c>
      <c r="P28" s="310" t="s">
        <v>646</v>
      </c>
      <c r="Q28" s="310" t="s">
        <v>646</v>
      </c>
      <c r="R28" s="310" t="s">
        <v>646</v>
      </c>
      <c r="S28" s="310" t="s">
        <v>646</v>
      </c>
      <c r="T28" s="310" t="s">
        <v>646</v>
      </c>
      <c r="U28" s="316"/>
      <c r="V28" s="316">
        <v>343.15</v>
      </c>
      <c r="W28" s="316">
        <v>1759</v>
      </c>
      <c r="X28" s="310" t="s">
        <v>168</v>
      </c>
      <c r="Y28" s="317" t="s">
        <v>218</v>
      </c>
      <c r="Z28" s="310" t="s">
        <v>460</v>
      </c>
      <c r="AA28" s="317" t="s">
        <v>218</v>
      </c>
      <c r="AB28" s="313">
        <v>1022000</v>
      </c>
    </row>
    <row r="29" spans="1:28" s="314" customFormat="1" ht="21">
      <c r="A29" s="306">
        <v>23</v>
      </c>
      <c r="B29" s="307" t="s">
        <v>244</v>
      </c>
      <c r="C29" s="307"/>
      <c r="D29" s="308"/>
      <c r="E29" s="308"/>
      <c r="F29" s="309">
        <v>1885</v>
      </c>
      <c r="G29" s="308"/>
      <c r="H29" s="333" t="s">
        <v>407</v>
      </c>
      <c r="I29" s="310"/>
      <c r="J29" s="310" t="s">
        <v>300</v>
      </c>
      <c r="K29" s="310" t="s">
        <v>171</v>
      </c>
      <c r="L29" s="310" t="s">
        <v>179</v>
      </c>
      <c r="M29" s="310" t="s">
        <v>173</v>
      </c>
      <c r="N29" s="310" t="s">
        <v>218</v>
      </c>
      <c r="O29" s="310" t="s">
        <v>646</v>
      </c>
      <c r="P29" s="310" t="s">
        <v>646</v>
      </c>
      <c r="Q29" s="310" t="s">
        <v>646</v>
      </c>
      <c r="R29" s="310" t="s">
        <v>646</v>
      </c>
      <c r="S29" s="310" t="s">
        <v>646</v>
      </c>
      <c r="T29" s="310" t="s">
        <v>646</v>
      </c>
      <c r="U29" s="316"/>
      <c r="V29" s="316">
        <v>619.86</v>
      </c>
      <c r="W29" s="316">
        <v>3683</v>
      </c>
      <c r="X29" s="310" t="s">
        <v>166</v>
      </c>
      <c r="Y29" s="317" t="s">
        <v>460</v>
      </c>
      <c r="Z29" s="310" t="s">
        <v>460</v>
      </c>
      <c r="AA29" s="317" t="s">
        <v>218</v>
      </c>
      <c r="AB29" s="313">
        <v>1696000</v>
      </c>
    </row>
    <row r="30" spans="1:28" s="314" customFormat="1" ht="31.5">
      <c r="A30" s="306">
        <v>24</v>
      </c>
      <c r="B30" s="307" t="s">
        <v>244</v>
      </c>
      <c r="C30" s="307"/>
      <c r="D30" s="308"/>
      <c r="E30" s="308"/>
      <c r="F30" s="309">
        <v>1964</v>
      </c>
      <c r="G30" s="308"/>
      <c r="H30" s="333" t="s">
        <v>407</v>
      </c>
      <c r="I30" s="310"/>
      <c r="J30" s="310" t="s">
        <v>301</v>
      </c>
      <c r="K30" s="310" t="s">
        <v>180</v>
      </c>
      <c r="L30" s="310" t="s">
        <v>181</v>
      </c>
      <c r="M30" s="310" t="s">
        <v>182</v>
      </c>
      <c r="N30" s="310" t="s">
        <v>218</v>
      </c>
      <c r="O30" s="310" t="s">
        <v>583</v>
      </c>
      <c r="P30" s="310" t="s">
        <v>583</v>
      </c>
      <c r="Q30" s="310" t="s">
        <v>583</v>
      </c>
      <c r="R30" s="310" t="s">
        <v>583</v>
      </c>
      <c r="S30" s="310" t="s">
        <v>553</v>
      </c>
      <c r="T30" s="310" t="s">
        <v>583</v>
      </c>
      <c r="U30" s="316"/>
      <c r="V30" s="316">
        <v>370.24</v>
      </c>
      <c r="W30" s="316">
        <v>1458</v>
      </c>
      <c r="X30" s="310" t="s">
        <v>166</v>
      </c>
      <c r="Y30" s="317" t="s">
        <v>460</v>
      </c>
      <c r="Z30" s="310" t="s">
        <v>460</v>
      </c>
      <c r="AA30" s="317" t="s">
        <v>218</v>
      </c>
      <c r="AB30" s="313">
        <v>1015000</v>
      </c>
    </row>
    <row r="31" spans="1:28" s="314" customFormat="1" ht="31.5">
      <c r="A31" s="310">
        <v>25</v>
      </c>
      <c r="B31" s="307" t="s">
        <v>244</v>
      </c>
      <c r="C31" s="307"/>
      <c r="D31" s="308"/>
      <c r="E31" s="308"/>
      <c r="F31" s="309">
        <v>1937</v>
      </c>
      <c r="G31" s="308"/>
      <c r="H31" s="333" t="s">
        <v>407</v>
      </c>
      <c r="I31" s="310"/>
      <c r="J31" s="310" t="s">
        <v>302</v>
      </c>
      <c r="K31" s="310" t="s">
        <v>171</v>
      </c>
      <c r="L31" s="310" t="s">
        <v>174</v>
      </c>
      <c r="M31" s="310" t="s">
        <v>173</v>
      </c>
      <c r="N31" s="310" t="s">
        <v>218</v>
      </c>
      <c r="O31" s="310" t="s">
        <v>646</v>
      </c>
      <c r="P31" s="310" t="s">
        <v>646</v>
      </c>
      <c r="Q31" s="310" t="s">
        <v>646</v>
      </c>
      <c r="R31" s="310" t="s">
        <v>583</v>
      </c>
      <c r="S31" s="310" t="s">
        <v>583</v>
      </c>
      <c r="T31" s="310" t="s">
        <v>583</v>
      </c>
      <c r="U31" s="316"/>
      <c r="V31" s="316">
        <v>99.28</v>
      </c>
      <c r="W31" s="316">
        <v>431</v>
      </c>
      <c r="X31" s="310" t="s">
        <v>165</v>
      </c>
      <c r="Y31" s="317" t="s">
        <v>460</v>
      </c>
      <c r="Z31" s="310" t="s">
        <v>460</v>
      </c>
      <c r="AA31" s="317" t="s">
        <v>218</v>
      </c>
      <c r="AB31" s="313">
        <v>281000</v>
      </c>
    </row>
    <row r="32" spans="1:28" s="314" customFormat="1" ht="31.5">
      <c r="A32" s="306">
        <v>26</v>
      </c>
      <c r="B32" s="307" t="s">
        <v>244</v>
      </c>
      <c r="C32" s="307"/>
      <c r="D32" s="308"/>
      <c r="E32" s="308"/>
      <c r="F32" s="309">
        <v>1924</v>
      </c>
      <c r="G32" s="308"/>
      <c r="H32" s="333" t="s">
        <v>407</v>
      </c>
      <c r="I32" s="310"/>
      <c r="J32" s="310" t="s">
        <v>303</v>
      </c>
      <c r="K32" s="310" t="s">
        <v>171</v>
      </c>
      <c r="L32" s="310" t="s">
        <v>183</v>
      </c>
      <c r="M32" s="310" t="s">
        <v>173</v>
      </c>
      <c r="N32" s="310" t="s">
        <v>218</v>
      </c>
      <c r="O32" s="310" t="s">
        <v>583</v>
      </c>
      <c r="P32" s="310" t="s">
        <v>583</v>
      </c>
      <c r="Q32" s="310" t="s">
        <v>583</v>
      </c>
      <c r="R32" s="310" t="s">
        <v>583</v>
      </c>
      <c r="S32" s="310" t="s">
        <v>553</v>
      </c>
      <c r="T32" s="310" t="s">
        <v>583</v>
      </c>
      <c r="U32" s="316"/>
      <c r="V32" s="316">
        <v>143.71</v>
      </c>
      <c r="W32" s="316">
        <v>872</v>
      </c>
      <c r="X32" s="310" t="s">
        <v>165</v>
      </c>
      <c r="Y32" s="317" t="s">
        <v>460</v>
      </c>
      <c r="Z32" s="310" t="s">
        <v>460</v>
      </c>
      <c r="AA32" s="317" t="s">
        <v>218</v>
      </c>
      <c r="AB32" s="313">
        <v>407000</v>
      </c>
    </row>
    <row r="33" spans="1:28" s="314" customFormat="1" ht="31.5">
      <c r="A33" s="306">
        <v>27</v>
      </c>
      <c r="B33" s="307" t="s">
        <v>244</v>
      </c>
      <c r="C33" s="307"/>
      <c r="D33" s="308"/>
      <c r="E33" s="308"/>
      <c r="F33" s="309">
        <v>1910</v>
      </c>
      <c r="G33" s="308"/>
      <c r="H33" s="333" t="s">
        <v>407</v>
      </c>
      <c r="I33" s="310"/>
      <c r="J33" s="310" t="s">
        <v>304</v>
      </c>
      <c r="K33" s="310" t="s">
        <v>171</v>
      </c>
      <c r="L33" s="310" t="s">
        <v>174</v>
      </c>
      <c r="M33" s="310" t="s">
        <v>173</v>
      </c>
      <c r="N33" s="310" t="s">
        <v>218</v>
      </c>
      <c r="O33" s="310" t="s">
        <v>646</v>
      </c>
      <c r="P33" s="310" t="s">
        <v>646</v>
      </c>
      <c r="Q33" s="310" t="s">
        <v>646</v>
      </c>
      <c r="R33" s="310" t="s">
        <v>646</v>
      </c>
      <c r="S33" s="310" t="s">
        <v>646</v>
      </c>
      <c r="T33" s="310" t="s">
        <v>646</v>
      </c>
      <c r="U33" s="316"/>
      <c r="V33" s="316">
        <v>30.8</v>
      </c>
      <c r="W33" s="316">
        <v>143</v>
      </c>
      <c r="X33" s="310" t="s">
        <v>165</v>
      </c>
      <c r="Y33" s="317" t="s">
        <v>460</v>
      </c>
      <c r="Z33" s="310" t="s">
        <v>460</v>
      </c>
      <c r="AA33" s="317" t="s">
        <v>218</v>
      </c>
      <c r="AB33" s="313">
        <v>87000</v>
      </c>
    </row>
    <row r="34" spans="1:28" s="314" customFormat="1" ht="31.5">
      <c r="A34" s="310">
        <v>28</v>
      </c>
      <c r="B34" s="307" t="s">
        <v>244</v>
      </c>
      <c r="C34" s="307"/>
      <c r="D34" s="308"/>
      <c r="E34" s="308"/>
      <c r="F34" s="309">
        <v>1910</v>
      </c>
      <c r="G34" s="308"/>
      <c r="H34" s="333" t="s">
        <v>407</v>
      </c>
      <c r="I34" s="310"/>
      <c r="J34" s="310" t="s">
        <v>305</v>
      </c>
      <c r="K34" s="310" t="s">
        <v>171</v>
      </c>
      <c r="L34" s="310" t="s">
        <v>174</v>
      </c>
      <c r="M34" s="310" t="s">
        <v>176</v>
      </c>
      <c r="N34" s="310" t="s">
        <v>218</v>
      </c>
      <c r="O34" s="310" t="s">
        <v>646</v>
      </c>
      <c r="P34" s="310" t="s">
        <v>646</v>
      </c>
      <c r="Q34" s="310" t="s">
        <v>646</v>
      </c>
      <c r="R34" s="310" t="s">
        <v>646</v>
      </c>
      <c r="S34" s="310" t="s">
        <v>646</v>
      </c>
      <c r="T34" s="310" t="s">
        <v>646</v>
      </c>
      <c r="U34" s="316"/>
      <c r="V34" s="316">
        <v>447.73</v>
      </c>
      <c r="W34" s="316">
        <v>2397</v>
      </c>
      <c r="X34" s="310" t="s">
        <v>166</v>
      </c>
      <c r="Y34" s="317" t="s">
        <v>460</v>
      </c>
      <c r="Z34" s="310" t="s">
        <v>460</v>
      </c>
      <c r="AA34" s="317" t="s">
        <v>218</v>
      </c>
      <c r="AB34" s="313">
        <v>1225000</v>
      </c>
    </row>
    <row r="35" spans="1:28" s="314" customFormat="1" ht="31.5">
      <c r="A35" s="306">
        <v>29</v>
      </c>
      <c r="B35" s="307" t="s">
        <v>244</v>
      </c>
      <c r="C35" s="307"/>
      <c r="D35" s="308"/>
      <c r="E35" s="308"/>
      <c r="F35" s="309">
        <v>1910</v>
      </c>
      <c r="G35" s="308"/>
      <c r="H35" s="333" t="s">
        <v>407</v>
      </c>
      <c r="I35" s="310"/>
      <c r="J35" s="310" t="s">
        <v>306</v>
      </c>
      <c r="K35" s="310" t="s">
        <v>171</v>
      </c>
      <c r="L35" s="310" t="s">
        <v>174</v>
      </c>
      <c r="M35" s="310" t="s">
        <v>176</v>
      </c>
      <c r="N35" s="310" t="s">
        <v>218</v>
      </c>
      <c r="O35" s="310" t="s">
        <v>646</v>
      </c>
      <c r="P35" s="310" t="s">
        <v>646</v>
      </c>
      <c r="Q35" s="310" t="s">
        <v>583</v>
      </c>
      <c r="R35" s="310" t="s">
        <v>646</v>
      </c>
      <c r="S35" s="310" t="s">
        <v>553</v>
      </c>
      <c r="T35" s="310" t="s">
        <v>646</v>
      </c>
      <c r="U35" s="316"/>
      <c r="V35" s="316">
        <v>435.36</v>
      </c>
      <c r="W35" s="316">
        <v>2370</v>
      </c>
      <c r="X35" s="310" t="s">
        <v>166</v>
      </c>
      <c r="Y35" s="317" t="s">
        <v>460</v>
      </c>
      <c r="Z35" s="310" t="s">
        <v>460</v>
      </c>
      <c r="AA35" s="317" t="s">
        <v>218</v>
      </c>
      <c r="AB35" s="313">
        <v>1192000</v>
      </c>
    </row>
    <row r="36" spans="1:28" s="314" customFormat="1" ht="31.5">
      <c r="A36" s="306">
        <v>30</v>
      </c>
      <c r="B36" s="307" t="s">
        <v>244</v>
      </c>
      <c r="C36" s="307"/>
      <c r="D36" s="308"/>
      <c r="E36" s="308"/>
      <c r="F36" s="309">
        <v>1911</v>
      </c>
      <c r="G36" s="308"/>
      <c r="H36" s="333" t="s">
        <v>407</v>
      </c>
      <c r="I36" s="310"/>
      <c r="J36" s="310" t="s">
        <v>307</v>
      </c>
      <c r="K36" s="310" t="s">
        <v>171</v>
      </c>
      <c r="L36" s="310" t="s">
        <v>174</v>
      </c>
      <c r="M36" s="310" t="s">
        <v>176</v>
      </c>
      <c r="N36" s="310" t="s">
        <v>218</v>
      </c>
      <c r="O36" s="310" t="s">
        <v>646</v>
      </c>
      <c r="P36" s="310" t="s">
        <v>583</v>
      </c>
      <c r="Q36" s="310" t="s">
        <v>583</v>
      </c>
      <c r="R36" s="310" t="s">
        <v>646</v>
      </c>
      <c r="S36" s="310" t="s">
        <v>646</v>
      </c>
      <c r="T36" s="310" t="s">
        <v>646</v>
      </c>
      <c r="U36" s="316"/>
      <c r="V36" s="316">
        <v>448.21</v>
      </c>
      <c r="W36" s="316">
        <v>2351</v>
      </c>
      <c r="X36" s="310" t="s">
        <v>166</v>
      </c>
      <c r="Y36" s="317" t="s">
        <v>460</v>
      </c>
      <c r="Z36" s="310" t="s">
        <v>460</v>
      </c>
      <c r="AA36" s="317" t="s">
        <v>218</v>
      </c>
      <c r="AB36" s="313">
        <v>1227000</v>
      </c>
    </row>
    <row r="37" spans="1:28" s="314" customFormat="1" ht="31.5">
      <c r="A37" s="310">
        <v>31</v>
      </c>
      <c r="B37" s="307" t="s">
        <v>244</v>
      </c>
      <c r="C37" s="307"/>
      <c r="D37" s="308"/>
      <c r="E37" s="308"/>
      <c r="F37" s="309">
        <v>1927</v>
      </c>
      <c r="G37" s="308"/>
      <c r="H37" s="333" t="s">
        <v>407</v>
      </c>
      <c r="I37" s="310"/>
      <c r="J37" s="310" t="s">
        <v>308</v>
      </c>
      <c r="K37" s="310" t="s">
        <v>171</v>
      </c>
      <c r="L37" s="310" t="s">
        <v>183</v>
      </c>
      <c r="M37" s="310" t="s">
        <v>178</v>
      </c>
      <c r="N37" s="310" t="s">
        <v>218</v>
      </c>
      <c r="O37" s="310" t="s">
        <v>646</v>
      </c>
      <c r="P37" s="310" t="s">
        <v>583</v>
      </c>
      <c r="Q37" s="310" t="s">
        <v>646</v>
      </c>
      <c r="R37" s="310" t="s">
        <v>646</v>
      </c>
      <c r="S37" s="310" t="s">
        <v>646</v>
      </c>
      <c r="T37" s="310" t="s">
        <v>646</v>
      </c>
      <c r="U37" s="316"/>
      <c r="V37" s="316">
        <v>498.11</v>
      </c>
      <c r="W37" s="316">
        <v>2466</v>
      </c>
      <c r="X37" s="310" t="s">
        <v>167</v>
      </c>
      <c r="Y37" s="317" t="s">
        <v>460</v>
      </c>
      <c r="Z37" s="310" t="s">
        <v>460</v>
      </c>
      <c r="AA37" s="317" t="s">
        <v>218</v>
      </c>
      <c r="AB37" s="313">
        <v>1339000</v>
      </c>
    </row>
    <row r="38" spans="1:28" s="314" customFormat="1" ht="31.5">
      <c r="A38" s="306">
        <v>32</v>
      </c>
      <c r="B38" s="307" t="s">
        <v>244</v>
      </c>
      <c r="C38" s="307"/>
      <c r="D38" s="308"/>
      <c r="E38" s="308"/>
      <c r="F38" s="309">
        <v>1927</v>
      </c>
      <c r="G38" s="308"/>
      <c r="H38" s="333" t="s">
        <v>407</v>
      </c>
      <c r="I38" s="310"/>
      <c r="J38" s="310" t="s">
        <v>309</v>
      </c>
      <c r="K38" s="310" t="s">
        <v>171</v>
      </c>
      <c r="L38" s="310" t="s">
        <v>174</v>
      </c>
      <c r="M38" s="310" t="s">
        <v>176</v>
      </c>
      <c r="N38" s="310" t="s">
        <v>218</v>
      </c>
      <c r="O38" s="310" t="s">
        <v>646</v>
      </c>
      <c r="P38" s="310" t="s">
        <v>646</v>
      </c>
      <c r="Q38" s="310" t="s">
        <v>646</v>
      </c>
      <c r="R38" s="310" t="s">
        <v>646</v>
      </c>
      <c r="S38" s="310" t="s">
        <v>646</v>
      </c>
      <c r="T38" s="310" t="s">
        <v>646</v>
      </c>
      <c r="U38" s="316"/>
      <c r="V38" s="316">
        <v>90.01</v>
      </c>
      <c r="W38" s="316">
        <v>480</v>
      </c>
      <c r="X38" s="310" t="s">
        <v>166</v>
      </c>
      <c r="Y38" s="317" t="s">
        <v>460</v>
      </c>
      <c r="Z38" s="310" t="s">
        <v>460</v>
      </c>
      <c r="AA38" s="317" t="s">
        <v>218</v>
      </c>
      <c r="AB38" s="313">
        <v>248000</v>
      </c>
    </row>
    <row r="39" spans="1:28" s="314" customFormat="1" ht="31.5">
      <c r="A39" s="306">
        <v>33</v>
      </c>
      <c r="B39" s="307" t="s">
        <v>244</v>
      </c>
      <c r="C39" s="307"/>
      <c r="D39" s="308"/>
      <c r="E39" s="308"/>
      <c r="F39" s="309">
        <v>1896</v>
      </c>
      <c r="G39" s="308"/>
      <c r="H39" s="333" t="s">
        <v>407</v>
      </c>
      <c r="I39" s="310"/>
      <c r="J39" s="310" t="s">
        <v>310</v>
      </c>
      <c r="K39" s="310" t="s">
        <v>171</v>
      </c>
      <c r="L39" s="310" t="s">
        <v>183</v>
      </c>
      <c r="M39" s="310" t="s">
        <v>176</v>
      </c>
      <c r="N39" s="310" t="s">
        <v>218</v>
      </c>
      <c r="O39" s="310" t="s">
        <v>646</v>
      </c>
      <c r="P39" s="310" t="s">
        <v>646</v>
      </c>
      <c r="Q39" s="310" t="s">
        <v>646</v>
      </c>
      <c r="R39" s="310" t="s">
        <v>646</v>
      </c>
      <c r="S39" s="310" t="s">
        <v>646</v>
      </c>
      <c r="T39" s="310" t="s">
        <v>646</v>
      </c>
      <c r="U39" s="316"/>
      <c r="V39" s="316">
        <v>235.02</v>
      </c>
      <c r="W39" s="316">
        <v>1081</v>
      </c>
      <c r="X39" s="310" t="s">
        <v>166</v>
      </c>
      <c r="Y39" s="317" t="s">
        <v>460</v>
      </c>
      <c r="Z39" s="310" t="s">
        <v>460</v>
      </c>
      <c r="AA39" s="317" t="s">
        <v>218</v>
      </c>
      <c r="AB39" s="313">
        <v>644000</v>
      </c>
    </row>
    <row r="40" spans="1:28" s="314" customFormat="1" ht="21">
      <c r="A40" s="310">
        <v>34</v>
      </c>
      <c r="B40" s="307" t="s">
        <v>244</v>
      </c>
      <c r="C40" s="307"/>
      <c r="D40" s="308"/>
      <c r="E40" s="308"/>
      <c r="F40" s="309">
        <v>1901</v>
      </c>
      <c r="G40" s="308"/>
      <c r="H40" s="333" t="s">
        <v>407</v>
      </c>
      <c r="I40" s="310"/>
      <c r="J40" s="310" t="s">
        <v>311</v>
      </c>
      <c r="K40" s="310" t="s">
        <v>171</v>
      </c>
      <c r="L40" s="310" t="s">
        <v>179</v>
      </c>
      <c r="M40" s="310" t="s">
        <v>176</v>
      </c>
      <c r="N40" s="310" t="s">
        <v>218</v>
      </c>
      <c r="O40" s="310" t="s">
        <v>646</v>
      </c>
      <c r="P40" s="310" t="s">
        <v>583</v>
      </c>
      <c r="Q40" s="310" t="s">
        <v>646</v>
      </c>
      <c r="R40" s="310" t="s">
        <v>646</v>
      </c>
      <c r="S40" s="310" t="s">
        <v>646</v>
      </c>
      <c r="T40" s="310" t="s">
        <v>646</v>
      </c>
      <c r="U40" s="316"/>
      <c r="V40" s="316">
        <v>86.89</v>
      </c>
      <c r="W40" s="316">
        <v>1455</v>
      </c>
      <c r="X40" s="310" t="s">
        <v>168</v>
      </c>
      <c r="Y40" s="317" t="s">
        <v>218</v>
      </c>
      <c r="Z40" s="310" t="s">
        <v>460</v>
      </c>
      <c r="AA40" s="317" t="s">
        <v>218</v>
      </c>
      <c r="AB40" s="313">
        <v>260000</v>
      </c>
    </row>
    <row r="41" spans="1:28" s="314" customFormat="1" ht="31.5">
      <c r="A41" s="306">
        <v>35</v>
      </c>
      <c r="B41" s="307" t="s">
        <v>244</v>
      </c>
      <c r="C41" s="307"/>
      <c r="D41" s="308"/>
      <c r="E41" s="308"/>
      <c r="F41" s="309">
        <v>1902</v>
      </c>
      <c r="G41" s="308"/>
      <c r="H41" s="333" t="s">
        <v>407</v>
      </c>
      <c r="I41" s="310"/>
      <c r="J41" s="310" t="s">
        <v>312</v>
      </c>
      <c r="K41" s="310" t="s">
        <v>171</v>
      </c>
      <c r="L41" s="310" t="s">
        <v>174</v>
      </c>
      <c r="M41" s="310" t="s">
        <v>176</v>
      </c>
      <c r="N41" s="310" t="s">
        <v>218</v>
      </c>
      <c r="O41" s="310" t="s">
        <v>646</v>
      </c>
      <c r="P41" s="310" t="s">
        <v>646</v>
      </c>
      <c r="Q41" s="310" t="s">
        <v>646</v>
      </c>
      <c r="R41" s="310" t="s">
        <v>646</v>
      </c>
      <c r="S41" s="310" t="s">
        <v>646</v>
      </c>
      <c r="T41" s="310" t="s">
        <v>646</v>
      </c>
      <c r="U41" s="316"/>
      <c r="V41" s="316">
        <v>164.52</v>
      </c>
      <c r="W41" s="316">
        <v>500</v>
      </c>
      <c r="X41" s="310" t="s">
        <v>168</v>
      </c>
      <c r="Y41" s="317" t="s">
        <v>218</v>
      </c>
      <c r="Z41" s="310" t="s">
        <v>460</v>
      </c>
      <c r="AA41" s="317" t="s">
        <v>218</v>
      </c>
      <c r="AB41" s="313">
        <v>491000</v>
      </c>
    </row>
    <row r="42" spans="1:28" s="314" customFormat="1" ht="21">
      <c r="A42" s="306">
        <v>36</v>
      </c>
      <c r="B42" s="307" t="s">
        <v>244</v>
      </c>
      <c r="C42" s="307"/>
      <c r="D42" s="308"/>
      <c r="E42" s="308"/>
      <c r="F42" s="309">
        <v>1890</v>
      </c>
      <c r="G42" s="308"/>
      <c r="H42" s="333" t="s">
        <v>407</v>
      </c>
      <c r="I42" s="310"/>
      <c r="J42" s="310" t="s">
        <v>313</v>
      </c>
      <c r="K42" s="310" t="s">
        <v>171</v>
      </c>
      <c r="L42" s="310" t="s">
        <v>179</v>
      </c>
      <c r="M42" s="310" t="s">
        <v>176</v>
      </c>
      <c r="N42" s="310" t="s">
        <v>218</v>
      </c>
      <c r="O42" s="310" t="s">
        <v>646</v>
      </c>
      <c r="P42" s="310" t="s">
        <v>646</v>
      </c>
      <c r="Q42" s="310" t="s">
        <v>646</v>
      </c>
      <c r="R42" s="310" t="s">
        <v>646</v>
      </c>
      <c r="S42" s="310" t="s">
        <v>553</v>
      </c>
      <c r="T42" s="310" t="s">
        <v>646</v>
      </c>
      <c r="U42" s="316"/>
      <c r="V42" s="316">
        <v>163.98</v>
      </c>
      <c r="W42" s="316">
        <v>814</v>
      </c>
      <c r="X42" s="310" t="s">
        <v>169</v>
      </c>
      <c r="Y42" s="317" t="s">
        <v>218</v>
      </c>
      <c r="Z42" s="310" t="s">
        <v>460</v>
      </c>
      <c r="AA42" s="317" t="s">
        <v>218</v>
      </c>
      <c r="AB42" s="313">
        <v>462000</v>
      </c>
    </row>
    <row r="43" spans="1:28" s="314" customFormat="1" ht="21">
      <c r="A43" s="310">
        <v>37</v>
      </c>
      <c r="B43" s="307" t="s">
        <v>244</v>
      </c>
      <c r="C43" s="307"/>
      <c r="D43" s="308"/>
      <c r="E43" s="308"/>
      <c r="F43" s="309">
        <v>1900</v>
      </c>
      <c r="G43" s="308"/>
      <c r="H43" s="333" t="s">
        <v>407</v>
      </c>
      <c r="I43" s="310"/>
      <c r="J43" s="310" t="s">
        <v>314</v>
      </c>
      <c r="K43" s="310" t="s">
        <v>171</v>
      </c>
      <c r="L43" s="310" t="s">
        <v>179</v>
      </c>
      <c r="M43" s="310" t="s">
        <v>176</v>
      </c>
      <c r="N43" s="310" t="s">
        <v>553</v>
      </c>
      <c r="O43" s="310" t="s">
        <v>646</v>
      </c>
      <c r="P43" s="310" t="s">
        <v>646</v>
      </c>
      <c r="Q43" s="310" t="s">
        <v>646</v>
      </c>
      <c r="R43" s="310" t="s">
        <v>646</v>
      </c>
      <c r="S43" s="310" t="s">
        <v>553</v>
      </c>
      <c r="T43" s="310" t="s">
        <v>646</v>
      </c>
      <c r="U43" s="316"/>
      <c r="V43" s="316">
        <v>198.53</v>
      </c>
      <c r="W43" s="316">
        <v>600</v>
      </c>
      <c r="X43" s="310" t="s">
        <v>170</v>
      </c>
      <c r="Y43" s="317" t="s">
        <v>218</v>
      </c>
      <c r="Z43" s="310" t="s">
        <v>460</v>
      </c>
      <c r="AA43" s="317" t="s">
        <v>218</v>
      </c>
      <c r="AB43" s="313">
        <v>687000</v>
      </c>
    </row>
    <row r="44" spans="1:28" s="274" customFormat="1" ht="21">
      <c r="A44" s="266">
        <v>38</v>
      </c>
      <c r="B44" s="268" t="s">
        <v>245</v>
      </c>
      <c r="C44" s="268"/>
      <c r="D44" s="269"/>
      <c r="E44" s="269"/>
      <c r="F44" s="270"/>
      <c r="G44" s="269"/>
      <c r="H44" s="333" t="s">
        <v>407</v>
      </c>
      <c r="I44" s="267"/>
      <c r="J44" s="267" t="s">
        <v>315</v>
      </c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71"/>
      <c r="V44" s="271"/>
      <c r="W44" s="271"/>
      <c r="X44" s="267"/>
      <c r="Y44" s="272"/>
      <c r="Z44" s="267"/>
      <c r="AA44" s="272"/>
      <c r="AB44" s="273">
        <v>1400000</v>
      </c>
    </row>
    <row r="45" spans="1:28" s="314" customFormat="1" ht="21">
      <c r="A45" s="306">
        <v>39</v>
      </c>
      <c r="B45" s="307" t="s">
        <v>244</v>
      </c>
      <c r="C45" s="307"/>
      <c r="D45" s="308"/>
      <c r="E45" s="308"/>
      <c r="F45" s="309">
        <v>1923</v>
      </c>
      <c r="G45" s="308"/>
      <c r="H45" s="333" t="s">
        <v>407</v>
      </c>
      <c r="I45" s="310"/>
      <c r="J45" s="310" t="s">
        <v>316</v>
      </c>
      <c r="K45" s="310" t="s">
        <v>171</v>
      </c>
      <c r="L45" s="310" t="s">
        <v>179</v>
      </c>
      <c r="M45" s="310" t="s">
        <v>176</v>
      </c>
      <c r="N45" s="310" t="s">
        <v>218</v>
      </c>
      <c r="O45" s="310" t="s">
        <v>583</v>
      </c>
      <c r="P45" s="310" t="s">
        <v>646</v>
      </c>
      <c r="Q45" s="310" t="s">
        <v>646</v>
      </c>
      <c r="R45" s="310" t="s">
        <v>646</v>
      </c>
      <c r="S45" s="310" t="s">
        <v>646</v>
      </c>
      <c r="T45" s="310" t="s">
        <v>646</v>
      </c>
      <c r="U45" s="316"/>
      <c r="V45" s="316">
        <v>250.2</v>
      </c>
      <c r="W45" s="316">
        <v>810</v>
      </c>
      <c r="X45" s="310" t="s">
        <v>168</v>
      </c>
      <c r="Y45" s="317" t="s">
        <v>218</v>
      </c>
      <c r="Z45" s="310" t="s">
        <v>460</v>
      </c>
      <c r="AA45" s="317" t="s">
        <v>218</v>
      </c>
      <c r="AB45" s="313">
        <v>745000</v>
      </c>
    </row>
    <row r="46" spans="1:28" s="314" customFormat="1" ht="31.5">
      <c r="A46" s="310">
        <v>40</v>
      </c>
      <c r="B46" s="307" t="s">
        <v>244</v>
      </c>
      <c r="C46" s="307"/>
      <c r="D46" s="308"/>
      <c r="E46" s="308"/>
      <c r="F46" s="309">
        <v>1903</v>
      </c>
      <c r="G46" s="308"/>
      <c r="H46" s="333" t="s">
        <v>407</v>
      </c>
      <c r="I46" s="310"/>
      <c r="J46" s="310" t="s">
        <v>317</v>
      </c>
      <c r="K46" s="310" t="s">
        <v>171</v>
      </c>
      <c r="L46" s="310" t="s">
        <v>183</v>
      </c>
      <c r="M46" s="310" t="s">
        <v>178</v>
      </c>
      <c r="N46" s="310" t="s">
        <v>218</v>
      </c>
      <c r="O46" s="310" t="s">
        <v>646</v>
      </c>
      <c r="P46" s="310" t="s">
        <v>646</v>
      </c>
      <c r="Q46" s="310" t="s">
        <v>646</v>
      </c>
      <c r="R46" s="310" t="s">
        <v>646</v>
      </c>
      <c r="S46" s="310" t="s">
        <v>646</v>
      </c>
      <c r="T46" s="310" t="s">
        <v>646</v>
      </c>
      <c r="U46" s="316"/>
      <c r="V46" s="316">
        <v>348.5</v>
      </c>
      <c r="W46" s="316"/>
      <c r="X46" s="310" t="s">
        <v>166</v>
      </c>
      <c r="Y46" s="317" t="s">
        <v>460</v>
      </c>
      <c r="Z46" s="310" t="s">
        <v>460</v>
      </c>
      <c r="AA46" s="317" t="s">
        <v>218</v>
      </c>
      <c r="AB46" s="313">
        <v>960000</v>
      </c>
    </row>
    <row r="47" spans="1:28" s="274" customFormat="1" ht="21">
      <c r="A47" s="266">
        <v>41</v>
      </c>
      <c r="B47" s="268" t="s">
        <v>244</v>
      </c>
      <c r="C47" s="268"/>
      <c r="D47" s="269"/>
      <c r="E47" s="269"/>
      <c r="F47" s="270">
        <v>2007</v>
      </c>
      <c r="G47" s="269"/>
      <c r="H47" s="333" t="s">
        <v>407</v>
      </c>
      <c r="I47" s="267"/>
      <c r="J47" s="267" t="s">
        <v>318</v>
      </c>
      <c r="K47" s="267"/>
      <c r="L47" s="267"/>
      <c r="M47" s="267"/>
      <c r="N47" s="267"/>
      <c r="O47" s="267"/>
      <c r="P47" s="267"/>
      <c r="Q47" s="267"/>
      <c r="R47" s="267"/>
      <c r="S47" s="267"/>
      <c r="T47" s="267"/>
      <c r="U47" s="271"/>
      <c r="V47" s="271"/>
      <c r="W47" s="271"/>
      <c r="X47" s="267"/>
      <c r="Y47" s="272"/>
      <c r="Z47" s="267"/>
      <c r="AA47" s="272"/>
      <c r="AB47" s="273">
        <v>1100000</v>
      </c>
    </row>
    <row r="48" spans="1:28" s="274" customFormat="1" ht="21">
      <c r="A48" s="266">
        <v>42</v>
      </c>
      <c r="B48" s="268" t="s">
        <v>242</v>
      </c>
      <c r="C48" s="268" t="s">
        <v>187</v>
      </c>
      <c r="D48" s="269" t="s">
        <v>460</v>
      </c>
      <c r="E48" s="269" t="s">
        <v>218</v>
      </c>
      <c r="F48" s="270" t="s">
        <v>188</v>
      </c>
      <c r="G48" s="269"/>
      <c r="H48" s="333" t="s">
        <v>407</v>
      </c>
      <c r="I48" s="267"/>
      <c r="J48" s="267" t="s">
        <v>319</v>
      </c>
      <c r="K48" s="267" t="s">
        <v>191</v>
      </c>
      <c r="L48" s="267" t="s">
        <v>179</v>
      </c>
      <c r="M48" s="267" t="s">
        <v>192</v>
      </c>
      <c r="N48" s="267" t="s">
        <v>218</v>
      </c>
      <c r="O48" s="267" t="s">
        <v>646</v>
      </c>
      <c r="P48" s="267" t="s">
        <v>233</v>
      </c>
      <c r="Q48" s="267" t="s">
        <v>233</v>
      </c>
      <c r="R48" s="267" t="s">
        <v>646</v>
      </c>
      <c r="S48" s="267" t="s">
        <v>233</v>
      </c>
      <c r="T48" s="267" t="s">
        <v>233</v>
      </c>
      <c r="U48" s="271"/>
      <c r="V48" s="271">
        <v>50.35</v>
      </c>
      <c r="W48" s="271"/>
      <c r="X48" s="267" t="s">
        <v>170</v>
      </c>
      <c r="Y48" s="272" t="s">
        <v>218</v>
      </c>
      <c r="Z48" s="267" t="s">
        <v>218</v>
      </c>
      <c r="AA48" s="272" t="s">
        <v>218</v>
      </c>
      <c r="AB48" s="273">
        <v>18000</v>
      </c>
    </row>
    <row r="49" spans="1:28" s="274" customFormat="1" ht="21">
      <c r="A49" s="267">
        <v>43</v>
      </c>
      <c r="B49" s="268" t="s">
        <v>242</v>
      </c>
      <c r="C49" s="268" t="s">
        <v>189</v>
      </c>
      <c r="D49" s="269" t="s">
        <v>460</v>
      </c>
      <c r="E49" s="269" t="s">
        <v>218</v>
      </c>
      <c r="F49" s="270" t="s">
        <v>190</v>
      </c>
      <c r="G49" s="269"/>
      <c r="H49" s="333" t="s">
        <v>407</v>
      </c>
      <c r="I49" s="267"/>
      <c r="J49" s="267" t="s">
        <v>320</v>
      </c>
      <c r="K49" s="267" t="s">
        <v>191</v>
      </c>
      <c r="L49" s="267" t="s">
        <v>179</v>
      </c>
      <c r="M49" s="267" t="s">
        <v>192</v>
      </c>
      <c r="N49" s="267" t="s">
        <v>218</v>
      </c>
      <c r="O49" s="267" t="s">
        <v>646</v>
      </c>
      <c r="P49" s="267" t="s">
        <v>583</v>
      </c>
      <c r="Q49" s="267" t="s">
        <v>233</v>
      </c>
      <c r="R49" s="267" t="s">
        <v>646</v>
      </c>
      <c r="S49" s="267" t="s">
        <v>233</v>
      </c>
      <c r="T49" s="267" t="s">
        <v>233</v>
      </c>
      <c r="U49" s="271"/>
      <c r="V49" s="271">
        <v>79.8</v>
      </c>
      <c r="W49" s="271"/>
      <c r="X49" s="267" t="s">
        <v>170</v>
      </c>
      <c r="Y49" s="272" t="s">
        <v>218</v>
      </c>
      <c r="Z49" s="267" t="s">
        <v>218</v>
      </c>
      <c r="AA49" s="272" t="s">
        <v>218</v>
      </c>
      <c r="AB49" s="273">
        <v>15000</v>
      </c>
    </row>
    <row r="50" spans="1:28" s="274" customFormat="1" ht="21">
      <c r="A50" s="266">
        <v>44</v>
      </c>
      <c r="B50" s="268" t="s">
        <v>242</v>
      </c>
      <c r="C50" s="268" t="s">
        <v>187</v>
      </c>
      <c r="D50" s="269" t="s">
        <v>460</v>
      </c>
      <c r="E50" s="269" t="s">
        <v>218</v>
      </c>
      <c r="F50" s="270" t="s">
        <v>188</v>
      </c>
      <c r="G50" s="269"/>
      <c r="H50" s="333" t="s">
        <v>407</v>
      </c>
      <c r="I50" s="267"/>
      <c r="J50" s="267" t="s">
        <v>321</v>
      </c>
      <c r="K50" s="267" t="s">
        <v>191</v>
      </c>
      <c r="L50" s="267" t="s">
        <v>179</v>
      </c>
      <c r="M50" s="267" t="s">
        <v>192</v>
      </c>
      <c r="N50" s="267" t="s">
        <v>218</v>
      </c>
      <c r="O50" s="267" t="s">
        <v>646</v>
      </c>
      <c r="P50" s="267" t="s">
        <v>233</v>
      </c>
      <c r="Q50" s="267" t="s">
        <v>233</v>
      </c>
      <c r="R50" s="267" t="s">
        <v>646</v>
      </c>
      <c r="S50" s="267" t="s">
        <v>233</v>
      </c>
      <c r="T50" s="267" t="s">
        <v>233</v>
      </c>
      <c r="U50" s="271"/>
      <c r="V50" s="271">
        <v>105.88</v>
      </c>
      <c r="W50" s="271"/>
      <c r="X50" s="267" t="s">
        <v>170</v>
      </c>
      <c r="Y50" s="272" t="s">
        <v>218</v>
      </c>
      <c r="Z50" s="267" t="s">
        <v>218</v>
      </c>
      <c r="AA50" s="272" t="s">
        <v>218</v>
      </c>
      <c r="AB50" s="273">
        <v>24000</v>
      </c>
    </row>
    <row r="51" spans="1:28" s="274" customFormat="1" ht="21">
      <c r="A51" s="266">
        <v>45</v>
      </c>
      <c r="B51" s="268" t="s">
        <v>242</v>
      </c>
      <c r="C51" s="268" t="s">
        <v>187</v>
      </c>
      <c r="D51" s="269" t="s">
        <v>460</v>
      </c>
      <c r="E51" s="269" t="s">
        <v>218</v>
      </c>
      <c r="F51" s="270" t="s">
        <v>188</v>
      </c>
      <c r="G51" s="269"/>
      <c r="H51" s="333" t="s">
        <v>407</v>
      </c>
      <c r="I51" s="267"/>
      <c r="J51" s="267" t="s">
        <v>322</v>
      </c>
      <c r="K51" s="267" t="s">
        <v>191</v>
      </c>
      <c r="L51" s="267" t="s">
        <v>179</v>
      </c>
      <c r="M51" s="267" t="s">
        <v>192</v>
      </c>
      <c r="N51" s="267" t="s">
        <v>218</v>
      </c>
      <c r="O51" s="267" t="s">
        <v>646</v>
      </c>
      <c r="P51" s="267" t="s">
        <v>233</v>
      </c>
      <c r="Q51" s="267" t="s">
        <v>233</v>
      </c>
      <c r="R51" s="267" t="s">
        <v>646</v>
      </c>
      <c r="S51" s="267" t="s">
        <v>233</v>
      </c>
      <c r="T51" s="267" t="s">
        <v>233</v>
      </c>
      <c r="U51" s="271"/>
      <c r="V51" s="271">
        <v>98.01</v>
      </c>
      <c r="W51" s="271"/>
      <c r="X51" s="267" t="s">
        <v>170</v>
      </c>
      <c r="Y51" s="272" t="s">
        <v>218</v>
      </c>
      <c r="Z51" s="267" t="s">
        <v>218</v>
      </c>
      <c r="AA51" s="272" t="s">
        <v>218</v>
      </c>
      <c r="AB51" s="273">
        <v>36000</v>
      </c>
    </row>
    <row r="52" spans="1:28" s="314" customFormat="1" ht="21">
      <c r="A52" s="310">
        <v>46</v>
      </c>
      <c r="B52" s="307" t="s">
        <v>242</v>
      </c>
      <c r="C52" s="307" t="s">
        <v>187</v>
      </c>
      <c r="D52" s="308" t="s">
        <v>460</v>
      </c>
      <c r="E52" s="308" t="s">
        <v>218</v>
      </c>
      <c r="F52" s="309" t="s">
        <v>188</v>
      </c>
      <c r="G52" s="308"/>
      <c r="H52" s="333" t="s">
        <v>407</v>
      </c>
      <c r="I52" s="310"/>
      <c r="J52" s="310" t="s">
        <v>323</v>
      </c>
      <c r="K52" s="310" t="s">
        <v>191</v>
      </c>
      <c r="L52" s="310" t="s">
        <v>179</v>
      </c>
      <c r="M52" s="310" t="s">
        <v>192</v>
      </c>
      <c r="N52" s="310" t="s">
        <v>218</v>
      </c>
      <c r="O52" s="310" t="s">
        <v>193</v>
      </c>
      <c r="P52" s="310" t="s">
        <v>233</v>
      </c>
      <c r="Q52" s="310" t="s">
        <v>233</v>
      </c>
      <c r="R52" s="310" t="s">
        <v>193</v>
      </c>
      <c r="S52" s="310" t="s">
        <v>233</v>
      </c>
      <c r="T52" s="310" t="s">
        <v>233</v>
      </c>
      <c r="U52" s="316"/>
      <c r="V52" s="316">
        <v>50.27</v>
      </c>
      <c r="W52" s="316"/>
      <c r="X52" s="310" t="s">
        <v>170</v>
      </c>
      <c r="Y52" s="317" t="s">
        <v>218</v>
      </c>
      <c r="Z52" s="310" t="s">
        <v>218</v>
      </c>
      <c r="AA52" s="317" t="s">
        <v>218</v>
      </c>
      <c r="AB52" s="313">
        <v>40000</v>
      </c>
    </row>
    <row r="53" spans="1:28" s="314" customFormat="1" ht="21">
      <c r="A53" s="306">
        <v>47</v>
      </c>
      <c r="B53" s="307" t="s">
        <v>242</v>
      </c>
      <c r="C53" s="307" t="s">
        <v>189</v>
      </c>
      <c r="D53" s="308" t="s">
        <v>460</v>
      </c>
      <c r="E53" s="308" t="s">
        <v>218</v>
      </c>
      <c r="F53" s="309" t="s">
        <v>188</v>
      </c>
      <c r="G53" s="308"/>
      <c r="H53" s="333" t="s">
        <v>407</v>
      </c>
      <c r="I53" s="310"/>
      <c r="J53" s="310" t="s">
        <v>324</v>
      </c>
      <c r="K53" s="310" t="s">
        <v>191</v>
      </c>
      <c r="L53" s="310" t="s">
        <v>179</v>
      </c>
      <c r="M53" s="310" t="s">
        <v>194</v>
      </c>
      <c r="N53" s="310" t="s">
        <v>218</v>
      </c>
      <c r="O53" s="310" t="s">
        <v>646</v>
      </c>
      <c r="P53" s="310" t="s">
        <v>233</v>
      </c>
      <c r="Q53" s="310" t="s">
        <v>233</v>
      </c>
      <c r="R53" s="310" t="s">
        <v>646</v>
      </c>
      <c r="S53" s="310" t="s">
        <v>233</v>
      </c>
      <c r="T53" s="310" t="s">
        <v>233</v>
      </c>
      <c r="U53" s="316"/>
      <c r="V53" s="316">
        <v>44.88</v>
      </c>
      <c r="W53" s="316"/>
      <c r="X53" s="310" t="s">
        <v>170</v>
      </c>
      <c r="Y53" s="317" t="s">
        <v>218</v>
      </c>
      <c r="Z53" s="310" t="s">
        <v>218</v>
      </c>
      <c r="AA53" s="317" t="s">
        <v>218</v>
      </c>
      <c r="AB53" s="313">
        <v>35000</v>
      </c>
    </row>
    <row r="54" spans="1:28" s="314" customFormat="1" ht="21">
      <c r="A54" s="306">
        <v>48</v>
      </c>
      <c r="B54" s="307" t="s">
        <v>242</v>
      </c>
      <c r="C54" s="307" t="s">
        <v>187</v>
      </c>
      <c r="D54" s="308" t="s">
        <v>460</v>
      </c>
      <c r="E54" s="308" t="s">
        <v>218</v>
      </c>
      <c r="F54" s="309" t="s">
        <v>190</v>
      </c>
      <c r="G54" s="308"/>
      <c r="H54" s="333" t="s">
        <v>407</v>
      </c>
      <c r="I54" s="310"/>
      <c r="J54" s="310" t="s">
        <v>325</v>
      </c>
      <c r="K54" s="310" t="s">
        <v>191</v>
      </c>
      <c r="L54" s="310" t="s">
        <v>179</v>
      </c>
      <c r="M54" s="310" t="s">
        <v>192</v>
      </c>
      <c r="N54" s="310" t="s">
        <v>218</v>
      </c>
      <c r="O54" s="310" t="s">
        <v>646</v>
      </c>
      <c r="P54" s="310" t="s">
        <v>233</v>
      </c>
      <c r="Q54" s="310" t="s">
        <v>233</v>
      </c>
      <c r="R54" s="310" t="s">
        <v>646</v>
      </c>
      <c r="S54" s="310" t="s">
        <v>233</v>
      </c>
      <c r="T54" s="310" t="s">
        <v>233</v>
      </c>
      <c r="U54" s="316"/>
      <c r="V54" s="316">
        <v>39.6</v>
      </c>
      <c r="W54" s="316"/>
      <c r="X54" s="310" t="s">
        <v>170</v>
      </c>
      <c r="Y54" s="317" t="s">
        <v>218</v>
      </c>
      <c r="Z54" s="310" t="s">
        <v>218</v>
      </c>
      <c r="AA54" s="317" t="s">
        <v>218</v>
      </c>
      <c r="AB54" s="313">
        <v>31000</v>
      </c>
    </row>
    <row r="55" spans="1:28" s="314" customFormat="1" ht="21">
      <c r="A55" s="310">
        <v>49</v>
      </c>
      <c r="B55" s="307" t="s">
        <v>242</v>
      </c>
      <c r="C55" s="307" t="s">
        <v>189</v>
      </c>
      <c r="D55" s="308" t="s">
        <v>460</v>
      </c>
      <c r="E55" s="308" t="s">
        <v>218</v>
      </c>
      <c r="F55" s="309" t="s">
        <v>190</v>
      </c>
      <c r="G55" s="308"/>
      <c r="H55" s="333" t="s">
        <v>407</v>
      </c>
      <c r="I55" s="310"/>
      <c r="J55" s="310" t="s">
        <v>326</v>
      </c>
      <c r="K55" s="310" t="s">
        <v>191</v>
      </c>
      <c r="L55" s="310" t="s">
        <v>179</v>
      </c>
      <c r="M55" s="310" t="s">
        <v>192</v>
      </c>
      <c r="N55" s="310" t="s">
        <v>218</v>
      </c>
      <c r="O55" s="310" t="s">
        <v>646</v>
      </c>
      <c r="P55" s="310" t="s">
        <v>233</v>
      </c>
      <c r="Q55" s="310" t="s">
        <v>233</v>
      </c>
      <c r="R55" s="310" t="s">
        <v>646</v>
      </c>
      <c r="S55" s="310" t="s">
        <v>233</v>
      </c>
      <c r="T55" s="310" t="s">
        <v>233</v>
      </c>
      <c r="U55" s="316"/>
      <c r="V55" s="316">
        <v>7</v>
      </c>
      <c r="W55" s="316"/>
      <c r="X55" s="310" t="s">
        <v>170</v>
      </c>
      <c r="Y55" s="317" t="s">
        <v>218</v>
      </c>
      <c r="Z55" s="310" t="s">
        <v>218</v>
      </c>
      <c r="AA55" s="317" t="s">
        <v>218</v>
      </c>
      <c r="AB55" s="313">
        <v>5000</v>
      </c>
    </row>
    <row r="56" spans="1:28" s="314" customFormat="1" ht="18" customHeight="1">
      <c r="A56" s="306">
        <v>50</v>
      </c>
      <c r="B56" s="307" t="s">
        <v>242</v>
      </c>
      <c r="C56" s="307" t="s">
        <v>189</v>
      </c>
      <c r="D56" s="308" t="s">
        <v>460</v>
      </c>
      <c r="E56" s="308" t="s">
        <v>218</v>
      </c>
      <c r="F56" s="309" t="s">
        <v>188</v>
      </c>
      <c r="G56" s="308"/>
      <c r="H56" s="333" t="s">
        <v>407</v>
      </c>
      <c r="I56" s="310"/>
      <c r="J56" s="310" t="s">
        <v>327</v>
      </c>
      <c r="K56" s="310" t="s">
        <v>191</v>
      </c>
      <c r="L56" s="310" t="s">
        <v>179</v>
      </c>
      <c r="M56" s="310" t="s">
        <v>192</v>
      </c>
      <c r="N56" s="310" t="s">
        <v>218</v>
      </c>
      <c r="O56" s="310" t="s">
        <v>646</v>
      </c>
      <c r="P56" s="310" t="s">
        <v>233</v>
      </c>
      <c r="Q56" s="310" t="s">
        <v>233</v>
      </c>
      <c r="R56" s="310" t="s">
        <v>646</v>
      </c>
      <c r="S56" s="310" t="s">
        <v>233</v>
      </c>
      <c r="T56" s="310" t="s">
        <v>233</v>
      </c>
      <c r="U56" s="316"/>
      <c r="V56" s="316">
        <v>45.47</v>
      </c>
      <c r="W56" s="316"/>
      <c r="X56" s="310" t="s">
        <v>170</v>
      </c>
      <c r="Y56" s="317" t="s">
        <v>218</v>
      </c>
      <c r="Z56" s="310" t="s">
        <v>218</v>
      </c>
      <c r="AA56" s="317" t="s">
        <v>218</v>
      </c>
      <c r="AB56" s="313">
        <v>36000</v>
      </c>
    </row>
    <row r="57" spans="1:28" s="314" customFormat="1" ht="21">
      <c r="A57" s="306">
        <v>51</v>
      </c>
      <c r="B57" s="307" t="s">
        <v>242</v>
      </c>
      <c r="C57" s="307" t="s">
        <v>187</v>
      </c>
      <c r="D57" s="308" t="s">
        <v>460</v>
      </c>
      <c r="E57" s="308" t="s">
        <v>218</v>
      </c>
      <c r="F57" s="309" t="s">
        <v>188</v>
      </c>
      <c r="G57" s="308"/>
      <c r="H57" s="333" t="s">
        <v>407</v>
      </c>
      <c r="I57" s="310"/>
      <c r="J57" s="310" t="s">
        <v>328</v>
      </c>
      <c r="K57" s="310" t="s">
        <v>191</v>
      </c>
      <c r="L57" s="310" t="s">
        <v>179</v>
      </c>
      <c r="M57" s="310" t="s">
        <v>192</v>
      </c>
      <c r="N57" s="310" t="s">
        <v>218</v>
      </c>
      <c r="O57" s="310" t="s">
        <v>646</v>
      </c>
      <c r="P57" s="310" t="s">
        <v>233</v>
      </c>
      <c r="Q57" s="310" t="s">
        <v>233</v>
      </c>
      <c r="R57" s="310" t="s">
        <v>646</v>
      </c>
      <c r="S57" s="310" t="s">
        <v>233</v>
      </c>
      <c r="T57" s="310" t="s">
        <v>233</v>
      </c>
      <c r="U57" s="316"/>
      <c r="V57" s="316">
        <v>52.25</v>
      </c>
      <c r="W57" s="316"/>
      <c r="X57" s="310" t="s">
        <v>170</v>
      </c>
      <c r="Y57" s="317" t="s">
        <v>218</v>
      </c>
      <c r="Z57" s="310" t="s">
        <v>218</v>
      </c>
      <c r="AA57" s="317" t="s">
        <v>218</v>
      </c>
      <c r="AB57" s="313">
        <v>41000</v>
      </c>
    </row>
    <row r="58" spans="1:28" s="314" customFormat="1" ht="21">
      <c r="A58" s="310">
        <v>52</v>
      </c>
      <c r="B58" s="307" t="s">
        <v>242</v>
      </c>
      <c r="C58" s="307" t="s">
        <v>187</v>
      </c>
      <c r="D58" s="308" t="s">
        <v>460</v>
      </c>
      <c r="E58" s="308" t="s">
        <v>218</v>
      </c>
      <c r="F58" s="309" t="s">
        <v>188</v>
      </c>
      <c r="G58" s="308"/>
      <c r="H58" s="333" t="s">
        <v>407</v>
      </c>
      <c r="I58" s="310"/>
      <c r="J58" s="310" t="s">
        <v>329</v>
      </c>
      <c r="K58" s="310" t="s">
        <v>191</v>
      </c>
      <c r="L58" s="310" t="s">
        <v>179</v>
      </c>
      <c r="M58" s="310" t="s">
        <v>192</v>
      </c>
      <c r="N58" s="310" t="s">
        <v>218</v>
      </c>
      <c r="O58" s="310" t="s">
        <v>646</v>
      </c>
      <c r="P58" s="310" t="s">
        <v>233</v>
      </c>
      <c r="Q58" s="310" t="s">
        <v>233</v>
      </c>
      <c r="R58" s="310" t="s">
        <v>646</v>
      </c>
      <c r="S58" s="310" t="s">
        <v>233</v>
      </c>
      <c r="T58" s="310" t="s">
        <v>233</v>
      </c>
      <c r="U58" s="316"/>
      <c r="V58" s="316">
        <v>23.28</v>
      </c>
      <c r="W58" s="316"/>
      <c r="X58" s="310" t="s">
        <v>170</v>
      </c>
      <c r="Y58" s="317" t="s">
        <v>218</v>
      </c>
      <c r="Z58" s="310" t="s">
        <v>218</v>
      </c>
      <c r="AA58" s="317" t="s">
        <v>218</v>
      </c>
      <c r="AB58" s="313">
        <v>18000</v>
      </c>
    </row>
    <row r="59" spans="1:28" s="314" customFormat="1" ht="21">
      <c r="A59" s="306">
        <v>53</v>
      </c>
      <c r="B59" s="307" t="s">
        <v>242</v>
      </c>
      <c r="C59" s="307" t="s">
        <v>187</v>
      </c>
      <c r="D59" s="308" t="s">
        <v>460</v>
      </c>
      <c r="E59" s="308" t="s">
        <v>218</v>
      </c>
      <c r="F59" s="309" t="s">
        <v>188</v>
      </c>
      <c r="G59" s="308"/>
      <c r="H59" s="333" t="s">
        <v>407</v>
      </c>
      <c r="I59" s="310"/>
      <c r="J59" s="310" t="s">
        <v>330</v>
      </c>
      <c r="K59" s="310" t="s">
        <v>191</v>
      </c>
      <c r="L59" s="310" t="s">
        <v>179</v>
      </c>
      <c r="M59" s="310" t="s">
        <v>192</v>
      </c>
      <c r="N59" s="310" t="s">
        <v>218</v>
      </c>
      <c r="O59" s="310" t="s">
        <v>583</v>
      </c>
      <c r="P59" s="310" t="s">
        <v>233</v>
      </c>
      <c r="Q59" s="310" t="s">
        <v>233</v>
      </c>
      <c r="R59" s="310" t="s">
        <v>646</v>
      </c>
      <c r="S59" s="310" t="s">
        <v>233</v>
      </c>
      <c r="T59" s="310" t="s">
        <v>233</v>
      </c>
      <c r="U59" s="316"/>
      <c r="V59" s="316">
        <v>50.19</v>
      </c>
      <c r="W59" s="316"/>
      <c r="X59" s="310" t="s">
        <v>170</v>
      </c>
      <c r="Y59" s="317" t="s">
        <v>218</v>
      </c>
      <c r="Z59" s="310" t="s">
        <v>218</v>
      </c>
      <c r="AA59" s="317" t="s">
        <v>218</v>
      </c>
      <c r="AB59" s="313">
        <v>40000</v>
      </c>
    </row>
    <row r="60" spans="1:28" s="274" customFormat="1" ht="21">
      <c r="A60" s="266">
        <v>54</v>
      </c>
      <c r="B60" s="268" t="s">
        <v>242</v>
      </c>
      <c r="C60" s="268" t="s">
        <v>187</v>
      </c>
      <c r="D60" s="269" t="s">
        <v>460</v>
      </c>
      <c r="E60" s="269" t="s">
        <v>218</v>
      </c>
      <c r="F60" s="270" t="s">
        <v>188</v>
      </c>
      <c r="G60" s="269"/>
      <c r="H60" s="333" t="s">
        <v>407</v>
      </c>
      <c r="I60" s="267"/>
      <c r="J60" s="267" t="s">
        <v>331</v>
      </c>
      <c r="K60" s="267" t="s">
        <v>191</v>
      </c>
      <c r="L60" s="267" t="s">
        <v>179</v>
      </c>
      <c r="M60" s="267" t="s">
        <v>192</v>
      </c>
      <c r="N60" s="267" t="s">
        <v>218</v>
      </c>
      <c r="O60" s="267" t="s">
        <v>583</v>
      </c>
      <c r="P60" s="267" t="s">
        <v>233</v>
      </c>
      <c r="Q60" s="267" t="s">
        <v>233</v>
      </c>
      <c r="R60" s="267" t="s">
        <v>646</v>
      </c>
      <c r="S60" s="267" t="s">
        <v>233</v>
      </c>
      <c r="T60" s="267" t="s">
        <v>233</v>
      </c>
      <c r="U60" s="271"/>
      <c r="V60" s="271">
        <v>121.97</v>
      </c>
      <c r="W60" s="271"/>
      <c r="X60" s="267" t="s">
        <v>170</v>
      </c>
      <c r="Y60" s="272" t="s">
        <v>218</v>
      </c>
      <c r="Z60" s="267" t="s">
        <v>218</v>
      </c>
      <c r="AA60" s="272" t="s">
        <v>218</v>
      </c>
      <c r="AB60" s="273">
        <v>36000</v>
      </c>
    </row>
    <row r="61" spans="1:28" s="314" customFormat="1" ht="21">
      <c r="A61" s="310">
        <v>55</v>
      </c>
      <c r="B61" s="307" t="s">
        <v>242</v>
      </c>
      <c r="C61" s="307" t="s">
        <v>187</v>
      </c>
      <c r="D61" s="308" t="s">
        <v>460</v>
      </c>
      <c r="E61" s="308" t="s">
        <v>218</v>
      </c>
      <c r="F61" s="309" t="s">
        <v>188</v>
      </c>
      <c r="G61" s="308"/>
      <c r="H61" s="333" t="s">
        <v>407</v>
      </c>
      <c r="I61" s="310"/>
      <c r="J61" s="310" t="s">
        <v>332</v>
      </c>
      <c r="K61" s="310" t="s">
        <v>191</v>
      </c>
      <c r="L61" s="310" t="s">
        <v>179</v>
      </c>
      <c r="M61" s="310" t="s">
        <v>192</v>
      </c>
      <c r="N61" s="310" t="s">
        <v>218</v>
      </c>
      <c r="O61" s="310" t="s">
        <v>646</v>
      </c>
      <c r="P61" s="310" t="s">
        <v>233</v>
      </c>
      <c r="Q61" s="310" t="s">
        <v>233</v>
      </c>
      <c r="R61" s="310" t="s">
        <v>646</v>
      </c>
      <c r="S61" s="310" t="s">
        <v>233</v>
      </c>
      <c r="T61" s="310" t="s">
        <v>233</v>
      </c>
      <c r="U61" s="316"/>
      <c r="V61" s="316">
        <v>79.64</v>
      </c>
      <c r="W61" s="316"/>
      <c r="X61" s="310" t="s">
        <v>170</v>
      </c>
      <c r="Y61" s="317" t="s">
        <v>218</v>
      </c>
      <c r="Z61" s="310" t="s">
        <v>218</v>
      </c>
      <c r="AA61" s="317" t="s">
        <v>218</v>
      </c>
      <c r="AB61" s="313">
        <v>62000</v>
      </c>
    </row>
    <row r="62" spans="1:28" s="314" customFormat="1" ht="21">
      <c r="A62" s="306">
        <v>56</v>
      </c>
      <c r="B62" s="307" t="s">
        <v>242</v>
      </c>
      <c r="C62" s="307" t="s">
        <v>187</v>
      </c>
      <c r="D62" s="308" t="s">
        <v>460</v>
      </c>
      <c r="E62" s="308" t="s">
        <v>218</v>
      </c>
      <c r="F62" s="309" t="s">
        <v>188</v>
      </c>
      <c r="G62" s="308"/>
      <c r="H62" s="333" t="s">
        <v>407</v>
      </c>
      <c r="I62" s="310"/>
      <c r="J62" s="310" t="s">
        <v>333</v>
      </c>
      <c r="K62" s="310" t="s">
        <v>191</v>
      </c>
      <c r="L62" s="310" t="s">
        <v>179</v>
      </c>
      <c r="M62" s="310" t="s">
        <v>192</v>
      </c>
      <c r="N62" s="310" t="s">
        <v>218</v>
      </c>
      <c r="O62" s="310" t="s">
        <v>646</v>
      </c>
      <c r="P62" s="310" t="s">
        <v>233</v>
      </c>
      <c r="Q62" s="310" t="s">
        <v>233</v>
      </c>
      <c r="R62" s="310" t="s">
        <v>646</v>
      </c>
      <c r="S62" s="310" t="s">
        <v>233</v>
      </c>
      <c r="T62" s="310" t="s">
        <v>233</v>
      </c>
      <c r="U62" s="316"/>
      <c r="V62" s="316">
        <v>42.16</v>
      </c>
      <c r="W62" s="316"/>
      <c r="X62" s="310" t="s">
        <v>170</v>
      </c>
      <c r="Y62" s="317" t="s">
        <v>218</v>
      </c>
      <c r="Z62" s="310" t="s">
        <v>218</v>
      </c>
      <c r="AA62" s="317" t="s">
        <v>218</v>
      </c>
      <c r="AB62" s="313">
        <v>33000</v>
      </c>
    </row>
    <row r="63" spans="1:28" s="314" customFormat="1" ht="21.75" customHeight="1">
      <c r="A63" s="306">
        <v>57</v>
      </c>
      <c r="B63" s="307" t="s">
        <v>242</v>
      </c>
      <c r="C63" s="307" t="s">
        <v>187</v>
      </c>
      <c r="D63" s="308" t="s">
        <v>460</v>
      </c>
      <c r="E63" s="308" t="s">
        <v>218</v>
      </c>
      <c r="F63" s="309" t="s">
        <v>190</v>
      </c>
      <c r="G63" s="308"/>
      <c r="H63" s="333" t="s">
        <v>407</v>
      </c>
      <c r="I63" s="310"/>
      <c r="J63" s="310" t="s">
        <v>334</v>
      </c>
      <c r="K63" s="310" t="s">
        <v>191</v>
      </c>
      <c r="L63" s="310" t="s">
        <v>179</v>
      </c>
      <c r="M63" s="310" t="s">
        <v>192</v>
      </c>
      <c r="N63" s="310" t="s">
        <v>218</v>
      </c>
      <c r="O63" s="310" t="s">
        <v>646</v>
      </c>
      <c r="P63" s="310" t="s">
        <v>233</v>
      </c>
      <c r="Q63" s="310" t="s">
        <v>233</v>
      </c>
      <c r="R63" s="310" t="s">
        <v>646</v>
      </c>
      <c r="S63" s="310" t="s">
        <v>233</v>
      </c>
      <c r="T63" s="310" t="s">
        <v>233</v>
      </c>
      <c r="U63" s="316"/>
      <c r="V63" s="316">
        <v>18</v>
      </c>
      <c r="W63" s="316"/>
      <c r="X63" s="310" t="s">
        <v>170</v>
      </c>
      <c r="Y63" s="317" t="s">
        <v>218</v>
      </c>
      <c r="Z63" s="310" t="s">
        <v>218</v>
      </c>
      <c r="AA63" s="317" t="s">
        <v>218</v>
      </c>
      <c r="AB63" s="313">
        <v>14000</v>
      </c>
    </row>
    <row r="64" spans="1:28" s="314" customFormat="1" ht="21">
      <c r="A64" s="310">
        <v>58</v>
      </c>
      <c r="B64" s="307" t="s">
        <v>242</v>
      </c>
      <c r="C64" s="307" t="s">
        <v>187</v>
      </c>
      <c r="D64" s="308" t="s">
        <v>460</v>
      </c>
      <c r="E64" s="308" t="s">
        <v>218</v>
      </c>
      <c r="F64" s="309" t="s">
        <v>188</v>
      </c>
      <c r="G64" s="308"/>
      <c r="H64" s="333" t="s">
        <v>407</v>
      </c>
      <c r="I64" s="310"/>
      <c r="J64" s="310" t="s">
        <v>335</v>
      </c>
      <c r="K64" s="310" t="s">
        <v>179</v>
      </c>
      <c r="L64" s="310" t="s">
        <v>179</v>
      </c>
      <c r="M64" s="310" t="s">
        <v>192</v>
      </c>
      <c r="N64" s="310" t="s">
        <v>218</v>
      </c>
      <c r="O64" s="310" t="s">
        <v>193</v>
      </c>
      <c r="P64" s="310" t="s">
        <v>233</v>
      </c>
      <c r="Q64" s="310" t="s">
        <v>233</v>
      </c>
      <c r="R64" s="310" t="s">
        <v>646</v>
      </c>
      <c r="S64" s="310" t="s">
        <v>233</v>
      </c>
      <c r="T64" s="310" t="s">
        <v>233</v>
      </c>
      <c r="U64" s="316"/>
      <c r="V64" s="316">
        <v>31</v>
      </c>
      <c r="W64" s="316"/>
      <c r="X64" s="310" t="s">
        <v>170</v>
      </c>
      <c r="Y64" s="317" t="s">
        <v>218</v>
      </c>
      <c r="Z64" s="310" t="s">
        <v>218</v>
      </c>
      <c r="AA64" s="317" t="s">
        <v>218</v>
      </c>
      <c r="AB64" s="313">
        <v>77000</v>
      </c>
    </row>
    <row r="65" spans="1:28" s="314" customFormat="1" ht="21">
      <c r="A65" s="306">
        <v>59</v>
      </c>
      <c r="B65" s="307" t="s">
        <v>242</v>
      </c>
      <c r="C65" s="307" t="s">
        <v>189</v>
      </c>
      <c r="D65" s="308" t="s">
        <v>460</v>
      </c>
      <c r="E65" s="308" t="s">
        <v>218</v>
      </c>
      <c r="F65" s="309" t="s">
        <v>190</v>
      </c>
      <c r="G65" s="308"/>
      <c r="H65" s="333" t="s">
        <v>407</v>
      </c>
      <c r="I65" s="310"/>
      <c r="J65" s="310" t="s">
        <v>336</v>
      </c>
      <c r="K65" s="310" t="s">
        <v>191</v>
      </c>
      <c r="L65" s="310" t="s">
        <v>179</v>
      </c>
      <c r="M65" s="310" t="s">
        <v>192</v>
      </c>
      <c r="N65" s="310" t="s">
        <v>218</v>
      </c>
      <c r="O65" s="310" t="s">
        <v>646</v>
      </c>
      <c r="P65" s="310" t="s">
        <v>233</v>
      </c>
      <c r="Q65" s="310" t="s">
        <v>233</v>
      </c>
      <c r="R65" s="310" t="s">
        <v>646</v>
      </c>
      <c r="S65" s="310" t="s">
        <v>233</v>
      </c>
      <c r="T65" s="310" t="s">
        <v>233</v>
      </c>
      <c r="U65" s="316"/>
      <c r="V65" s="316">
        <v>32.85</v>
      </c>
      <c r="W65" s="316"/>
      <c r="X65" s="310" t="s">
        <v>170</v>
      </c>
      <c r="Y65" s="317" t="s">
        <v>218</v>
      </c>
      <c r="Z65" s="310" t="s">
        <v>218</v>
      </c>
      <c r="AA65" s="317" t="s">
        <v>218</v>
      </c>
      <c r="AB65" s="313">
        <v>6000</v>
      </c>
    </row>
    <row r="66" spans="1:28" s="314" customFormat="1" ht="21">
      <c r="A66" s="306">
        <v>60</v>
      </c>
      <c r="B66" s="307" t="s">
        <v>242</v>
      </c>
      <c r="C66" s="307" t="s">
        <v>189</v>
      </c>
      <c r="D66" s="308" t="s">
        <v>460</v>
      </c>
      <c r="E66" s="308" t="s">
        <v>218</v>
      </c>
      <c r="F66" s="309" t="s">
        <v>190</v>
      </c>
      <c r="G66" s="308"/>
      <c r="H66" s="333" t="s">
        <v>407</v>
      </c>
      <c r="I66" s="310"/>
      <c r="J66" s="310" t="s">
        <v>337</v>
      </c>
      <c r="K66" s="310" t="s">
        <v>191</v>
      </c>
      <c r="L66" s="310" t="s">
        <v>179</v>
      </c>
      <c r="M66" s="310" t="s">
        <v>192</v>
      </c>
      <c r="N66" s="310" t="s">
        <v>218</v>
      </c>
      <c r="O66" s="310" t="s">
        <v>646</v>
      </c>
      <c r="P66" s="310" t="s">
        <v>233</v>
      </c>
      <c r="Q66" s="310" t="s">
        <v>233</v>
      </c>
      <c r="R66" s="310" t="s">
        <v>646</v>
      </c>
      <c r="S66" s="310" t="s">
        <v>233</v>
      </c>
      <c r="T66" s="310" t="s">
        <v>233</v>
      </c>
      <c r="U66" s="316"/>
      <c r="V66" s="316">
        <v>14.85</v>
      </c>
      <c r="W66" s="316"/>
      <c r="X66" s="310" t="s">
        <v>170</v>
      </c>
      <c r="Y66" s="317" t="s">
        <v>218</v>
      </c>
      <c r="Z66" s="310" t="s">
        <v>218</v>
      </c>
      <c r="AA66" s="317" t="s">
        <v>218</v>
      </c>
      <c r="AB66" s="313">
        <v>21000</v>
      </c>
    </row>
    <row r="67" spans="1:28" s="274" customFormat="1" ht="21">
      <c r="A67" s="267">
        <v>61</v>
      </c>
      <c r="B67" s="268" t="s">
        <v>242</v>
      </c>
      <c r="C67" s="268" t="s">
        <v>187</v>
      </c>
      <c r="D67" s="269" t="s">
        <v>460</v>
      </c>
      <c r="E67" s="269" t="s">
        <v>218</v>
      </c>
      <c r="F67" s="270" t="s">
        <v>188</v>
      </c>
      <c r="G67" s="269"/>
      <c r="H67" s="333" t="s">
        <v>407</v>
      </c>
      <c r="I67" s="267"/>
      <c r="J67" s="267" t="s">
        <v>338</v>
      </c>
      <c r="K67" s="267" t="s">
        <v>191</v>
      </c>
      <c r="L67" s="267" t="s">
        <v>179</v>
      </c>
      <c r="M67" s="267" t="s">
        <v>192</v>
      </c>
      <c r="N67" s="267" t="s">
        <v>218</v>
      </c>
      <c r="O67" s="267" t="s">
        <v>646</v>
      </c>
      <c r="P67" s="267" t="s">
        <v>233</v>
      </c>
      <c r="Q67" s="267" t="s">
        <v>233</v>
      </c>
      <c r="R67" s="267" t="s">
        <v>646</v>
      </c>
      <c r="S67" s="267" t="s">
        <v>233</v>
      </c>
      <c r="T67" s="267" t="s">
        <v>233</v>
      </c>
      <c r="U67" s="271"/>
      <c r="V67" s="271">
        <v>94.32</v>
      </c>
      <c r="W67" s="271"/>
      <c r="X67" s="267" t="s">
        <v>170</v>
      </c>
      <c r="Y67" s="272" t="s">
        <v>218</v>
      </c>
      <c r="Z67" s="267" t="s">
        <v>218</v>
      </c>
      <c r="AA67" s="272" t="s">
        <v>218</v>
      </c>
      <c r="AB67" s="273">
        <v>30000</v>
      </c>
    </row>
    <row r="68" spans="1:28" s="274" customFormat="1" ht="21">
      <c r="A68" s="266">
        <v>62</v>
      </c>
      <c r="B68" s="268" t="s">
        <v>242</v>
      </c>
      <c r="C68" s="268" t="s">
        <v>187</v>
      </c>
      <c r="D68" s="269" t="s">
        <v>460</v>
      </c>
      <c r="E68" s="269" t="s">
        <v>218</v>
      </c>
      <c r="F68" s="270" t="s">
        <v>188</v>
      </c>
      <c r="G68" s="269"/>
      <c r="H68" s="333" t="s">
        <v>407</v>
      </c>
      <c r="I68" s="267"/>
      <c r="J68" s="267" t="s">
        <v>339</v>
      </c>
      <c r="K68" s="267" t="s">
        <v>191</v>
      </c>
      <c r="L68" s="267" t="s">
        <v>179</v>
      </c>
      <c r="M68" s="267" t="s">
        <v>192</v>
      </c>
      <c r="N68" s="267" t="s">
        <v>218</v>
      </c>
      <c r="O68" s="267" t="s">
        <v>646</v>
      </c>
      <c r="P68" s="267" t="s">
        <v>233</v>
      </c>
      <c r="Q68" s="267" t="s">
        <v>233</v>
      </c>
      <c r="R68" s="267" t="s">
        <v>646</v>
      </c>
      <c r="S68" s="267" t="s">
        <v>233</v>
      </c>
      <c r="T68" s="267" t="s">
        <v>233</v>
      </c>
      <c r="U68" s="271"/>
      <c r="V68" s="271">
        <v>150.56</v>
      </c>
      <c r="W68" s="271"/>
      <c r="X68" s="267" t="s">
        <v>170</v>
      </c>
      <c r="Y68" s="272" t="s">
        <v>218</v>
      </c>
      <c r="Z68" s="267" t="s">
        <v>218</v>
      </c>
      <c r="AA68" s="272" t="s">
        <v>218</v>
      </c>
      <c r="AB68" s="273">
        <v>39000</v>
      </c>
    </row>
    <row r="69" spans="1:28" s="274" customFormat="1" ht="21">
      <c r="A69" s="266">
        <v>63</v>
      </c>
      <c r="B69" s="268" t="s">
        <v>242</v>
      </c>
      <c r="C69" s="268" t="s">
        <v>187</v>
      </c>
      <c r="D69" s="269" t="s">
        <v>460</v>
      </c>
      <c r="E69" s="269" t="s">
        <v>218</v>
      </c>
      <c r="F69" s="270" t="s">
        <v>188</v>
      </c>
      <c r="G69" s="269"/>
      <c r="H69" s="333" t="s">
        <v>407</v>
      </c>
      <c r="I69" s="267"/>
      <c r="J69" s="267" t="s">
        <v>340</v>
      </c>
      <c r="K69" s="267" t="s">
        <v>191</v>
      </c>
      <c r="L69" s="267" t="s">
        <v>179</v>
      </c>
      <c r="M69" s="267" t="s">
        <v>192</v>
      </c>
      <c r="N69" s="267" t="s">
        <v>218</v>
      </c>
      <c r="O69" s="267" t="s">
        <v>646</v>
      </c>
      <c r="P69" s="267" t="s">
        <v>233</v>
      </c>
      <c r="Q69" s="267" t="s">
        <v>233</v>
      </c>
      <c r="R69" s="267" t="s">
        <v>646</v>
      </c>
      <c r="S69" s="267" t="s">
        <v>233</v>
      </c>
      <c r="T69" s="267" t="s">
        <v>233</v>
      </c>
      <c r="U69" s="271"/>
      <c r="V69" s="271">
        <v>63.92</v>
      </c>
      <c r="W69" s="271"/>
      <c r="X69" s="267" t="s">
        <v>170</v>
      </c>
      <c r="Y69" s="272" t="s">
        <v>218</v>
      </c>
      <c r="Z69" s="267" t="s">
        <v>218</v>
      </c>
      <c r="AA69" s="272" t="s">
        <v>218</v>
      </c>
      <c r="AB69" s="273">
        <v>18000</v>
      </c>
    </row>
    <row r="70" spans="1:28" s="274" customFormat="1" ht="21">
      <c r="A70" s="267">
        <v>64</v>
      </c>
      <c r="B70" s="268" t="s">
        <v>242</v>
      </c>
      <c r="C70" s="268" t="s">
        <v>187</v>
      </c>
      <c r="D70" s="269" t="s">
        <v>460</v>
      </c>
      <c r="E70" s="269" t="s">
        <v>218</v>
      </c>
      <c r="F70" s="270" t="s">
        <v>188</v>
      </c>
      <c r="G70" s="269"/>
      <c r="H70" s="333" t="s">
        <v>407</v>
      </c>
      <c r="I70" s="267"/>
      <c r="J70" s="267" t="s">
        <v>341</v>
      </c>
      <c r="K70" s="267" t="s">
        <v>191</v>
      </c>
      <c r="L70" s="267" t="s">
        <v>179</v>
      </c>
      <c r="M70" s="267" t="s">
        <v>192</v>
      </c>
      <c r="N70" s="267" t="s">
        <v>218</v>
      </c>
      <c r="O70" s="267" t="s">
        <v>646</v>
      </c>
      <c r="P70" s="267" t="s">
        <v>233</v>
      </c>
      <c r="Q70" s="267" t="s">
        <v>233</v>
      </c>
      <c r="R70" s="267" t="s">
        <v>646</v>
      </c>
      <c r="S70" s="267" t="s">
        <v>233</v>
      </c>
      <c r="T70" s="267" t="s">
        <v>233</v>
      </c>
      <c r="U70" s="271"/>
      <c r="V70" s="271">
        <v>99.52</v>
      </c>
      <c r="W70" s="271"/>
      <c r="X70" s="267" t="s">
        <v>170</v>
      </c>
      <c r="Y70" s="272" t="s">
        <v>218</v>
      </c>
      <c r="Z70" s="267" t="s">
        <v>218</v>
      </c>
      <c r="AA70" s="272" t="s">
        <v>218</v>
      </c>
      <c r="AB70" s="273">
        <v>24000</v>
      </c>
    </row>
    <row r="71" spans="1:28" s="274" customFormat="1" ht="21">
      <c r="A71" s="266">
        <v>65</v>
      </c>
      <c r="B71" s="268" t="s">
        <v>242</v>
      </c>
      <c r="C71" s="268" t="s">
        <v>187</v>
      </c>
      <c r="D71" s="269" t="s">
        <v>460</v>
      </c>
      <c r="E71" s="269" t="s">
        <v>218</v>
      </c>
      <c r="F71" s="270" t="s">
        <v>188</v>
      </c>
      <c r="G71" s="269"/>
      <c r="H71" s="333" t="s">
        <v>407</v>
      </c>
      <c r="I71" s="267"/>
      <c r="J71" s="267" t="s">
        <v>342</v>
      </c>
      <c r="K71" s="267" t="s">
        <v>191</v>
      </c>
      <c r="L71" s="267" t="s">
        <v>179</v>
      </c>
      <c r="M71" s="267" t="s">
        <v>192</v>
      </c>
      <c r="N71" s="267" t="s">
        <v>218</v>
      </c>
      <c r="O71" s="267" t="s">
        <v>646</v>
      </c>
      <c r="P71" s="267" t="s">
        <v>233</v>
      </c>
      <c r="Q71" s="267" t="s">
        <v>233</v>
      </c>
      <c r="R71" s="267" t="s">
        <v>646</v>
      </c>
      <c r="S71" s="267" t="s">
        <v>233</v>
      </c>
      <c r="T71" s="267" t="s">
        <v>233</v>
      </c>
      <c r="U71" s="271"/>
      <c r="V71" s="271">
        <v>92.8</v>
      </c>
      <c r="W71" s="271"/>
      <c r="X71" s="267" t="s">
        <v>170</v>
      </c>
      <c r="Y71" s="272" t="s">
        <v>218</v>
      </c>
      <c r="Z71" s="267" t="s">
        <v>218</v>
      </c>
      <c r="AA71" s="272" t="s">
        <v>218</v>
      </c>
      <c r="AB71" s="273">
        <v>27000</v>
      </c>
    </row>
    <row r="72" spans="1:28" s="274" customFormat="1" ht="21">
      <c r="A72" s="266">
        <v>66</v>
      </c>
      <c r="B72" s="268" t="s">
        <v>242</v>
      </c>
      <c r="C72" s="268" t="s">
        <v>187</v>
      </c>
      <c r="D72" s="269" t="s">
        <v>460</v>
      </c>
      <c r="E72" s="269" t="s">
        <v>218</v>
      </c>
      <c r="F72" s="270" t="s">
        <v>188</v>
      </c>
      <c r="G72" s="269"/>
      <c r="H72" s="333" t="s">
        <v>407</v>
      </c>
      <c r="I72" s="267"/>
      <c r="J72" s="267" t="s">
        <v>343</v>
      </c>
      <c r="K72" s="267" t="s">
        <v>191</v>
      </c>
      <c r="L72" s="267" t="s">
        <v>179</v>
      </c>
      <c r="M72" s="267" t="s">
        <v>192</v>
      </c>
      <c r="N72" s="267" t="s">
        <v>218</v>
      </c>
      <c r="O72" s="267" t="s">
        <v>583</v>
      </c>
      <c r="P72" s="267" t="s">
        <v>233</v>
      </c>
      <c r="Q72" s="267" t="s">
        <v>233</v>
      </c>
      <c r="R72" s="267" t="s">
        <v>646</v>
      </c>
      <c r="S72" s="267" t="s">
        <v>233</v>
      </c>
      <c r="T72" s="267" t="s">
        <v>233</v>
      </c>
      <c r="U72" s="271"/>
      <c r="V72" s="271">
        <v>75.92</v>
      </c>
      <c r="W72" s="271"/>
      <c r="X72" s="267" t="s">
        <v>170</v>
      </c>
      <c r="Y72" s="272" t="s">
        <v>218</v>
      </c>
      <c r="Z72" s="267" t="s">
        <v>218</v>
      </c>
      <c r="AA72" s="272" t="s">
        <v>218</v>
      </c>
      <c r="AB72" s="273">
        <v>33000</v>
      </c>
    </row>
    <row r="73" spans="1:28" s="274" customFormat="1" ht="21">
      <c r="A73" s="267">
        <v>67</v>
      </c>
      <c r="B73" s="268" t="s">
        <v>242</v>
      </c>
      <c r="C73" s="268" t="s">
        <v>187</v>
      </c>
      <c r="D73" s="269" t="s">
        <v>460</v>
      </c>
      <c r="E73" s="269" t="s">
        <v>218</v>
      </c>
      <c r="F73" s="270" t="s">
        <v>188</v>
      </c>
      <c r="G73" s="269"/>
      <c r="H73" s="333" t="s">
        <v>407</v>
      </c>
      <c r="I73" s="267"/>
      <c r="J73" s="267" t="s">
        <v>344</v>
      </c>
      <c r="K73" s="267" t="s">
        <v>191</v>
      </c>
      <c r="L73" s="267" t="s">
        <v>179</v>
      </c>
      <c r="M73" s="267" t="s">
        <v>192</v>
      </c>
      <c r="N73" s="267" t="s">
        <v>218</v>
      </c>
      <c r="O73" s="267" t="s">
        <v>583</v>
      </c>
      <c r="P73" s="267" t="s">
        <v>233</v>
      </c>
      <c r="Q73" s="267" t="s">
        <v>233</v>
      </c>
      <c r="R73" s="267" t="s">
        <v>646</v>
      </c>
      <c r="S73" s="267" t="s">
        <v>233</v>
      </c>
      <c r="T73" s="267" t="s">
        <v>233</v>
      </c>
      <c r="U73" s="271"/>
      <c r="V73" s="271">
        <v>65.33</v>
      </c>
      <c r="W73" s="271"/>
      <c r="X73" s="267" t="s">
        <v>170</v>
      </c>
      <c r="Y73" s="272" t="s">
        <v>218</v>
      </c>
      <c r="Z73" s="267" t="s">
        <v>218</v>
      </c>
      <c r="AA73" s="272" t="s">
        <v>218</v>
      </c>
      <c r="AB73" s="273">
        <v>21000</v>
      </c>
    </row>
    <row r="74" spans="1:28" s="274" customFormat="1" ht="21">
      <c r="A74" s="266">
        <v>68</v>
      </c>
      <c r="B74" s="268" t="s">
        <v>242</v>
      </c>
      <c r="C74" s="268" t="s">
        <v>187</v>
      </c>
      <c r="D74" s="269" t="s">
        <v>460</v>
      </c>
      <c r="E74" s="269" t="s">
        <v>218</v>
      </c>
      <c r="F74" s="270" t="s">
        <v>188</v>
      </c>
      <c r="G74" s="269"/>
      <c r="H74" s="333" t="s">
        <v>407</v>
      </c>
      <c r="I74" s="267"/>
      <c r="J74" s="267" t="s">
        <v>345</v>
      </c>
      <c r="K74" s="267" t="s">
        <v>191</v>
      </c>
      <c r="L74" s="267" t="s">
        <v>179</v>
      </c>
      <c r="M74" s="267" t="s">
        <v>192</v>
      </c>
      <c r="N74" s="267" t="s">
        <v>218</v>
      </c>
      <c r="O74" s="267" t="s">
        <v>646</v>
      </c>
      <c r="P74" s="267" t="s">
        <v>233</v>
      </c>
      <c r="Q74" s="267" t="s">
        <v>233</v>
      </c>
      <c r="R74" s="267" t="s">
        <v>646</v>
      </c>
      <c r="S74" s="267" t="s">
        <v>233</v>
      </c>
      <c r="T74" s="267" t="s">
        <v>233</v>
      </c>
      <c r="U74" s="271"/>
      <c r="V74" s="271">
        <v>155.04</v>
      </c>
      <c r="W74" s="271"/>
      <c r="X74" s="267" t="s">
        <v>170</v>
      </c>
      <c r="Y74" s="272" t="s">
        <v>218</v>
      </c>
      <c r="Z74" s="267" t="s">
        <v>218</v>
      </c>
      <c r="AA74" s="272" t="s">
        <v>218</v>
      </c>
      <c r="AB74" s="273">
        <v>60000</v>
      </c>
    </row>
    <row r="75" spans="1:28" s="314" customFormat="1" ht="21">
      <c r="A75" s="306">
        <v>69</v>
      </c>
      <c r="B75" s="307" t="s">
        <v>242</v>
      </c>
      <c r="C75" s="307" t="s">
        <v>187</v>
      </c>
      <c r="D75" s="308" t="s">
        <v>460</v>
      </c>
      <c r="E75" s="308" t="s">
        <v>218</v>
      </c>
      <c r="F75" s="309" t="s">
        <v>188</v>
      </c>
      <c r="G75" s="308"/>
      <c r="H75" s="333" t="s">
        <v>407</v>
      </c>
      <c r="I75" s="310"/>
      <c r="J75" s="310" t="s">
        <v>346</v>
      </c>
      <c r="K75" s="310" t="s">
        <v>191</v>
      </c>
      <c r="L75" s="310" t="s">
        <v>179</v>
      </c>
      <c r="M75" s="310" t="s">
        <v>192</v>
      </c>
      <c r="N75" s="310" t="s">
        <v>218</v>
      </c>
      <c r="O75" s="310" t="s">
        <v>646</v>
      </c>
      <c r="P75" s="310" t="s">
        <v>233</v>
      </c>
      <c r="Q75" s="310" t="s">
        <v>233</v>
      </c>
      <c r="R75" s="310" t="s">
        <v>646</v>
      </c>
      <c r="S75" s="310" t="s">
        <v>233</v>
      </c>
      <c r="T75" s="310" t="s">
        <v>233</v>
      </c>
      <c r="U75" s="316"/>
      <c r="V75" s="316">
        <v>14.4</v>
      </c>
      <c r="W75" s="316"/>
      <c r="X75" s="310" t="s">
        <v>170</v>
      </c>
      <c r="Y75" s="317" t="s">
        <v>218</v>
      </c>
      <c r="Z75" s="310" t="s">
        <v>218</v>
      </c>
      <c r="AA75" s="317" t="s">
        <v>218</v>
      </c>
      <c r="AB75" s="313">
        <v>11000</v>
      </c>
    </row>
    <row r="76" spans="1:28" s="274" customFormat="1" ht="21">
      <c r="A76" s="267">
        <v>70</v>
      </c>
      <c r="B76" s="268" t="s">
        <v>242</v>
      </c>
      <c r="C76" s="268" t="s">
        <v>187</v>
      </c>
      <c r="D76" s="269" t="s">
        <v>460</v>
      </c>
      <c r="E76" s="269" t="s">
        <v>218</v>
      </c>
      <c r="F76" s="270" t="s">
        <v>188</v>
      </c>
      <c r="G76" s="269"/>
      <c r="H76" s="333" t="s">
        <v>407</v>
      </c>
      <c r="I76" s="267"/>
      <c r="J76" s="267" t="s">
        <v>347</v>
      </c>
      <c r="K76" s="267" t="s">
        <v>191</v>
      </c>
      <c r="L76" s="267" t="s">
        <v>179</v>
      </c>
      <c r="M76" s="267" t="s">
        <v>192</v>
      </c>
      <c r="N76" s="267" t="s">
        <v>218</v>
      </c>
      <c r="O76" s="267" t="s">
        <v>646</v>
      </c>
      <c r="P76" s="267" t="s">
        <v>233</v>
      </c>
      <c r="Q76" s="267" t="s">
        <v>233</v>
      </c>
      <c r="R76" s="267" t="s">
        <v>646</v>
      </c>
      <c r="S76" s="267" t="s">
        <v>233</v>
      </c>
      <c r="T76" s="267" t="s">
        <v>233</v>
      </c>
      <c r="U76" s="271"/>
      <c r="V76" s="271">
        <v>57.04</v>
      </c>
      <c r="W76" s="271"/>
      <c r="X76" s="267" t="s">
        <v>170</v>
      </c>
      <c r="Y76" s="272" t="s">
        <v>218</v>
      </c>
      <c r="Z76" s="267" t="s">
        <v>218</v>
      </c>
      <c r="AA76" s="272" t="s">
        <v>218</v>
      </c>
      <c r="AB76" s="273">
        <v>18000</v>
      </c>
    </row>
    <row r="77" spans="1:28" s="274" customFormat="1" ht="21">
      <c r="A77" s="266">
        <v>71</v>
      </c>
      <c r="B77" s="268" t="s">
        <v>242</v>
      </c>
      <c r="C77" s="268" t="s">
        <v>187</v>
      </c>
      <c r="D77" s="269" t="s">
        <v>460</v>
      </c>
      <c r="E77" s="269" t="s">
        <v>218</v>
      </c>
      <c r="F77" s="270" t="s">
        <v>188</v>
      </c>
      <c r="G77" s="269"/>
      <c r="H77" s="333" t="s">
        <v>407</v>
      </c>
      <c r="I77" s="267"/>
      <c r="J77" s="267" t="s">
        <v>348</v>
      </c>
      <c r="K77" s="267" t="s">
        <v>191</v>
      </c>
      <c r="L77" s="267" t="s">
        <v>179</v>
      </c>
      <c r="M77" s="267" t="s">
        <v>192</v>
      </c>
      <c r="N77" s="267" t="s">
        <v>218</v>
      </c>
      <c r="O77" s="267" t="s">
        <v>646</v>
      </c>
      <c r="P77" s="267" t="s">
        <v>233</v>
      </c>
      <c r="Q77" s="267" t="s">
        <v>233</v>
      </c>
      <c r="R77" s="267" t="s">
        <v>646</v>
      </c>
      <c r="S77" s="267" t="s">
        <v>233</v>
      </c>
      <c r="T77" s="267" t="s">
        <v>233</v>
      </c>
      <c r="U77" s="271"/>
      <c r="V77" s="271">
        <v>88.8</v>
      </c>
      <c r="W77" s="271"/>
      <c r="X77" s="267" t="s">
        <v>170</v>
      </c>
      <c r="Y77" s="272" t="s">
        <v>218</v>
      </c>
      <c r="Z77" s="267" t="s">
        <v>218</v>
      </c>
      <c r="AA77" s="272" t="s">
        <v>218</v>
      </c>
      <c r="AB77" s="273">
        <v>24000</v>
      </c>
    </row>
    <row r="78" spans="1:28" s="274" customFormat="1" ht="21">
      <c r="A78" s="266">
        <v>72</v>
      </c>
      <c r="B78" s="268" t="s">
        <v>242</v>
      </c>
      <c r="C78" s="268" t="s">
        <v>187</v>
      </c>
      <c r="D78" s="269" t="s">
        <v>460</v>
      </c>
      <c r="E78" s="269" t="s">
        <v>218</v>
      </c>
      <c r="F78" s="270" t="s">
        <v>188</v>
      </c>
      <c r="G78" s="269"/>
      <c r="H78" s="333" t="s">
        <v>407</v>
      </c>
      <c r="I78" s="267"/>
      <c r="J78" s="267" t="s">
        <v>349</v>
      </c>
      <c r="K78" s="267" t="s">
        <v>191</v>
      </c>
      <c r="L78" s="267" t="s">
        <v>179</v>
      </c>
      <c r="M78" s="267" t="s">
        <v>192</v>
      </c>
      <c r="N78" s="267" t="s">
        <v>218</v>
      </c>
      <c r="O78" s="267" t="s">
        <v>646</v>
      </c>
      <c r="P78" s="267" t="s">
        <v>233</v>
      </c>
      <c r="Q78" s="267" t="s">
        <v>233</v>
      </c>
      <c r="R78" s="267" t="s">
        <v>646</v>
      </c>
      <c r="S78" s="267" t="s">
        <v>233</v>
      </c>
      <c r="T78" s="267" t="s">
        <v>233</v>
      </c>
      <c r="U78" s="271"/>
      <c r="V78" s="271">
        <v>101.69</v>
      </c>
      <c r="W78" s="271"/>
      <c r="X78" s="267" t="s">
        <v>170</v>
      </c>
      <c r="Y78" s="272" t="s">
        <v>218</v>
      </c>
      <c r="Z78" s="267" t="s">
        <v>218</v>
      </c>
      <c r="AA78" s="272" t="s">
        <v>218</v>
      </c>
      <c r="AB78" s="273">
        <v>33000</v>
      </c>
    </row>
    <row r="79" spans="1:28" s="274" customFormat="1" ht="21">
      <c r="A79" s="267">
        <v>73</v>
      </c>
      <c r="B79" s="268" t="s">
        <v>242</v>
      </c>
      <c r="C79" s="268" t="s">
        <v>187</v>
      </c>
      <c r="D79" s="269" t="s">
        <v>460</v>
      </c>
      <c r="E79" s="269" t="s">
        <v>218</v>
      </c>
      <c r="F79" s="270" t="s">
        <v>188</v>
      </c>
      <c r="G79" s="269"/>
      <c r="H79" s="333" t="s">
        <v>407</v>
      </c>
      <c r="I79" s="267"/>
      <c r="J79" s="267" t="s">
        <v>350</v>
      </c>
      <c r="K79" s="267" t="s">
        <v>191</v>
      </c>
      <c r="L79" s="267" t="s">
        <v>179</v>
      </c>
      <c r="M79" s="267" t="s">
        <v>192</v>
      </c>
      <c r="N79" s="267" t="s">
        <v>218</v>
      </c>
      <c r="O79" s="267" t="s">
        <v>646</v>
      </c>
      <c r="P79" s="267" t="s">
        <v>233</v>
      </c>
      <c r="Q79" s="267" t="s">
        <v>233</v>
      </c>
      <c r="R79" s="267" t="s">
        <v>646</v>
      </c>
      <c r="S79" s="267" t="s">
        <v>233</v>
      </c>
      <c r="T79" s="267" t="s">
        <v>233</v>
      </c>
      <c r="U79" s="271"/>
      <c r="V79" s="271">
        <v>45.12</v>
      </c>
      <c r="W79" s="271"/>
      <c r="X79" s="267" t="s">
        <v>170</v>
      </c>
      <c r="Y79" s="272" t="s">
        <v>218</v>
      </c>
      <c r="Z79" s="267" t="s">
        <v>218</v>
      </c>
      <c r="AA79" s="272" t="s">
        <v>218</v>
      </c>
      <c r="AB79" s="273">
        <v>12000</v>
      </c>
    </row>
    <row r="80" spans="1:28" s="274" customFormat="1" ht="21">
      <c r="A80" s="266">
        <v>74</v>
      </c>
      <c r="B80" s="268" t="s">
        <v>242</v>
      </c>
      <c r="C80" s="268" t="s">
        <v>187</v>
      </c>
      <c r="D80" s="269" t="s">
        <v>460</v>
      </c>
      <c r="E80" s="269" t="s">
        <v>218</v>
      </c>
      <c r="F80" s="270" t="s">
        <v>188</v>
      </c>
      <c r="G80" s="269"/>
      <c r="H80" s="333" t="s">
        <v>407</v>
      </c>
      <c r="I80" s="267"/>
      <c r="J80" s="267" t="s">
        <v>351</v>
      </c>
      <c r="K80" s="267" t="s">
        <v>191</v>
      </c>
      <c r="L80" s="267" t="s">
        <v>179</v>
      </c>
      <c r="M80" s="267" t="s">
        <v>192</v>
      </c>
      <c r="N80" s="267" t="s">
        <v>218</v>
      </c>
      <c r="O80" s="267" t="s">
        <v>646</v>
      </c>
      <c r="P80" s="267" t="s">
        <v>233</v>
      </c>
      <c r="Q80" s="267" t="s">
        <v>233</v>
      </c>
      <c r="R80" s="267" t="s">
        <v>646</v>
      </c>
      <c r="S80" s="267" t="s">
        <v>233</v>
      </c>
      <c r="T80" s="267" t="s">
        <v>233</v>
      </c>
      <c r="U80" s="271"/>
      <c r="V80" s="271">
        <v>152.75</v>
      </c>
      <c r="W80" s="271"/>
      <c r="X80" s="267" t="s">
        <v>170</v>
      </c>
      <c r="Y80" s="272" t="s">
        <v>218</v>
      </c>
      <c r="Z80" s="267" t="s">
        <v>218</v>
      </c>
      <c r="AA80" s="272" t="s">
        <v>218</v>
      </c>
      <c r="AB80" s="273">
        <v>39000</v>
      </c>
    </row>
    <row r="81" spans="1:28" s="274" customFormat="1" ht="21">
      <c r="A81" s="266">
        <v>75</v>
      </c>
      <c r="B81" s="268" t="s">
        <v>242</v>
      </c>
      <c r="C81" s="268" t="s">
        <v>187</v>
      </c>
      <c r="D81" s="269" t="s">
        <v>460</v>
      </c>
      <c r="E81" s="269" t="s">
        <v>218</v>
      </c>
      <c r="F81" s="270" t="s">
        <v>188</v>
      </c>
      <c r="G81" s="269"/>
      <c r="H81" s="333" t="s">
        <v>407</v>
      </c>
      <c r="I81" s="267"/>
      <c r="J81" s="267" t="s">
        <v>352</v>
      </c>
      <c r="K81" s="267" t="s">
        <v>191</v>
      </c>
      <c r="L81" s="267" t="s">
        <v>179</v>
      </c>
      <c r="M81" s="267" t="s">
        <v>192</v>
      </c>
      <c r="N81" s="267" t="s">
        <v>218</v>
      </c>
      <c r="O81" s="267" t="s">
        <v>646</v>
      </c>
      <c r="P81" s="267" t="s">
        <v>233</v>
      </c>
      <c r="Q81" s="267" t="s">
        <v>233</v>
      </c>
      <c r="R81" s="267" t="s">
        <v>646</v>
      </c>
      <c r="S81" s="267" t="s">
        <v>233</v>
      </c>
      <c r="T81" s="267" t="s">
        <v>233</v>
      </c>
      <c r="U81" s="271"/>
      <c r="V81" s="271">
        <v>95.57</v>
      </c>
      <c r="W81" s="271"/>
      <c r="X81" s="267" t="s">
        <v>170</v>
      </c>
      <c r="Y81" s="272" t="s">
        <v>218</v>
      </c>
      <c r="Z81" s="267" t="s">
        <v>218</v>
      </c>
      <c r="AA81" s="272" t="s">
        <v>218</v>
      </c>
      <c r="AB81" s="273">
        <v>36000</v>
      </c>
    </row>
    <row r="82" spans="1:28" s="314" customFormat="1" ht="31.5">
      <c r="A82" s="310">
        <v>76</v>
      </c>
      <c r="B82" s="307" t="s">
        <v>242</v>
      </c>
      <c r="C82" s="307" t="s">
        <v>189</v>
      </c>
      <c r="D82" s="308" t="s">
        <v>460</v>
      </c>
      <c r="E82" s="308" t="s">
        <v>218</v>
      </c>
      <c r="F82" s="309" t="s">
        <v>190</v>
      </c>
      <c r="G82" s="308"/>
      <c r="H82" s="333" t="s">
        <v>407</v>
      </c>
      <c r="I82" s="310"/>
      <c r="J82" s="310" t="s">
        <v>353</v>
      </c>
      <c r="K82" s="310" t="s">
        <v>191</v>
      </c>
      <c r="L82" s="310" t="s">
        <v>179</v>
      </c>
      <c r="M82" s="310" t="s">
        <v>195</v>
      </c>
      <c r="N82" s="310" t="s">
        <v>218</v>
      </c>
      <c r="O82" s="310" t="s">
        <v>583</v>
      </c>
      <c r="P82" s="310" t="s">
        <v>233</v>
      </c>
      <c r="Q82" s="310" t="s">
        <v>233</v>
      </c>
      <c r="R82" s="310" t="s">
        <v>646</v>
      </c>
      <c r="S82" s="310" t="s">
        <v>233</v>
      </c>
      <c r="T82" s="310" t="s">
        <v>233</v>
      </c>
      <c r="U82" s="316"/>
      <c r="V82" s="316">
        <v>18</v>
      </c>
      <c r="W82" s="316"/>
      <c r="X82" s="310" t="s">
        <v>170</v>
      </c>
      <c r="Y82" s="317" t="s">
        <v>218</v>
      </c>
      <c r="Z82" s="310" t="s">
        <v>218</v>
      </c>
      <c r="AA82" s="317" t="s">
        <v>218</v>
      </c>
      <c r="AB82" s="313">
        <v>14000</v>
      </c>
    </row>
    <row r="83" spans="1:28" s="314" customFormat="1" ht="21">
      <c r="A83" s="306">
        <v>77</v>
      </c>
      <c r="B83" s="307" t="s">
        <v>242</v>
      </c>
      <c r="C83" s="307" t="s">
        <v>187</v>
      </c>
      <c r="D83" s="308" t="s">
        <v>460</v>
      </c>
      <c r="E83" s="308" t="s">
        <v>218</v>
      </c>
      <c r="F83" s="309" t="s">
        <v>188</v>
      </c>
      <c r="G83" s="308"/>
      <c r="H83" s="333" t="s">
        <v>407</v>
      </c>
      <c r="I83" s="310"/>
      <c r="J83" s="310" t="s">
        <v>354</v>
      </c>
      <c r="K83" s="310" t="s">
        <v>191</v>
      </c>
      <c r="L83" s="310" t="s">
        <v>179</v>
      </c>
      <c r="M83" s="310" t="s">
        <v>192</v>
      </c>
      <c r="N83" s="310" t="s">
        <v>218</v>
      </c>
      <c r="O83" s="310" t="s">
        <v>646</v>
      </c>
      <c r="P83" s="310" t="s">
        <v>233</v>
      </c>
      <c r="Q83" s="310" t="s">
        <v>233</v>
      </c>
      <c r="R83" s="310" t="s">
        <v>646</v>
      </c>
      <c r="S83" s="310" t="s">
        <v>233</v>
      </c>
      <c r="T83" s="310" t="s">
        <v>233</v>
      </c>
      <c r="U83" s="316"/>
      <c r="V83" s="316">
        <v>41.7</v>
      </c>
      <c r="W83" s="316"/>
      <c r="X83" s="310" t="s">
        <v>170</v>
      </c>
      <c r="Y83" s="317" t="s">
        <v>218</v>
      </c>
      <c r="Z83" s="310" t="s">
        <v>218</v>
      </c>
      <c r="AA83" s="317" t="s">
        <v>218</v>
      </c>
      <c r="AB83" s="313">
        <v>15000</v>
      </c>
    </row>
    <row r="84" spans="1:28" s="274" customFormat="1" ht="21">
      <c r="A84" s="266">
        <v>78</v>
      </c>
      <c r="B84" s="268" t="s">
        <v>242</v>
      </c>
      <c r="C84" s="268" t="s">
        <v>187</v>
      </c>
      <c r="D84" s="269" t="s">
        <v>460</v>
      </c>
      <c r="E84" s="269" t="s">
        <v>218</v>
      </c>
      <c r="F84" s="270" t="s">
        <v>188</v>
      </c>
      <c r="G84" s="269"/>
      <c r="H84" s="333" t="s">
        <v>407</v>
      </c>
      <c r="I84" s="267"/>
      <c r="J84" s="267" t="s">
        <v>355</v>
      </c>
      <c r="K84" s="267" t="s">
        <v>191</v>
      </c>
      <c r="L84" s="267" t="s">
        <v>179</v>
      </c>
      <c r="M84" s="267" t="s">
        <v>192</v>
      </c>
      <c r="N84" s="267" t="s">
        <v>218</v>
      </c>
      <c r="O84" s="267" t="s">
        <v>646</v>
      </c>
      <c r="P84" s="267" t="s">
        <v>233</v>
      </c>
      <c r="Q84" s="267" t="s">
        <v>233</v>
      </c>
      <c r="R84" s="267" t="s">
        <v>646</v>
      </c>
      <c r="S84" s="267" t="s">
        <v>233</v>
      </c>
      <c r="T84" s="267" t="s">
        <v>233</v>
      </c>
      <c r="U84" s="271"/>
      <c r="V84" s="271">
        <v>96.71</v>
      </c>
      <c r="W84" s="271"/>
      <c r="X84" s="267" t="s">
        <v>170</v>
      </c>
      <c r="Y84" s="272" t="s">
        <v>218</v>
      </c>
      <c r="Z84" s="267" t="s">
        <v>218</v>
      </c>
      <c r="AA84" s="272" t="s">
        <v>218</v>
      </c>
      <c r="AB84" s="273">
        <v>27000</v>
      </c>
    </row>
    <row r="85" spans="1:28" s="274" customFormat="1" ht="21">
      <c r="A85" s="267">
        <v>79</v>
      </c>
      <c r="B85" s="268" t="s">
        <v>242</v>
      </c>
      <c r="C85" s="268" t="s">
        <v>187</v>
      </c>
      <c r="D85" s="269" t="s">
        <v>460</v>
      </c>
      <c r="E85" s="269" t="s">
        <v>218</v>
      </c>
      <c r="F85" s="270" t="s">
        <v>188</v>
      </c>
      <c r="G85" s="269"/>
      <c r="H85" s="333" t="s">
        <v>407</v>
      </c>
      <c r="I85" s="267"/>
      <c r="J85" s="267" t="s">
        <v>356</v>
      </c>
      <c r="K85" s="267" t="s">
        <v>191</v>
      </c>
      <c r="L85" s="267" t="s">
        <v>179</v>
      </c>
      <c r="M85" s="267" t="s">
        <v>192</v>
      </c>
      <c r="N85" s="267" t="s">
        <v>218</v>
      </c>
      <c r="O85" s="267" t="s">
        <v>646</v>
      </c>
      <c r="P85" s="267" t="s">
        <v>233</v>
      </c>
      <c r="Q85" s="267" t="s">
        <v>233</v>
      </c>
      <c r="R85" s="267" t="s">
        <v>646</v>
      </c>
      <c r="S85" s="267" t="s">
        <v>233</v>
      </c>
      <c r="T85" s="267" t="s">
        <v>233</v>
      </c>
      <c r="U85" s="271"/>
      <c r="V85" s="271">
        <v>100.95</v>
      </c>
      <c r="W85" s="271"/>
      <c r="X85" s="267" t="s">
        <v>170</v>
      </c>
      <c r="Y85" s="272" t="s">
        <v>218</v>
      </c>
      <c r="Z85" s="267" t="s">
        <v>218</v>
      </c>
      <c r="AA85" s="272" t="s">
        <v>218</v>
      </c>
      <c r="AB85" s="273">
        <v>24000</v>
      </c>
    </row>
    <row r="86" spans="1:28" s="314" customFormat="1" ht="21">
      <c r="A86" s="306">
        <v>80</v>
      </c>
      <c r="B86" s="307" t="s">
        <v>242</v>
      </c>
      <c r="C86" s="307" t="s">
        <v>189</v>
      </c>
      <c r="D86" s="308" t="s">
        <v>460</v>
      </c>
      <c r="E86" s="308" t="s">
        <v>218</v>
      </c>
      <c r="F86" s="309" t="s">
        <v>188</v>
      </c>
      <c r="G86" s="308"/>
      <c r="H86" s="333" t="s">
        <v>407</v>
      </c>
      <c r="I86" s="310"/>
      <c r="J86" s="310" t="s">
        <v>357</v>
      </c>
      <c r="K86" s="310" t="s">
        <v>191</v>
      </c>
      <c r="L86" s="310" t="s">
        <v>179</v>
      </c>
      <c r="M86" s="310" t="s">
        <v>196</v>
      </c>
      <c r="N86" s="310" t="s">
        <v>218</v>
      </c>
      <c r="O86" s="310" t="s">
        <v>583</v>
      </c>
      <c r="P86" s="310" t="s">
        <v>233</v>
      </c>
      <c r="Q86" s="310" t="s">
        <v>233</v>
      </c>
      <c r="R86" s="310" t="s">
        <v>646</v>
      </c>
      <c r="S86" s="310" t="s">
        <v>233</v>
      </c>
      <c r="T86" s="310" t="s">
        <v>233</v>
      </c>
      <c r="U86" s="316"/>
      <c r="V86" s="316">
        <v>13.2</v>
      </c>
      <c r="W86" s="316"/>
      <c r="X86" s="310" t="s">
        <v>170</v>
      </c>
      <c r="Y86" s="317" t="s">
        <v>218</v>
      </c>
      <c r="Z86" s="310" t="s">
        <v>218</v>
      </c>
      <c r="AA86" s="317" t="s">
        <v>218</v>
      </c>
      <c r="AB86" s="313">
        <v>10000</v>
      </c>
    </row>
    <row r="87" spans="1:28" s="314" customFormat="1" ht="21">
      <c r="A87" s="306">
        <v>81</v>
      </c>
      <c r="B87" s="307" t="s">
        <v>242</v>
      </c>
      <c r="C87" s="307" t="s">
        <v>189</v>
      </c>
      <c r="D87" s="308" t="s">
        <v>460</v>
      </c>
      <c r="E87" s="308" t="s">
        <v>218</v>
      </c>
      <c r="F87" s="309" t="s">
        <v>190</v>
      </c>
      <c r="G87" s="308"/>
      <c r="H87" s="333" t="s">
        <v>407</v>
      </c>
      <c r="I87" s="310"/>
      <c r="J87" s="310" t="s">
        <v>358</v>
      </c>
      <c r="K87" s="310" t="s">
        <v>191</v>
      </c>
      <c r="L87" s="310" t="s">
        <v>179</v>
      </c>
      <c r="M87" s="310" t="s">
        <v>192</v>
      </c>
      <c r="N87" s="310" t="s">
        <v>218</v>
      </c>
      <c r="O87" s="310" t="s">
        <v>646</v>
      </c>
      <c r="P87" s="310" t="s">
        <v>233</v>
      </c>
      <c r="Q87" s="310" t="s">
        <v>233</v>
      </c>
      <c r="R87" s="310" t="s">
        <v>646</v>
      </c>
      <c r="S87" s="310" t="s">
        <v>233</v>
      </c>
      <c r="T87" s="310" t="s">
        <v>233</v>
      </c>
      <c r="U87" s="316"/>
      <c r="V87" s="316">
        <v>73.63</v>
      </c>
      <c r="W87" s="316"/>
      <c r="X87" s="310" t="s">
        <v>170</v>
      </c>
      <c r="Y87" s="317" t="s">
        <v>218</v>
      </c>
      <c r="Z87" s="310" t="s">
        <v>218</v>
      </c>
      <c r="AA87" s="317" t="s">
        <v>218</v>
      </c>
      <c r="AB87" s="313">
        <v>58000</v>
      </c>
    </row>
    <row r="88" spans="1:28" s="274" customFormat="1" ht="21">
      <c r="A88" s="267">
        <v>82</v>
      </c>
      <c r="B88" s="268" t="s">
        <v>242</v>
      </c>
      <c r="C88" s="268" t="s">
        <v>187</v>
      </c>
      <c r="D88" s="269" t="s">
        <v>460</v>
      </c>
      <c r="E88" s="269" t="s">
        <v>218</v>
      </c>
      <c r="F88" s="270" t="s">
        <v>188</v>
      </c>
      <c r="G88" s="269"/>
      <c r="H88" s="333" t="s">
        <v>407</v>
      </c>
      <c r="I88" s="267"/>
      <c r="J88" s="267" t="s">
        <v>359</v>
      </c>
      <c r="K88" s="267" t="s">
        <v>191</v>
      </c>
      <c r="L88" s="267" t="s">
        <v>179</v>
      </c>
      <c r="M88" s="267" t="s">
        <v>192</v>
      </c>
      <c r="N88" s="267" t="s">
        <v>218</v>
      </c>
      <c r="O88" s="267" t="s">
        <v>583</v>
      </c>
      <c r="P88" s="267" t="s">
        <v>233</v>
      </c>
      <c r="Q88" s="267" t="s">
        <v>233</v>
      </c>
      <c r="R88" s="267" t="s">
        <v>646</v>
      </c>
      <c r="S88" s="267" t="s">
        <v>233</v>
      </c>
      <c r="T88" s="267" t="s">
        <v>233</v>
      </c>
      <c r="U88" s="271"/>
      <c r="V88" s="271">
        <v>166.77</v>
      </c>
      <c r="W88" s="271"/>
      <c r="X88" s="267" t="s">
        <v>170</v>
      </c>
      <c r="Y88" s="272" t="s">
        <v>218</v>
      </c>
      <c r="Z88" s="267" t="s">
        <v>218</v>
      </c>
      <c r="AA88" s="272" t="s">
        <v>218</v>
      </c>
      <c r="AB88" s="273">
        <v>51000</v>
      </c>
    </row>
    <row r="89" spans="1:28" s="274" customFormat="1" ht="21">
      <c r="A89" s="266">
        <v>83</v>
      </c>
      <c r="B89" s="268" t="s">
        <v>242</v>
      </c>
      <c r="C89" s="268" t="s">
        <v>187</v>
      </c>
      <c r="D89" s="269" t="s">
        <v>460</v>
      </c>
      <c r="E89" s="269" t="s">
        <v>218</v>
      </c>
      <c r="F89" s="270" t="s">
        <v>188</v>
      </c>
      <c r="G89" s="269"/>
      <c r="H89" s="333" t="s">
        <v>407</v>
      </c>
      <c r="I89" s="267"/>
      <c r="J89" s="267" t="s">
        <v>360</v>
      </c>
      <c r="K89" s="267" t="s">
        <v>191</v>
      </c>
      <c r="L89" s="267" t="s">
        <v>179</v>
      </c>
      <c r="M89" s="267" t="s">
        <v>192</v>
      </c>
      <c r="N89" s="267" t="s">
        <v>218</v>
      </c>
      <c r="O89" s="267" t="s">
        <v>583</v>
      </c>
      <c r="P89" s="267" t="s">
        <v>233</v>
      </c>
      <c r="Q89" s="267" t="s">
        <v>233</v>
      </c>
      <c r="R89" s="267" t="s">
        <v>646</v>
      </c>
      <c r="S89" s="267" t="s">
        <v>233</v>
      </c>
      <c r="T89" s="267" t="s">
        <v>233</v>
      </c>
      <c r="U89" s="271"/>
      <c r="V89" s="271">
        <v>137.6</v>
      </c>
      <c r="W89" s="271"/>
      <c r="X89" s="267" t="s">
        <v>170</v>
      </c>
      <c r="Y89" s="272" t="s">
        <v>218</v>
      </c>
      <c r="Z89" s="267" t="s">
        <v>218</v>
      </c>
      <c r="AA89" s="272" t="s">
        <v>218</v>
      </c>
      <c r="AB89" s="273">
        <v>42000</v>
      </c>
    </row>
    <row r="90" spans="1:28" s="314" customFormat="1" ht="21">
      <c r="A90" s="306">
        <v>84</v>
      </c>
      <c r="B90" s="307" t="s">
        <v>242</v>
      </c>
      <c r="C90" s="307" t="s">
        <v>187</v>
      </c>
      <c r="D90" s="308" t="s">
        <v>460</v>
      </c>
      <c r="E90" s="308" t="s">
        <v>218</v>
      </c>
      <c r="F90" s="309" t="s">
        <v>188</v>
      </c>
      <c r="G90" s="308"/>
      <c r="H90" s="333" t="s">
        <v>407</v>
      </c>
      <c r="I90" s="310"/>
      <c r="J90" s="310" t="s">
        <v>361</v>
      </c>
      <c r="K90" s="310" t="s">
        <v>191</v>
      </c>
      <c r="L90" s="310" t="s">
        <v>179</v>
      </c>
      <c r="M90" s="310" t="s">
        <v>192</v>
      </c>
      <c r="N90" s="310" t="s">
        <v>218</v>
      </c>
      <c r="O90" s="310" t="s">
        <v>646</v>
      </c>
      <c r="P90" s="310" t="s">
        <v>233</v>
      </c>
      <c r="Q90" s="310" t="s">
        <v>233</v>
      </c>
      <c r="R90" s="310" t="s">
        <v>646</v>
      </c>
      <c r="S90" s="310" t="s">
        <v>233</v>
      </c>
      <c r="T90" s="310" t="s">
        <v>233</v>
      </c>
      <c r="U90" s="316"/>
      <c r="V90" s="316">
        <v>15.26</v>
      </c>
      <c r="W90" s="316"/>
      <c r="X90" s="310" t="s">
        <v>170</v>
      </c>
      <c r="Y90" s="317" t="s">
        <v>218</v>
      </c>
      <c r="Z90" s="310" t="s">
        <v>218</v>
      </c>
      <c r="AA90" s="317" t="s">
        <v>218</v>
      </c>
      <c r="AB90" s="313">
        <v>12000</v>
      </c>
    </row>
    <row r="91" spans="1:28" s="274" customFormat="1" ht="21">
      <c r="A91" s="267">
        <v>85</v>
      </c>
      <c r="B91" s="268" t="s">
        <v>242</v>
      </c>
      <c r="C91" s="268" t="s">
        <v>187</v>
      </c>
      <c r="D91" s="269" t="s">
        <v>460</v>
      </c>
      <c r="E91" s="269" t="s">
        <v>218</v>
      </c>
      <c r="F91" s="270" t="s">
        <v>188</v>
      </c>
      <c r="G91" s="269"/>
      <c r="H91" s="333" t="s">
        <v>407</v>
      </c>
      <c r="I91" s="267"/>
      <c r="J91" s="267" t="s">
        <v>362</v>
      </c>
      <c r="K91" s="267" t="s">
        <v>191</v>
      </c>
      <c r="L91" s="267" t="s">
        <v>179</v>
      </c>
      <c r="M91" s="267" t="s">
        <v>192</v>
      </c>
      <c r="N91" s="267" t="s">
        <v>218</v>
      </c>
      <c r="O91" s="267" t="s">
        <v>646</v>
      </c>
      <c r="P91" s="267" t="s">
        <v>233</v>
      </c>
      <c r="Q91" s="267" t="s">
        <v>233</v>
      </c>
      <c r="R91" s="267" t="s">
        <v>646</v>
      </c>
      <c r="S91" s="267" t="s">
        <v>233</v>
      </c>
      <c r="T91" s="267" t="s">
        <v>233</v>
      </c>
      <c r="U91" s="271"/>
      <c r="V91" s="271">
        <v>150.41999999999999</v>
      </c>
      <c r="W91" s="271"/>
      <c r="X91" s="267" t="s">
        <v>170</v>
      </c>
      <c r="Y91" s="272" t="s">
        <v>218</v>
      </c>
      <c r="Z91" s="267" t="s">
        <v>218</v>
      </c>
      <c r="AA91" s="272" t="s">
        <v>218</v>
      </c>
      <c r="AB91" s="273">
        <v>42000</v>
      </c>
    </row>
    <row r="92" spans="1:28" s="274" customFormat="1" ht="21">
      <c r="A92" s="266">
        <v>86</v>
      </c>
      <c r="B92" s="268" t="s">
        <v>242</v>
      </c>
      <c r="C92" s="268" t="s">
        <v>187</v>
      </c>
      <c r="D92" s="269" t="s">
        <v>460</v>
      </c>
      <c r="E92" s="269" t="s">
        <v>218</v>
      </c>
      <c r="F92" s="270" t="s">
        <v>188</v>
      </c>
      <c r="G92" s="269"/>
      <c r="H92" s="333" t="s">
        <v>407</v>
      </c>
      <c r="I92" s="267"/>
      <c r="J92" s="267" t="s">
        <v>363</v>
      </c>
      <c r="K92" s="267" t="s">
        <v>191</v>
      </c>
      <c r="L92" s="267" t="s">
        <v>179</v>
      </c>
      <c r="M92" s="267" t="s">
        <v>192</v>
      </c>
      <c r="N92" s="267" t="s">
        <v>218</v>
      </c>
      <c r="O92" s="267" t="s">
        <v>646</v>
      </c>
      <c r="P92" s="267" t="s">
        <v>233</v>
      </c>
      <c r="Q92" s="267" t="s">
        <v>233</v>
      </c>
      <c r="R92" s="267" t="s">
        <v>646</v>
      </c>
      <c r="S92" s="267" t="s">
        <v>233</v>
      </c>
      <c r="T92" s="267" t="s">
        <v>233</v>
      </c>
      <c r="U92" s="271"/>
      <c r="V92" s="271">
        <v>119.2</v>
      </c>
      <c r="W92" s="271"/>
      <c r="X92" s="267" t="s">
        <v>170</v>
      </c>
      <c r="Y92" s="272" t="s">
        <v>218</v>
      </c>
      <c r="Z92" s="267" t="s">
        <v>218</v>
      </c>
      <c r="AA92" s="272" t="s">
        <v>218</v>
      </c>
      <c r="AB92" s="273">
        <v>39000</v>
      </c>
    </row>
    <row r="93" spans="1:28" s="274" customFormat="1" ht="21">
      <c r="A93" s="266">
        <v>87</v>
      </c>
      <c r="B93" s="268" t="s">
        <v>242</v>
      </c>
      <c r="C93" s="268" t="s">
        <v>187</v>
      </c>
      <c r="D93" s="269" t="s">
        <v>460</v>
      </c>
      <c r="E93" s="269" t="s">
        <v>218</v>
      </c>
      <c r="F93" s="270" t="s">
        <v>188</v>
      </c>
      <c r="G93" s="269"/>
      <c r="H93" s="333" t="s">
        <v>407</v>
      </c>
      <c r="I93" s="267"/>
      <c r="J93" s="267" t="s">
        <v>364</v>
      </c>
      <c r="K93" s="267" t="s">
        <v>191</v>
      </c>
      <c r="L93" s="267" t="s">
        <v>179</v>
      </c>
      <c r="M93" s="267" t="s">
        <v>192</v>
      </c>
      <c r="N93" s="267" t="s">
        <v>218</v>
      </c>
      <c r="O93" s="267" t="s">
        <v>646</v>
      </c>
      <c r="P93" s="267" t="s">
        <v>233</v>
      </c>
      <c r="Q93" s="267" t="s">
        <v>233</v>
      </c>
      <c r="R93" s="267" t="s">
        <v>646</v>
      </c>
      <c r="S93" s="267" t="s">
        <v>233</v>
      </c>
      <c r="T93" s="267" t="s">
        <v>233</v>
      </c>
      <c r="U93" s="271"/>
      <c r="V93" s="271">
        <v>65.3</v>
      </c>
      <c r="W93" s="271"/>
      <c r="X93" s="267" t="s">
        <v>170</v>
      </c>
      <c r="Y93" s="272" t="s">
        <v>218</v>
      </c>
      <c r="Z93" s="267" t="s">
        <v>218</v>
      </c>
      <c r="AA93" s="272" t="s">
        <v>218</v>
      </c>
      <c r="AB93" s="273">
        <v>24000</v>
      </c>
    </row>
    <row r="94" spans="1:28" s="314" customFormat="1" ht="21">
      <c r="A94" s="310">
        <v>88</v>
      </c>
      <c r="B94" s="307" t="s">
        <v>242</v>
      </c>
      <c r="C94" s="307" t="s">
        <v>187</v>
      </c>
      <c r="D94" s="308" t="s">
        <v>460</v>
      </c>
      <c r="E94" s="308" t="s">
        <v>218</v>
      </c>
      <c r="F94" s="309" t="s">
        <v>188</v>
      </c>
      <c r="G94" s="308"/>
      <c r="H94" s="333" t="s">
        <v>407</v>
      </c>
      <c r="I94" s="310"/>
      <c r="J94" s="310" t="s">
        <v>365</v>
      </c>
      <c r="K94" s="310" t="s">
        <v>191</v>
      </c>
      <c r="L94" s="310" t="s">
        <v>179</v>
      </c>
      <c r="M94" s="310" t="s">
        <v>192</v>
      </c>
      <c r="N94" s="310" t="s">
        <v>218</v>
      </c>
      <c r="O94" s="310" t="s">
        <v>646</v>
      </c>
      <c r="P94" s="310" t="s">
        <v>233</v>
      </c>
      <c r="Q94" s="310" t="s">
        <v>233</v>
      </c>
      <c r="R94" s="310" t="s">
        <v>646</v>
      </c>
      <c r="S94" s="310" t="s">
        <v>233</v>
      </c>
      <c r="T94" s="310" t="s">
        <v>233</v>
      </c>
      <c r="U94" s="316"/>
      <c r="V94" s="316">
        <v>79.22</v>
      </c>
      <c r="W94" s="316"/>
      <c r="X94" s="310" t="s">
        <v>170</v>
      </c>
      <c r="Y94" s="317" t="s">
        <v>218</v>
      </c>
      <c r="Z94" s="310" t="s">
        <v>218</v>
      </c>
      <c r="AA94" s="317" t="s">
        <v>218</v>
      </c>
      <c r="AB94" s="313">
        <v>59000</v>
      </c>
    </row>
    <row r="95" spans="1:28" s="314" customFormat="1" ht="21">
      <c r="A95" s="306">
        <v>89</v>
      </c>
      <c r="B95" s="307" t="s">
        <v>242</v>
      </c>
      <c r="C95" s="307" t="s">
        <v>187</v>
      </c>
      <c r="D95" s="308" t="s">
        <v>460</v>
      </c>
      <c r="E95" s="308" t="s">
        <v>218</v>
      </c>
      <c r="F95" s="309" t="s">
        <v>190</v>
      </c>
      <c r="G95" s="308"/>
      <c r="H95" s="333" t="s">
        <v>407</v>
      </c>
      <c r="I95" s="310"/>
      <c r="J95" s="310" t="s">
        <v>366</v>
      </c>
      <c r="K95" s="310" t="s">
        <v>191</v>
      </c>
      <c r="L95" s="310" t="s">
        <v>179</v>
      </c>
      <c r="M95" s="310" t="s">
        <v>192</v>
      </c>
      <c r="N95" s="310" t="s">
        <v>218</v>
      </c>
      <c r="O95" s="310" t="s">
        <v>646</v>
      </c>
      <c r="P95" s="310" t="s">
        <v>233</v>
      </c>
      <c r="Q95" s="310" t="s">
        <v>233</v>
      </c>
      <c r="R95" s="310" t="s">
        <v>646</v>
      </c>
      <c r="S95" s="310" t="s">
        <v>233</v>
      </c>
      <c r="T95" s="310" t="s">
        <v>233</v>
      </c>
      <c r="U95" s="316"/>
      <c r="V95" s="316">
        <v>34.86</v>
      </c>
      <c r="W95" s="316"/>
      <c r="X95" s="310" t="s">
        <v>170</v>
      </c>
      <c r="Y95" s="317" t="s">
        <v>218</v>
      </c>
      <c r="Z95" s="310" t="s">
        <v>218</v>
      </c>
      <c r="AA95" s="317" t="s">
        <v>218</v>
      </c>
      <c r="AB95" s="313">
        <v>27000</v>
      </c>
    </row>
    <row r="96" spans="1:28" s="314" customFormat="1" ht="21">
      <c r="A96" s="306">
        <v>90</v>
      </c>
      <c r="B96" s="307" t="s">
        <v>242</v>
      </c>
      <c r="C96" s="307" t="s">
        <v>187</v>
      </c>
      <c r="D96" s="308" t="s">
        <v>460</v>
      </c>
      <c r="E96" s="308" t="s">
        <v>218</v>
      </c>
      <c r="F96" s="309" t="s">
        <v>188</v>
      </c>
      <c r="G96" s="308"/>
      <c r="H96" s="333" t="s">
        <v>407</v>
      </c>
      <c r="I96" s="310"/>
      <c r="J96" s="310" t="s">
        <v>367</v>
      </c>
      <c r="K96" s="310" t="s">
        <v>191</v>
      </c>
      <c r="L96" s="310" t="s">
        <v>179</v>
      </c>
      <c r="M96" s="310" t="s">
        <v>192</v>
      </c>
      <c r="N96" s="310" t="s">
        <v>218</v>
      </c>
      <c r="O96" s="310" t="s">
        <v>646</v>
      </c>
      <c r="P96" s="310" t="s">
        <v>233</v>
      </c>
      <c r="Q96" s="310" t="s">
        <v>233</v>
      </c>
      <c r="R96" s="310" t="s">
        <v>646</v>
      </c>
      <c r="S96" s="310" t="s">
        <v>233</v>
      </c>
      <c r="T96" s="310" t="s">
        <v>233</v>
      </c>
      <c r="U96" s="316"/>
      <c r="V96" s="316">
        <v>33.94</v>
      </c>
      <c r="W96" s="316"/>
      <c r="X96" s="310" t="s">
        <v>170</v>
      </c>
      <c r="Y96" s="317" t="s">
        <v>218</v>
      </c>
      <c r="Z96" s="310" t="s">
        <v>218</v>
      </c>
      <c r="AA96" s="317" t="s">
        <v>218</v>
      </c>
      <c r="AB96" s="313">
        <v>24000</v>
      </c>
    </row>
    <row r="97" spans="1:28" s="314" customFormat="1" ht="21">
      <c r="A97" s="310">
        <v>91</v>
      </c>
      <c r="B97" s="307" t="s">
        <v>242</v>
      </c>
      <c r="C97" s="307" t="s">
        <v>189</v>
      </c>
      <c r="D97" s="308" t="s">
        <v>460</v>
      </c>
      <c r="E97" s="308" t="s">
        <v>218</v>
      </c>
      <c r="F97" s="309" t="s">
        <v>188</v>
      </c>
      <c r="G97" s="308"/>
      <c r="H97" s="333" t="s">
        <v>407</v>
      </c>
      <c r="I97" s="310"/>
      <c r="J97" s="310" t="s">
        <v>368</v>
      </c>
      <c r="K97" s="310" t="s">
        <v>191</v>
      </c>
      <c r="L97" s="310" t="s">
        <v>179</v>
      </c>
      <c r="M97" s="310" t="s">
        <v>192</v>
      </c>
      <c r="N97" s="310" t="s">
        <v>218</v>
      </c>
      <c r="O97" s="310" t="s">
        <v>646</v>
      </c>
      <c r="P97" s="310" t="s">
        <v>233</v>
      </c>
      <c r="Q97" s="310" t="s">
        <v>233</v>
      </c>
      <c r="R97" s="310" t="s">
        <v>646</v>
      </c>
      <c r="S97" s="310" t="s">
        <v>233</v>
      </c>
      <c r="T97" s="310" t="s">
        <v>233</v>
      </c>
      <c r="U97" s="316"/>
      <c r="V97" s="316">
        <v>16.5</v>
      </c>
      <c r="W97" s="316"/>
      <c r="X97" s="310" t="s">
        <v>170</v>
      </c>
      <c r="Y97" s="317" t="s">
        <v>218</v>
      </c>
      <c r="Z97" s="310" t="s">
        <v>218</v>
      </c>
      <c r="AA97" s="317" t="s">
        <v>218</v>
      </c>
      <c r="AB97" s="313">
        <v>12000</v>
      </c>
    </row>
    <row r="98" spans="1:28" s="314" customFormat="1" ht="21">
      <c r="A98" s="306">
        <v>92</v>
      </c>
      <c r="B98" s="307" t="s">
        <v>242</v>
      </c>
      <c r="C98" s="307" t="s">
        <v>189</v>
      </c>
      <c r="D98" s="308" t="s">
        <v>460</v>
      </c>
      <c r="E98" s="308" t="s">
        <v>218</v>
      </c>
      <c r="F98" s="309" t="s">
        <v>188</v>
      </c>
      <c r="G98" s="308"/>
      <c r="H98" s="333" t="s">
        <v>407</v>
      </c>
      <c r="I98" s="310"/>
      <c r="J98" s="310" t="s">
        <v>369</v>
      </c>
      <c r="K98" s="310" t="s">
        <v>191</v>
      </c>
      <c r="L98" s="310" t="s">
        <v>179</v>
      </c>
      <c r="M98" s="310" t="s">
        <v>192</v>
      </c>
      <c r="N98" s="310" t="s">
        <v>218</v>
      </c>
      <c r="O98" s="310" t="s">
        <v>646</v>
      </c>
      <c r="P98" s="310" t="s">
        <v>233</v>
      </c>
      <c r="Q98" s="310" t="s">
        <v>233</v>
      </c>
      <c r="R98" s="310" t="s">
        <v>646</v>
      </c>
      <c r="S98" s="310" t="s">
        <v>233</v>
      </c>
      <c r="T98" s="310" t="s">
        <v>233</v>
      </c>
      <c r="U98" s="316"/>
      <c r="V98" s="316">
        <v>100.4</v>
      </c>
      <c r="W98" s="316"/>
      <c r="X98" s="310" t="s">
        <v>170</v>
      </c>
      <c r="Y98" s="317" t="s">
        <v>218</v>
      </c>
      <c r="Z98" s="310" t="s">
        <v>218</v>
      </c>
      <c r="AA98" s="317" t="s">
        <v>218</v>
      </c>
      <c r="AB98" s="313">
        <v>77000</v>
      </c>
    </row>
    <row r="99" spans="1:28" s="314" customFormat="1" ht="21">
      <c r="A99" s="306">
        <v>93</v>
      </c>
      <c r="B99" s="307" t="s">
        <v>242</v>
      </c>
      <c r="C99" s="307" t="s">
        <v>187</v>
      </c>
      <c r="D99" s="308" t="s">
        <v>460</v>
      </c>
      <c r="E99" s="308" t="s">
        <v>218</v>
      </c>
      <c r="F99" s="309" t="s">
        <v>188</v>
      </c>
      <c r="G99" s="308"/>
      <c r="H99" s="333" t="s">
        <v>407</v>
      </c>
      <c r="I99" s="310"/>
      <c r="J99" s="310" t="s">
        <v>370</v>
      </c>
      <c r="K99" s="310" t="s">
        <v>191</v>
      </c>
      <c r="L99" s="310" t="s">
        <v>179</v>
      </c>
      <c r="M99" s="310" t="s">
        <v>192</v>
      </c>
      <c r="N99" s="310" t="s">
        <v>218</v>
      </c>
      <c r="O99" s="310" t="s">
        <v>583</v>
      </c>
      <c r="P99" s="310" t="s">
        <v>646</v>
      </c>
      <c r="Q99" s="310" t="s">
        <v>233</v>
      </c>
      <c r="R99" s="310" t="s">
        <v>646</v>
      </c>
      <c r="S99" s="310" t="s">
        <v>233</v>
      </c>
      <c r="T99" s="310" t="s">
        <v>233</v>
      </c>
      <c r="U99" s="316"/>
      <c r="V99" s="316">
        <v>89.4</v>
      </c>
      <c r="W99" s="316"/>
      <c r="X99" s="310" t="s">
        <v>170</v>
      </c>
      <c r="Y99" s="317" t="s">
        <v>218</v>
      </c>
      <c r="Z99" s="310" t="s">
        <v>218</v>
      </c>
      <c r="AA99" s="317" t="s">
        <v>218</v>
      </c>
      <c r="AB99" s="313">
        <v>70000</v>
      </c>
    </row>
    <row r="100" spans="1:28" s="314" customFormat="1" ht="21">
      <c r="A100" s="310">
        <v>94</v>
      </c>
      <c r="B100" s="307" t="s">
        <v>242</v>
      </c>
      <c r="C100" s="307" t="s">
        <v>187</v>
      </c>
      <c r="D100" s="308" t="s">
        <v>460</v>
      </c>
      <c r="E100" s="308" t="s">
        <v>218</v>
      </c>
      <c r="F100" s="309" t="s">
        <v>188</v>
      </c>
      <c r="G100" s="308"/>
      <c r="H100" s="333" t="s">
        <v>407</v>
      </c>
      <c r="I100" s="310"/>
      <c r="J100" s="310" t="s">
        <v>371</v>
      </c>
      <c r="K100" s="310" t="s">
        <v>191</v>
      </c>
      <c r="L100" s="310" t="s">
        <v>179</v>
      </c>
      <c r="M100" s="310" t="s">
        <v>192</v>
      </c>
      <c r="N100" s="310" t="s">
        <v>218</v>
      </c>
      <c r="O100" s="310" t="s">
        <v>193</v>
      </c>
      <c r="P100" s="310" t="s">
        <v>233</v>
      </c>
      <c r="Q100" s="310" t="s">
        <v>233</v>
      </c>
      <c r="R100" s="310" t="s">
        <v>646</v>
      </c>
      <c r="S100" s="310" t="s">
        <v>233</v>
      </c>
      <c r="T100" s="310" t="s">
        <v>233</v>
      </c>
      <c r="U100" s="316"/>
      <c r="V100" s="316">
        <v>163</v>
      </c>
      <c r="W100" s="316"/>
      <c r="X100" s="310" t="s">
        <v>170</v>
      </c>
      <c r="Y100" s="317" t="s">
        <v>218</v>
      </c>
      <c r="Z100" s="310" t="s">
        <v>218</v>
      </c>
      <c r="AA100" s="317" t="s">
        <v>218</v>
      </c>
      <c r="AB100" s="313">
        <v>129000</v>
      </c>
    </row>
    <row r="101" spans="1:28" s="314" customFormat="1" ht="21">
      <c r="A101" s="306">
        <v>95</v>
      </c>
      <c r="B101" s="307" t="s">
        <v>242</v>
      </c>
      <c r="C101" s="307" t="s">
        <v>187</v>
      </c>
      <c r="D101" s="308" t="s">
        <v>460</v>
      </c>
      <c r="E101" s="308" t="s">
        <v>218</v>
      </c>
      <c r="F101" s="309" t="s">
        <v>188</v>
      </c>
      <c r="G101" s="308"/>
      <c r="H101" s="333" t="s">
        <v>407</v>
      </c>
      <c r="I101" s="310"/>
      <c r="J101" s="310" t="s">
        <v>372</v>
      </c>
      <c r="K101" s="310" t="s">
        <v>191</v>
      </c>
      <c r="L101" s="310" t="s">
        <v>179</v>
      </c>
      <c r="M101" s="310" t="s">
        <v>192</v>
      </c>
      <c r="N101" s="310" t="s">
        <v>218</v>
      </c>
      <c r="O101" s="310" t="s">
        <v>193</v>
      </c>
      <c r="P101" s="310" t="s">
        <v>233</v>
      </c>
      <c r="Q101" s="310" t="s">
        <v>233</v>
      </c>
      <c r="R101" s="310" t="s">
        <v>646</v>
      </c>
      <c r="S101" s="310" t="s">
        <v>233</v>
      </c>
      <c r="T101" s="310" t="s">
        <v>233</v>
      </c>
      <c r="U101" s="316"/>
      <c r="V101" s="316">
        <v>119.07</v>
      </c>
      <c r="W101" s="316"/>
      <c r="X101" s="310" t="s">
        <v>170</v>
      </c>
      <c r="Y101" s="317" t="s">
        <v>218</v>
      </c>
      <c r="Z101" s="310" t="s">
        <v>218</v>
      </c>
      <c r="AA101" s="317" t="s">
        <v>218</v>
      </c>
      <c r="AB101" s="313">
        <v>94000</v>
      </c>
    </row>
    <row r="102" spans="1:28" s="314" customFormat="1" ht="21">
      <c r="A102" s="306">
        <v>96</v>
      </c>
      <c r="B102" s="307" t="s">
        <v>242</v>
      </c>
      <c r="C102" s="307" t="s">
        <v>187</v>
      </c>
      <c r="D102" s="308" t="s">
        <v>460</v>
      </c>
      <c r="E102" s="308" t="s">
        <v>218</v>
      </c>
      <c r="F102" s="309" t="s">
        <v>188</v>
      </c>
      <c r="G102" s="308"/>
      <c r="H102" s="333" t="s">
        <v>407</v>
      </c>
      <c r="I102" s="310"/>
      <c r="J102" s="310" t="s">
        <v>373</v>
      </c>
      <c r="K102" s="310" t="s">
        <v>191</v>
      </c>
      <c r="L102" s="310" t="s">
        <v>179</v>
      </c>
      <c r="M102" s="310" t="s">
        <v>192</v>
      </c>
      <c r="N102" s="310" t="s">
        <v>218</v>
      </c>
      <c r="O102" s="310" t="s">
        <v>193</v>
      </c>
      <c r="P102" s="310" t="s">
        <v>233</v>
      </c>
      <c r="Q102" s="310" t="s">
        <v>233</v>
      </c>
      <c r="R102" s="310" t="s">
        <v>646</v>
      </c>
      <c r="S102" s="310" t="s">
        <v>233</v>
      </c>
      <c r="T102" s="310" t="s">
        <v>233</v>
      </c>
      <c r="U102" s="316"/>
      <c r="V102" s="316">
        <v>85.9</v>
      </c>
      <c r="W102" s="316"/>
      <c r="X102" s="310" t="s">
        <v>170</v>
      </c>
      <c r="Y102" s="317" t="s">
        <v>218</v>
      </c>
      <c r="Z102" s="310" t="s">
        <v>218</v>
      </c>
      <c r="AA102" s="317" t="s">
        <v>218</v>
      </c>
      <c r="AB102" s="313">
        <v>67000</v>
      </c>
    </row>
    <row r="103" spans="1:28" s="274" customFormat="1" ht="21">
      <c r="A103" s="267">
        <v>97</v>
      </c>
      <c r="B103" s="268" t="s">
        <v>242</v>
      </c>
      <c r="C103" s="268" t="s">
        <v>187</v>
      </c>
      <c r="D103" s="269" t="s">
        <v>460</v>
      </c>
      <c r="E103" s="269" t="s">
        <v>218</v>
      </c>
      <c r="F103" s="270" t="s">
        <v>188</v>
      </c>
      <c r="G103" s="269"/>
      <c r="H103" s="333" t="s">
        <v>407</v>
      </c>
      <c r="I103" s="267"/>
      <c r="J103" s="267" t="s">
        <v>374</v>
      </c>
      <c r="K103" s="267" t="s">
        <v>191</v>
      </c>
      <c r="L103" s="267" t="s">
        <v>179</v>
      </c>
      <c r="M103" s="267" t="s">
        <v>192</v>
      </c>
      <c r="N103" s="267" t="s">
        <v>218</v>
      </c>
      <c r="O103" s="267" t="s">
        <v>193</v>
      </c>
      <c r="P103" s="267" t="s">
        <v>233</v>
      </c>
      <c r="Q103" s="267" t="s">
        <v>233</v>
      </c>
      <c r="R103" s="267" t="s">
        <v>646</v>
      </c>
      <c r="S103" s="267" t="s">
        <v>233</v>
      </c>
      <c r="T103" s="267" t="s">
        <v>233</v>
      </c>
      <c r="U103" s="271"/>
      <c r="V103" s="271">
        <v>130.66999999999999</v>
      </c>
      <c r="W103" s="271"/>
      <c r="X103" s="267" t="s">
        <v>170</v>
      </c>
      <c r="Y103" s="272" t="s">
        <v>218</v>
      </c>
      <c r="Z103" s="267" t="s">
        <v>218</v>
      </c>
      <c r="AA103" s="272" t="s">
        <v>218</v>
      </c>
      <c r="AB103" s="273">
        <v>24000</v>
      </c>
    </row>
    <row r="104" spans="1:28" s="314" customFormat="1" ht="21">
      <c r="A104" s="306">
        <v>98</v>
      </c>
      <c r="B104" s="307" t="s">
        <v>242</v>
      </c>
      <c r="C104" s="307" t="s">
        <v>187</v>
      </c>
      <c r="D104" s="308" t="s">
        <v>460</v>
      </c>
      <c r="E104" s="308" t="s">
        <v>218</v>
      </c>
      <c r="F104" s="309" t="s">
        <v>188</v>
      </c>
      <c r="G104" s="308"/>
      <c r="H104" s="333" t="s">
        <v>407</v>
      </c>
      <c r="I104" s="310"/>
      <c r="J104" s="310" t="s">
        <v>375</v>
      </c>
      <c r="K104" s="310" t="s">
        <v>191</v>
      </c>
      <c r="L104" s="310" t="s">
        <v>179</v>
      </c>
      <c r="M104" s="310" t="s">
        <v>192</v>
      </c>
      <c r="N104" s="310" t="s">
        <v>218</v>
      </c>
      <c r="O104" s="310" t="s">
        <v>193</v>
      </c>
      <c r="P104" s="310" t="s">
        <v>233</v>
      </c>
      <c r="Q104" s="310" t="s">
        <v>233</v>
      </c>
      <c r="R104" s="310" t="s">
        <v>646</v>
      </c>
      <c r="S104" s="310" t="s">
        <v>233</v>
      </c>
      <c r="T104" s="310" t="s">
        <v>233</v>
      </c>
      <c r="U104" s="316"/>
      <c r="V104" s="316">
        <v>16</v>
      </c>
      <c r="W104" s="316"/>
      <c r="X104" s="310" t="s">
        <v>170</v>
      </c>
      <c r="Y104" s="317" t="s">
        <v>218</v>
      </c>
      <c r="Z104" s="310" t="s">
        <v>218</v>
      </c>
      <c r="AA104" s="317" t="s">
        <v>218</v>
      </c>
      <c r="AB104" s="313">
        <v>13000</v>
      </c>
    </row>
    <row r="105" spans="1:28" s="314" customFormat="1" ht="21">
      <c r="A105" s="306">
        <v>99</v>
      </c>
      <c r="B105" s="307" t="s">
        <v>242</v>
      </c>
      <c r="C105" s="307" t="s">
        <v>187</v>
      </c>
      <c r="D105" s="308" t="s">
        <v>460</v>
      </c>
      <c r="E105" s="308" t="s">
        <v>218</v>
      </c>
      <c r="F105" s="309" t="s">
        <v>188</v>
      </c>
      <c r="G105" s="308"/>
      <c r="H105" s="333" t="s">
        <v>407</v>
      </c>
      <c r="I105" s="310"/>
      <c r="J105" s="310" t="s">
        <v>376</v>
      </c>
      <c r="K105" s="310" t="s">
        <v>191</v>
      </c>
      <c r="L105" s="310" t="s">
        <v>179</v>
      </c>
      <c r="M105" s="310" t="s">
        <v>192</v>
      </c>
      <c r="N105" s="310" t="s">
        <v>218</v>
      </c>
      <c r="O105" s="310" t="s">
        <v>646</v>
      </c>
      <c r="P105" s="310" t="s">
        <v>233</v>
      </c>
      <c r="Q105" s="310" t="s">
        <v>233</v>
      </c>
      <c r="R105" s="310" t="s">
        <v>646</v>
      </c>
      <c r="S105" s="310" t="s">
        <v>233</v>
      </c>
      <c r="T105" s="310" t="s">
        <v>233</v>
      </c>
      <c r="U105" s="316"/>
      <c r="V105" s="316">
        <v>33.92</v>
      </c>
      <c r="W105" s="316"/>
      <c r="X105" s="310" t="s">
        <v>170</v>
      </c>
      <c r="Y105" s="317" t="s">
        <v>218</v>
      </c>
      <c r="Z105" s="310" t="s">
        <v>218</v>
      </c>
      <c r="AA105" s="317" t="s">
        <v>218</v>
      </c>
      <c r="AB105" s="313">
        <v>26000</v>
      </c>
    </row>
    <row r="106" spans="1:28" s="314" customFormat="1" ht="31.5">
      <c r="A106" s="310">
        <v>100</v>
      </c>
      <c r="B106" s="307" t="s">
        <v>246</v>
      </c>
      <c r="C106" s="307"/>
      <c r="D106" s="308"/>
      <c r="E106" s="308"/>
      <c r="F106" s="309">
        <v>1990</v>
      </c>
      <c r="G106" s="308"/>
      <c r="H106" s="333" t="s">
        <v>407</v>
      </c>
      <c r="I106" s="310"/>
      <c r="J106" s="310" t="s">
        <v>377</v>
      </c>
      <c r="K106" s="310" t="s">
        <v>73</v>
      </c>
      <c r="L106" s="310" t="s">
        <v>74</v>
      </c>
      <c r="M106" s="310" t="s">
        <v>75</v>
      </c>
      <c r="N106" s="310" t="s">
        <v>218</v>
      </c>
      <c r="O106" s="310" t="s">
        <v>583</v>
      </c>
      <c r="P106" s="310" t="s">
        <v>646</v>
      </c>
      <c r="Q106" s="310" t="s">
        <v>646</v>
      </c>
      <c r="R106" s="310" t="s">
        <v>583</v>
      </c>
      <c r="S106" s="310" t="s">
        <v>646</v>
      </c>
      <c r="T106" s="310" t="s">
        <v>583</v>
      </c>
      <c r="U106" s="316"/>
      <c r="V106" s="316">
        <v>1598.74</v>
      </c>
      <c r="W106" s="316"/>
      <c r="X106" s="310" t="s">
        <v>165</v>
      </c>
      <c r="Y106" s="317" t="s">
        <v>460</v>
      </c>
      <c r="Z106" s="310" t="s">
        <v>460</v>
      </c>
      <c r="AA106" s="317" t="s">
        <v>218</v>
      </c>
      <c r="AB106" s="313">
        <v>5000000</v>
      </c>
    </row>
    <row r="107" spans="1:28" s="314" customFormat="1" ht="31.5">
      <c r="A107" s="306">
        <v>101</v>
      </c>
      <c r="B107" s="307" t="s">
        <v>247</v>
      </c>
      <c r="C107" s="307"/>
      <c r="D107" s="308"/>
      <c r="E107" s="308"/>
      <c r="F107" s="309">
        <v>1988</v>
      </c>
      <c r="G107" s="308"/>
      <c r="H107" s="333" t="s">
        <v>407</v>
      </c>
      <c r="I107" s="310" t="s">
        <v>72</v>
      </c>
      <c r="J107" s="310" t="s">
        <v>378</v>
      </c>
      <c r="K107" s="310" t="s">
        <v>73</v>
      </c>
      <c r="L107" s="310" t="s">
        <v>74</v>
      </c>
      <c r="M107" s="310" t="s">
        <v>75</v>
      </c>
      <c r="N107" s="310" t="s">
        <v>218</v>
      </c>
      <c r="O107" s="310" t="s">
        <v>583</v>
      </c>
      <c r="P107" s="310" t="s">
        <v>583</v>
      </c>
      <c r="Q107" s="310" t="s">
        <v>583</v>
      </c>
      <c r="R107" s="310" t="s">
        <v>583</v>
      </c>
      <c r="S107" s="310" t="s">
        <v>553</v>
      </c>
      <c r="T107" s="310" t="s">
        <v>583</v>
      </c>
      <c r="U107" s="316"/>
      <c r="V107" s="316">
        <v>2285.6999999999998</v>
      </c>
      <c r="W107" s="316"/>
      <c r="X107" s="310" t="s">
        <v>165</v>
      </c>
      <c r="Y107" s="317" t="s">
        <v>460</v>
      </c>
      <c r="Z107" s="310" t="s">
        <v>460</v>
      </c>
      <c r="AA107" s="317" t="s">
        <v>460</v>
      </c>
      <c r="AB107" s="313">
        <v>4935000</v>
      </c>
    </row>
    <row r="108" spans="1:28" s="274" customFormat="1" ht="18.75" customHeight="1">
      <c r="A108" s="266">
        <v>102</v>
      </c>
      <c r="B108" s="268" t="s">
        <v>250</v>
      </c>
      <c r="C108" s="268" t="s">
        <v>76</v>
      </c>
      <c r="D108" s="269"/>
      <c r="E108" s="269"/>
      <c r="F108" s="270"/>
      <c r="G108" s="269"/>
      <c r="H108" s="333" t="s">
        <v>407</v>
      </c>
      <c r="I108" s="267"/>
      <c r="J108" s="267" t="s">
        <v>77</v>
      </c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71"/>
      <c r="V108" s="271"/>
      <c r="W108" s="271"/>
      <c r="X108" s="267"/>
      <c r="Y108" s="272"/>
      <c r="Z108" s="267"/>
      <c r="AA108" s="272"/>
      <c r="AB108" s="273">
        <v>200000</v>
      </c>
    </row>
    <row r="109" spans="1:28" s="314" customFormat="1" ht="21">
      <c r="A109" s="310">
        <v>103</v>
      </c>
      <c r="B109" s="307" t="s">
        <v>248</v>
      </c>
      <c r="C109" s="307"/>
      <c r="D109" s="308"/>
      <c r="E109" s="308"/>
      <c r="F109" s="309">
        <v>1937</v>
      </c>
      <c r="G109" s="308"/>
      <c r="H109" s="333" t="s">
        <v>407</v>
      </c>
      <c r="I109" s="310"/>
      <c r="J109" s="310" t="s">
        <v>379</v>
      </c>
      <c r="K109" s="306" t="s">
        <v>171</v>
      </c>
      <c r="L109" s="306" t="s">
        <v>79</v>
      </c>
      <c r="M109" s="306"/>
      <c r="N109" s="306" t="s">
        <v>553</v>
      </c>
      <c r="O109" s="306" t="s">
        <v>583</v>
      </c>
      <c r="P109" s="306" t="s">
        <v>583</v>
      </c>
      <c r="Q109" s="306" t="s">
        <v>583</v>
      </c>
      <c r="R109" s="306" t="s">
        <v>583</v>
      </c>
      <c r="S109" s="306" t="s">
        <v>553</v>
      </c>
      <c r="T109" s="306" t="s">
        <v>583</v>
      </c>
      <c r="U109" s="311"/>
      <c r="V109" s="311">
        <v>42.16</v>
      </c>
      <c r="W109" s="311"/>
      <c r="X109" s="312" t="s">
        <v>170</v>
      </c>
      <c r="Y109" s="311" t="s">
        <v>218</v>
      </c>
      <c r="Z109" s="311" t="s">
        <v>460</v>
      </c>
      <c r="AA109" s="311" t="s">
        <v>218</v>
      </c>
      <c r="AB109" s="313">
        <v>250000</v>
      </c>
    </row>
    <row r="110" spans="1:28" s="314" customFormat="1" ht="21">
      <c r="A110" s="306">
        <v>104</v>
      </c>
      <c r="B110" s="307" t="s">
        <v>249</v>
      </c>
      <c r="C110" s="307" t="s">
        <v>189</v>
      </c>
      <c r="D110" s="308"/>
      <c r="E110" s="308"/>
      <c r="F110" s="309" t="s">
        <v>188</v>
      </c>
      <c r="G110" s="308"/>
      <c r="H110" s="333" t="s">
        <v>407</v>
      </c>
      <c r="I110" s="310"/>
      <c r="J110" s="310" t="s">
        <v>282</v>
      </c>
      <c r="K110" s="306" t="s">
        <v>171</v>
      </c>
      <c r="L110" s="306" t="s">
        <v>179</v>
      </c>
      <c r="M110" s="306" t="s">
        <v>176</v>
      </c>
      <c r="N110" s="306" t="s">
        <v>553</v>
      </c>
      <c r="O110" s="306" t="s">
        <v>583</v>
      </c>
      <c r="P110" s="306" t="s">
        <v>233</v>
      </c>
      <c r="Q110" s="306" t="s">
        <v>233</v>
      </c>
      <c r="R110" s="306" t="s">
        <v>583</v>
      </c>
      <c r="S110" s="306" t="s">
        <v>233</v>
      </c>
      <c r="T110" s="306" t="s">
        <v>233</v>
      </c>
      <c r="U110" s="311"/>
      <c r="V110" s="311">
        <v>227.77</v>
      </c>
      <c r="W110" s="311"/>
      <c r="X110" s="312" t="s">
        <v>170</v>
      </c>
      <c r="Y110" s="311"/>
      <c r="Z110" s="311"/>
      <c r="AA110" s="311"/>
      <c r="AB110" s="313">
        <v>315000</v>
      </c>
    </row>
    <row r="111" spans="1:28" s="314" customFormat="1" ht="31.5">
      <c r="A111" s="306">
        <v>105</v>
      </c>
      <c r="B111" s="307" t="s">
        <v>250</v>
      </c>
      <c r="C111" s="307" t="s">
        <v>76</v>
      </c>
      <c r="D111" s="308"/>
      <c r="E111" s="308"/>
      <c r="F111" s="309" t="s">
        <v>78</v>
      </c>
      <c r="G111" s="308"/>
      <c r="H111" s="333" t="s">
        <v>407</v>
      </c>
      <c r="I111" s="310"/>
      <c r="J111" s="310" t="s">
        <v>380</v>
      </c>
      <c r="K111" s="306" t="s">
        <v>171</v>
      </c>
      <c r="L111" s="306" t="s">
        <v>79</v>
      </c>
      <c r="M111" s="306" t="s">
        <v>80</v>
      </c>
      <c r="N111" s="306" t="s">
        <v>553</v>
      </c>
      <c r="O111" s="306" t="s">
        <v>583</v>
      </c>
      <c r="P111" s="306" t="s">
        <v>583</v>
      </c>
      <c r="Q111" s="306" t="s">
        <v>233</v>
      </c>
      <c r="R111" s="306" t="s">
        <v>583</v>
      </c>
      <c r="S111" s="306" t="s">
        <v>233</v>
      </c>
      <c r="T111" s="306" t="s">
        <v>233</v>
      </c>
      <c r="U111" s="311"/>
      <c r="V111" s="311">
        <v>15.7</v>
      </c>
      <c r="W111" s="311"/>
      <c r="X111" s="312" t="s">
        <v>170</v>
      </c>
      <c r="Y111" s="311"/>
      <c r="Z111" s="311"/>
      <c r="AA111" s="311"/>
      <c r="AB111" s="313">
        <v>22000</v>
      </c>
    </row>
    <row r="112" spans="1:28" s="274" customFormat="1" ht="21">
      <c r="A112" s="267">
        <v>106</v>
      </c>
      <c r="B112" s="268" t="s">
        <v>251</v>
      </c>
      <c r="C112" s="268"/>
      <c r="D112" s="269"/>
      <c r="E112" s="269"/>
      <c r="F112" s="270"/>
      <c r="G112" s="269">
        <v>30000</v>
      </c>
      <c r="H112" s="267" t="s">
        <v>516</v>
      </c>
      <c r="I112" s="267"/>
      <c r="J112" s="267" t="s">
        <v>381</v>
      </c>
      <c r="K112" s="266"/>
      <c r="L112" s="266"/>
      <c r="M112" s="266"/>
      <c r="N112" s="266"/>
      <c r="O112" s="266"/>
      <c r="P112" s="266"/>
      <c r="Q112" s="266"/>
      <c r="R112" s="266"/>
      <c r="S112" s="266"/>
      <c r="T112" s="266"/>
      <c r="U112" s="275"/>
      <c r="V112" s="275"/>
      <c r="W112" s="275"/>
      <c r="X112" s="282"/>
      <c r="Y112" s="275"/>
      <c r="Z112" s="275"/>
      <c r="AA112" s="275"/>
      <c r="AB112" s="273"/>
    </row>
    <row r="113" spans="1:28" s="274" customFormat="1" ht="21">
      <c r="A113" s="266">
        <v>107</v>
      </c>
      <c r="B113" s="268" t="s">
        <v>251</v>
      </c>
      <c r="C113" s="268"/>
      <c r="D113" s="269"/>
      <c r="E113" s="269"/>
      <c r="F113" s="270"/>
      <c r="G113" s="269">
        <v>30000</v>
      </c>
      <c r="H113" s="267" t="s">
        <v>516</v>
      </c>
      <c r="I113" s="267"/>
      <c r="J113" s="267" t="s">
        <v>382</v>
      </c>
      <c r="K113" s="266"/>
      <c r="L113" s="266"/>
      <c r="M113" s="266"/>
      <c r="N113" s="266"/>
      <c r="O113" s="266"/>
      <c r="P113" s="266"/>
      <c r="Q113" s="266"/>
      <c r="R113" s="266"/>
      <c r="S113" s="266"/>
      <c r="T113" s="266"/>
      <c r="U113" s="275"/>
      <c r="V113" s="275"/>
      <c r="W113" s="275"/>
      <c r="X113" s="282"/>
      <c r="Y113" s="275"/>
      <c r="Z113" s="275"/>
      <c r="AA113" s="275"/>
      <c r="AB113" s="273"/>
    </row>
    <row r="114" spans="1:28" s="314" customFormat="1" ht="31.5">
      <c r="A114" s="306">
        <v>108</v>
      </c>
      <c r="B114" s="307" t="s">
        <v>252</v>
      </c>
      <c r="C114" s="307" t="s">
        <v>189</v>
      </c>
      <c r="D114" s="308"/>
      <c r="E114" s="308"/>
      <c r="F114" s="309" t="s">
        <v>78</v>
      </c>
      <c r="G114" s="308"/>
      <c r="H114" s="310" t="s">
        <v>407</v>
      </c>
      <c r="I114" s="310"/>
      <c r="J114" s="310" t="s">
        <v>383</v>
      </c>
      <c r="K114" s="306" t="s">
        <v>1111</v>
      </c>
      <c r="L114" s="306" t="s">
        <v>79</v>
      </c>
      <c r="M114" s="306" t="s">
        <v>80</v>
      </c>
      <c r="N114" s="306" t="s">
        <v>553</v>
      </c>
      <c r="O114" s="306" t="s">
        <v>646</v>
      </c>
      <c r="P114" s="306" t="s">
        <v>233</v>
      </c>
      <c r="Q114" s="306" t="s">
        <v>233</v>
      </c>
      <c r="R114" s="306" t="s">
        <v>82</v>
      </c>
      <c r="S114" s="306" t="s">
        <v>233</v>
      </c>
      <c r="T114" s="306" t="s">
        <v>233</v>
      </c>
      <c r="U114" s="311"/>
      <c r="V114" s="311">
        <v>31.67</v>
      </c>
      <c r="W114" s="311"/>
      <c r="X114" s="312"/>
      <c r="Y114" s="311"/>
      <c r="Z114" s="311"/>
      <c r="AA114" s="311"/>
      <c r="AB114" s="313">
        <v>44000</v>
      </c>
    </row>
    <row r="115" spans="1:28" s="328" customFormat="1" ht="31.5">
      <c r="A115" s="320">
        <v>109</v>
      </c>
      <c r="B115" s="321" t="s">
        <v>253</v>
      </c>
      <c r="C115" s="321"/>
      <c r="D115" s="322"/>
      <c r="E115" s="322"/>
      <c r="F115" s="323">
        <v>1989</v>
      </c>
      <c r="G115" s="322">
        <v>95000</v>
      </c>
      <c r="H115" s="320" t="s">
        <v>516</v>
      </c>
      <c r="I115" s="320"/>
      <c r="J115" s="320" t="s">
        <v>384</v>
      </c>
      <c r="K115" s="324" t="s">
        <v>83</v>
      </c>
      <c r="L115" s="324" t="s">
        <v>79</v>
      </c>
      <c r="M115" s="324" t="s">
        <v>84</v>
      </c>
      <c r="N115" s="324" t="s">
        <v>553</v>
      </c>
      <c r="O115" s="324" t="s">
        <v>646</v>
      </c>
      <c r="P115" s="324" t="s">
        <v>646</v>
      </c>
      <c r="Q115" s="324" t="s">
        <v>646</v>
      </c>
      <c r="R115" s="324" t="s">
        <v>82</v>
      </c>
      <c r="S115" s="324" t="s">
        <v>553</v>
      </c>
      <c r="T115" s="324" t="s">
        <v>583</v>
      </c>
      <c r="U115" s="325"/>
      <c r="V115" s="325">
        <v>275.02999999999997</v>
      </c>
      <c r="W115" s="325"/>
      <c r="X115" s="326" t="s">
        <v>170</v>
      </c>
      <c r="Y115" s="325" t="s">
        <v>218</v>
      </c>
      <c r="Z115" s="325" t="s">
        <v>460</v>
      </c>
      <c r="AA115" s="325" t="s">
        <v>218</v>
      </c>
      <c r="AB115" s="327"/>
    </row>
    <row r="116" spans="1:28" s="274" customFormat="1" ht="21">
      <c r="A116" s="266">
        <v>110</v>
      </c>
      <c r="B116" s="268" t="s">
        <v>254</v>
      </c>
      <c r="C116" s="268"/>
      <c r="D116" s="269"/>
      <c r="E116" s="269"/>
      <c r="F116" s="270"/>
      <c r="G116" s="269">
        <v>554999</v>
      </c>
      <c r="H116" s="267" t="s">
        <v>516</v>
      </c>
      <c r="I116" s="267"/>
      <c r="J116" s="267" t="s">
        <v>385</v>
      </c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75"/>
      <c r="V116" s="275"/>
      <c r="W116" s="275"/>
      <c r="X116" s="282"/>
      <c r="Y116" s="275"/>
      <c r="Z116" s="275"/>
      <c r="AA116" s="275"/>
      <c r="AB116" s="273"/>
    </row>
    <row r="117" spans="1:28" s="274" customFormat="1" ht="21">
      <c r="A117" s="266">
        <v>111</v>
      </c>
      <c r="B117" s="268" t="s">
        <v>254</v>
      </c>
      <c r="C117" s="268"/>
      <c r="D117" s="269"/>
      <c r="E117" s="269"/>
      <c r="F117" s="270"/>
      <c r="G117" s="269">
        <v>100000</v>
      </c>
      <c r="H117" s="267" t="s">
        <v>516</v>
      </c>
      <c r="I117" s="267"/>
      <c r="J117" s="267" t="s">
        <v>386</v>
      </c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75"/>
      <c r="V117" s="275"/>
      <c r="W117" s="275"/>
      <c r="X117" s="282"/>
      <c r="Y117" s="275"/>
      <c r="Z117" s="275"/>
      <c r="AA117" s="275"/>
      <c r="AB117" s="273"/>
    </row>
    <row r="118" spans="1:28" s="274" customFormat="1" ht="31.5">
      <c r="A118" s="267">
        <v>112</v>
      </c>
      <c r="B118" s="268" t="s">
        <v>255</v>
      </c>
      <c r="C118" s="268"/>
      <c r="D118" s="269"/>
      <c r="E118" s="269"/>
      <c r="F118" s="270"/>
      <c r="G118" s="269">
        <v>100000</v>
      </c>
      <c r="H118" s="267" t="s">
        <v>516</v>
      </c>
      <c r="I118" s="267"/>
      <c r="J118" s="267" t="s">
        <v>387</v>
      </c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75"/>
      <c r="V118" s="275"/>
      <c r="W118" s="275"/>
      <c r="X118" s="282"/>
      <c r="Y118" s="275"/>
      <c r="Z118" s="275"/>
      <c r="AA118" s="275"/>
      <c r="AB118" s="273"/>
    </row>
    <row r="119" spans="1:28" s="274" customFormat="1" ht="42">
      <c r="A119" s="266">
        <v>113</v>
      </c>
      <c r="B119" s="268" t="s">
        <v>256</v>
      </c>
      <c r="C119" s="268"/>
      <c r="D119" s="269"/>
      <c r="E119" s="269"/>
      <c r="F119" s="270"/>
      <c r="G119" s="269">
        <v>100000</v>
      </c>
      <c r="H119" s="267" t="s">
        <v>516</v>
      </c>
      <c r="I119" s="267"/>
      <c r="J119" s="267" t="s">
        <v>388</v>
      </c>
      <c r="K119" s="266"/>
      <c r="L119" s="266"/>
      <c r="M119" s="266"/>
      <c r="N119" s="266"/>
      <c r="O119" s="266"/>
      <c r="P119" s="266"/>
      <c r="Q119" s="266"/>
      <c r="R119" s="266"/>
      <c r="S119" s="266"/>
      <c r="T119" s="266"/>
      <c r="U119" s="275"/>
      <c r="V119" s="275"/>
      <c r="W119" s="275"/>
      <c r="X119" s="282"/>
      <c r="Y119" s="275"/>
      <c r="Z119" s="275"/>
      <c r="AA119" s="275"/>
      <c r="AB119" s="273"/>
    </row>
    <row r="120" spans="1:28" s="314" customFormat="1" ht="21">
      <c r="A120" s="306">
        <v>114</v>
      </c>
      <c r="B120" s="307" t="s">
        <v>257</v>
      </c>
      <c r="C120" s="307" t="s">
        <v>189</v>
      </c>
      <c r="D120" s="308"/>
      <c r="E120" s="308"/>
      <c r="F120" s="309" t="s">
        <v>188</v>
      </c>
      <c r="G120" s="308"/>
      <c r="H120" s="310" t="s">
        <v>407</v>
      </c>
      <c r="I120" s="310"/>
      <c r="J120" s="310" t="s">
        <v>389</v>
      </c>
      <c r="K120" s="306" t="s">
        <v>171</v>
      </c>
      <c r="L120" s="306" t="s">
        <v>179</v>
      </c>
      <c r="M120" s="306" t="s">
        <v>196</v>
      </c>
      <c r="N120" s="306" t="s">
        <v>553</v>
      </c>
      <c r="O120" s="306" t="s">
        <v>646</v>
      </c>
      <c r="P120" s="306" t="s">
        <v>233</v>
      </c>
      <c r="Q120" s="306" t="s">
        <v>233</v>
      </c>
      <c r="R120" s="306" t="s">
        <v>646</v>
      </c>
      <c r="S120" s="306" t="s">
        <v>233</v>
      </c>
      <c r="T120" s="306" t="s">
        <v>233</v>
      </c>
      <c r="U120" s="311"/>
      <c r="V120" s="311">
        <v>29.68</v>
      </c>
      <c r="W120" s="311"/>
      <c r="X120" s="312" t="s">
        <v>170</v>
      </c>
      <c r="Y120" s="311"/>
      <c r="Z120" s="311"/>
      <c r="AA120" s="311"/>
      <c r="AB120" s="313">
        <v>41000</v>
      </c>
    </row>
    <row r="121" spans="1:28" s="274" customFormat="1" ht="21">
      <c r="A121" s="267">
        <v>115</v>
      </c>
      <c r="B121" s="268" t="s">
        <v>250</v>
      </c>
      <c r="C121" s="268" t="s">
        <v>76</v>
      </c>
      <c r="D121" s="269"/>
      <c r="E121" s="269"/>
      <c r="F121" s="270">
        <v>1989</v>
      </c>
      <c r="G121" s="269"/>
      <c r="H121" s="333" t="s">
        <v>407</v>
      </c>
      <c r="I121" s="267"/>
      <c r="J121" s="267" t="s">
        <v>390</v>
      </c>
      <c r="K121" s="266" t="s">
        <v>83</v>
      </c>
      <c r="L121" s="266" t="s">
        <v>79</v>
      </c>
      <c r="M121" s="266" t="s">
        <v>85</v>
      </c>
      <c r="N121" s="266" t="s">
        <v>553</v>
      </c>
      <c r="O121" s="266" t="s">
        <v>193</v>
      </c>
      <c r="P121" s="266" t="s">
        <v>553</v>
      </c>
      <c r="Q121" s="266" t="s">
        <v>553</v>
      </c>
      <c r="R121" s="266" t="s">
        <v>646</v>
      </c>
      <c r="S121" s="266" t="s">
        <v>553</v>
      </c>
      <c r="T121" s="266" t="s">
        <v>553</v>
      </c>
      <c r="U121" s="275"/>
      <c r="V121" s="275">
        <v>216</v>
      </c>
      <c r="W121" s="275"/>
      <c r="X121" s="282" t="s">
        <v>170</v>
      </c>
      <c r="Y121" s="275" t="s">
        <v>218</v>
      </c>
      <c r="Z121" s="275" t="s">
        <v>218</v>
      </c>
      <c r="AA121" s="275" t="s">
        <v>218</v>
      </c>
      <c r="AB121" s="273">
        <v>305000</v>
      </c>
    </row>
    <row r="122" spans="1:28" s="314" customFormat="1" ht="31.5">
      <c r="A122" s="306">
        <v>116</v>
      </c>
      <c r="B122" s="307" t="s">
        <v>258</v>
      </c>
      <c r="C122" s="307"/>
      <c r="D122" s="308"/>
      <c r="E122" s="308"/>
      <c r="F122" s="309">
        <v>1968</v>
      </c>
      <c r="G122" s="308"/>
      <c r="H122" s="333" t="s">
        <v>407</v>
      </c>
      <c r="I122" s="310"/>
      <c r="J122" s="310" t="s">
        <v>391</v>
      </c>
      <c r="K122" s="306" t="s">
        <v>86</v>
      </c>
      <c r="L122" s="306" t="s">
        <v>87</v>
      </c>
      <c r="M122" s="306" t="s">
        <v>195</v>
      </c>
      <c r="N122" s="306" t="s">
        <v>553</v>
      </c>
      <c r="O122" s="306" t="s">
        <v>583</v>
      </c>
      <c r="P122" s="306" t="s">
        <v>646</v>
      </c>
      <c r="Q122" s="306" t="s">
        <v>646</v>
      </c>
      <c r="R122" s="306" t="s">
        <v>583</v>
      </c>
      <c r="S122" s="306" t="s">
        <v>553</v>
      </c>
      <c r="T122" s="306" t="s">
        <v>583</v>
      </c>
      <c r="U122" s="311"/>
      <c r="V122" s="311">
        <v>518.26</v>
      </c>
      <c r="W122" s="311"/>
      <c r="X122" s="315" t="s">
        <v>165</v>
      </c>
      <c r="Y122" s="311" t="s">
        <v>460</v>
      </c>
      <c r="Z122" s="311" t="s">
        <v>460</v>
      </c>
      <c r="AA122" s="311" t="s">
        <v>218</v>
      </c>
      <c r="AB122" s="313">
        <v>1440000</v>
      </c>
    </row>
    <row r="123" spans="1:28" s="274" customFormat="1" ht="31.5">
      <c r="A123" s="266">
        <v>117</v>
      </c>
      <c r="B123" s="268" t="s">
        <v>259</v>
      </c>
      <c r="C123" s="268" t="s">
        <v>189</v>
      </c>
      <c r="D123" s="269"/>
      <c r="E123" s="269"/>
      <c r="F123" s="270" t="s">
        <v>190</v>
      </c>
      <c r="G123" s="269"/>
      <c r="H123" s="333" t="s">
        <v>407</v>
      </c>
      <c r="I123" s="267"/>
      <c r="J123" s="267" t="s">
        <v>378</v>
      </c>
      <c r="K123" s="266" t="s">
        <v>81</v>
      </c>
      <c r="L123" s="266" t="s">
        <v>79</v>
      </c>
      <c r="M123" s="266" t="s">
        <v>195</v>
      </c>
      <c r="N123" s="266" t="s">
        <v>553</v>
      </c>
      <c r="O123" s="266" t="s">
        <v>646</v>
      </c>
      <c r="P123" s="266" t="s">
        <v>646</v>
      </c>
      <c r="Q123" s="266" t="s">
        <v>233</v>
      </c>
      <c r="R123" s="266" t="s">
        <v>646</v>
      </c>
      <c r="S123" s="266" t="s">
        <v>233</v>
      </c>
      <c r="T123" s="266" t="s">
        <v>233</v>
      </c>
      <c r="U123" s="275"/>
      <c r="V123" s="275">
        <v>105</v>
      </c>
      <c r="W123" s="275"/>
      <c r="X123" s="282" t="s">
        <v>170</v>
      </c>
      <c r="Y123" s="275"/>
      <c r="Z123" s="275"/>
      <c r="AA123" s="275"/>
      <c r="AB123" s="273">
        <v>100000</v>
      </c>
    </row>
    <row r="124" spans="1:28" s="274" customFormat="1" ht="31.5">
      <c r="A124" s="267">
        <v>118</v>
      </c>
      <c r="B124" s="268" t="s">
        <v>260</v>
      </c>
      <c r="C124" s="268" t="s">
        <v>88</v>
      </c>
      <c r="D124" s="269"/>
      <c r="E124" s="269"/>
      <c r="F124" s="270" t="s">
        <v>190</v>
      </c>
      <c r="G124" s="269"/>
      <c r="H124" s="333" t="s">
        <v>407</v>
      </c>
      <c r="I124" s="267"/>
      <c r="J124" s="267" t="s">
        <v>392</v>
      </c>
      <c r="K124" s="266" t="s">
        <v>81</v>
      </c>
      <c r="L124" s="266" t="s">
        <v>79</v>
      </c>
      <c r="M124" s="266" t="s">
        <v>195</v>
      </c>
      <c r="N124" s="266" t="s">
        <v>553</v>
      </c>
      <c r="O124" s="266" t="s">
        <v>193</v>
      </c>
      <c r="P124" s="266" t="s">
        <v>193</v>
      </c>
      <c r="Q124" s="266" t="s">
        <v>233</v>
      </c>
      <c r="R124" s="266" t="s">
        <v>193</v>
      </c>
      <c r="S124" s="266" t="s">
        <v>233</v>
      </c>
      <c r="T124" s="266" t="s">
        <v>193</v>
      </c>
      <c r="U124" s="275"/>
      <c r="V124" s="275"/>
      <c r="W124" s="275"/>
      <c r="X124" s="282"/>
      <c r="Y124" s="275"/>
      <c r="Z124" s="275"/>
      <c r="AA124" s="275"/>
      <c r="AB124" s="273">
        <v>300000</v>
      </c>
    </row>
    <row r="125" spans="1:28" s="274" customFormat="1" ht="21">
      <c r="A125" s="266">
        <v>119</v>
      </c>
      <c r="B125" s="268" t="s">
        <v>261</v>
      </c>
      <c r="C125" s="268"/>
      <c r="D125" s="269"/>
      <c r="E125" s="269"/>
      <c r="F125" s="270"/>
      <c r="G125" s="269"/>
      <c r="H125" s="333" t="s">
        <v>407</v>
      </c>
      <c r="I125" s="267"/>
      <c r="J125" s="267" t="s">
        <v>393</v>
      </c>
      <c r="K125" s="266"/>
      <c r="L125" s="266"/>
      <c r="M125" s="266"/>
      <c r="N125" s="266"/>
      <c r="O125" s="266"/>
      <c r="P125" s="266"/>
      <c r="Q125" s="266"/>
      <c r="R125" s="266"/>
      <c r="S125" s="266"/>
      <c r="T125" s="266"/>
      <c r="U125" s="275"/>
      <c r="V125" s="275"/>
      <c r="W125" s="275"/>
      <c r="X125" s="282"/>
      <c r="Y125" s="275"/>
      <c r="Z125" s="275"/>
      <c r="AA125" s="275"/>
      <c r="AB125" s="273">
        <v>400000</v>
      </c>
    </row>
    <row r="126" spans="1:28" s="314" customFormat="1" ht="31.5">
      <c r="A126" s="306">
        <v>120</v>
      </c>
      <c r="B126" s="307" t="s">
        <v>262</v>
      </c>
      <c r="C126" s="307" t="s">
        <v>89</v>
      </c>
      <c r="D126" s="308"/>
      <c r="E126" s="308"/>
      <c r="F126" s="309" t="s">
        <v>188</v>
      </c>
      <c r="G126" s="308"/>
      <c r="H126" s="333" t="s">
        <v>407</v>
      </c>
      <c r="I126" s="310"/>
      <c r="J126" s="310" t="s">
        <v>394</v>
      </c>
      <c r="K126" s="306" t="s">
        <v>86</v>
      </c>
      <c r="L126" s="306" t="s">
        <v>183</v>
      </c>
      <c r="M126" s="306" t="s">
        <v>173</v>
      </c>
      <c r="N126" s="306" t="s">
        <v>218</v>
      </c>
      <c r="O126" s="306" t="s">
        <v>646</v>
      </c>
      <c r="P126" s="306" t="s">
        <v>583</v>
      </c>
      <c r="Q126" s="306" t="s">
        <v>583</v>
      </c>
      <c r="R126" s="306" t="s">
        <v>583</v>
      </c>
      <c r="S126" s="306" t="s">
        <v>233</v>
      </c>
      <c r="T126" s="306" t="s">
        <v>583</v>
      </c>
      <c r="U126" s="311"/>
      <c r="V126" s="311">
        <v>80.959999999999994</v>
      </c>
      <c r="W126" s="311"/>
      <c r="X126" s="312"/>
      <c r="Y126" s="311"/>
      <c r="Z126" s="311"/>
      <c r="AA126" s="311"/>
      <c r="AB126" s="313">
        <v>235000</v>
      </c>
    </row>
    <row r="127" spans="1:28" s="314" customFormat="1" ht="31.5">
      <c r="A127" s="310">
        <v>121</v>
      </c>
      <c r="B127" s="307" t="s">
        <v>263</v>
      </c>
      <c r="C127" s="307"/>
      <c r="D127" s="308"/>
      <c r="E127" s="308"/>
      <c r="F127" s="309">
        <v>1922</v>
      </c>
      <c r="G127" s="308"/>
      <c r="H127" s="333" t="s">
        <v>407</v>
      </c>
      <c r="I127" s="310"/>
      <c r="J127" s="310" t="s">
        <v>395</v>
      </c>
      <c r="K127" s="306" t="s">
        <v>86</v>
      </c>
      <c r="L127" s="306" t="s">
        <v>91</v>
      </c>
      <c r="M127" s="306" t="s">
        <v>173</v>
      </c>
      <c r="N127" s="306" t="s">
        <v>218</v>
      </c>
      <c r="O127" s="306" t="s">
        <v>646</v>
      </c>
      <c r="P127" s="306" t="s">
        <v>646</v>
      </c>
      <c r="Q127" s="306" t="s">
        <v>646</v>
      </c>
      <c r="R127" s="306" t="s">
        <v>646</v>
      </c>
      <c r="S127" s="306" t="s">
        <v>553</v>
      </c>
      <c r="T127" s="306" t="s">
        <v>553</v>
      </c>
      <c r="U127" s="311"/>
      <c r="V127" s="311">
        <v>101.7</v>
      </c>
      <c r="W127" s="311">
        <v>471.58</v>
      </c>
      <c r="X127" s="315" t="s">
        <v>168</v>
      </c>
      <c r="Y127" s="311" t="s">
        <v>218</v>
      </c>
      <c r="Z127" s="311" t="s">
        <v>460</v>
      </c>
      <c r="AA127" s="311" t="s">
        <v>218</v>
      </c>
      <c r="AB127" s="313">
        <v>285000</v>
      </c>
    </row>
    <row r="128" spans="1:28" s="274" customFormat="1" ht="31.5">
      <c r="A128" s="266">
        <v>122</v>
      </c>
      <c r="B128" s="268" t="s">
        <v>264</v>
      </c>
      <c r="C128" s="268"/>
      <c r="D128" s="269"/>
      <c r="E128" s="269"/>
      <c r="F128" s="270">
        <v>1908</v>
      </c>
      <c r="G128" s="269"/>
      <c r="H128" s="333" t="s">
        <v>407</v>
      </c>
      <c r="I128" s="267"/>
      <c r="J128" s="267" t="s">
        <v>396</v>
      </c>
      <c r="K128" s="266" t="s">
        <v>86</v>
      </c>
      <c r="L128" s="266" t="s">
        <v>91</v>
      </c>
      <c r="M128" s="266" t="s">
        <v>173</v>
      </c>
      <c r="N128" s="266" t="s">
        <v>218</v>
      </c>
      <c r="O128" s="266" t="s">
        <v>583</v>
      </c>
      <c r="P128" s="266" t="s">
        <v>583</v>
      </c>
      <c r="Q128" s="266" t="s">
        <v>583</v>
      </c>
      <c r="R128" s="266" t="s">
        <v>583</v>
      </c>
      <c r="S128" s="266" t="s">
        <v>553</v>
      </c>
      <c r="T128" s="266" t="s">
        <v>583</v>
      </c>
      <c r="U128" s="275"/>
      <c r="V128" s="275">
        <v>212.97</v>
      </c>
      <c r="W128" s="275">
        <v>1150.04</v>
      </c>
      <c r="X128" s="304" t="s">
        <v>168</v>
      </c>
      <c r="Y128" s="275" t="s">
        <v>218</v>
      </c>
      <c r="Z128" s="275" t="s">
        <v>460</v>
      </c>
      <c r="AA128" s="275" t="s">
        <v>218</v>
      </c>
      <c r="AB128" s="273">
        <v>500000</v>
      </c>
    </row>
    <row r="129" spans="1:28" s="314" customFormat="1" ht="21">
      <c r="A129" s="306">
        <v>123</v>
      </c>
      <c r="B129" s="307" t="s">
        <v>265</v>
      </c>
      <c r="C129" s="307" t="s">
        <v>187</v>
      </c>
      <c r="D129" s="308"/>
      <c r="E129" s="308"/>
      <c r="F129" s="309" t="s">
        <v>90</v>
      </c>
      <c r="G129" s="308"/>
      <c r="H129" s="333" t="s">
        <v>407</v>
      </c>
      <c r="I129" s="310"/>
      <c r="J129" s="310" t="s">
        <v>397</v>
      </c>
      <c r="K129" s="306" t="s">
        <v>86</v>
      </c>
      <c r="L129" s="306" t="s">
        <v>179</v>
      </c>
      <c r="M129" s="306" t="s">
        <v>176</v>
      </c>
      <c r="N129" s="306" t="s">
        <v>218</v>
      </c>
      <c r="O129" s="306" t="s">
        <v>646</v>
      </c>
      <c r="P129" s="306" t="s">
        <v>233</v>
      </c>
      <c r="Q129" s="306" t="s">
        <v>233</v>
      </c>
      <c r="R129" s="306" t="s">
        <v>646</v>
      </c>
      <c r="S129" s="306" t="s">
        <v>233</v>
      </c>
      <c r="T129" s="306" t="s">
        <v>233</v>
      </c>
      <c r="U129" s="311"/>
      <c r="V129" s="311">
        <v>9</v>
      </c>
      <c r="W129" s="311"/>
      <c r="X129" s="312"/>
      <c r="Y129" s="311"/>
      <c r="Z129" s="311"/>
      <c r="AA129" s="311"/>
      <c r="AB129" s="313">
        <v>7000</v>
      </c>
    </row>
    <row r="130" spans="1:28" s="314" customFormat="1" ht="21">
      <c r="A130" s="310">
        <v>124</v>
      </c>
      <c r="B130" s="307" t="s">
        <v>265</v>
      </c>
      <c r="C130" s="307" t="s">
        <v>187</v>
      </c>
      <c r="D130" s="308"/>
      <c r="E130" s="308"/>
      <c r="F130" s="309" t="s">
        <v>90</v>
      </c>
      <c r="G130" s="308"/>
      <c r="H130" s="333" t="s">
        <v>407</v>
      </c>
      <c r="I130" s="310"/>
      <c r="J130" s="310" t="s">
        <v>398</v>
      </c>
      <c r="K130" s="306" t="s">
        <v>86</v>
      </c>
      <c r="L130" s="306" t="s">
        <v>179</v>
      </c>
      <c r="M130" s="306" t="s">
        <v>176</v>
      </c>
      <c r="N130" s="306" t="s">
        <v>218</v>
      </c>
      <c r="O130" s="306" t="s">
        <v>646</v>
      </c>
      <c r="P130" s="306" t="s">
        <v>233</v>
      </c>
      <c r="Q130" s="306" t="s">
        <v>233</v>
      </c>
      <c r="R130" s="306" t="s">
        <v>646</v>
      </c>
      <c r="S130" s="306" t="s">
        <v>233</v>
      </c>
      <c r="T130" s="306" t="s">
        <v>233</v>
      </c>
      <c r="U130" s="311"/>
      <c r="V130" s="311">
        <v>15.9</v>
      </c>
      <c r="W130" s="311"/>
      <c r="X130" s="312"/>
      <c r="Y130" s="311"/>
      <c r="Z130" s="311"/>
      <c r="AA130" s="311"/>
      <c r="AB130" s="313">
        <v>12000</v>
      </c>
    </row>
    <row r="131" spans="1:28" s="274" customFormat="1" ht="31.5">
      <c r="A131" s="266">
        <v>125</v>
      </c>
      <c r="B131" s="268" t="s">
        <v>242</v>
      </c>
      <c r="C131" s="268"/>
      <c r="D131" s="269" t="s">
        <v>189</v>
      </c>
      <c r="E131" s="269"/>
      <c r="F131" s="270" t="s">
        <v>90</v>
      </c>
      <c r="G131" s="269"/>
      <c r="H131" s="333" t="s">
        <v>407</v>
      </c>
      <c r="I131" s="267"/>
      <c r="J131" s="267" t="s">
        <v>94</v>
      </c>
      <c r="K131" s="266" t="s">
        <v>1111</v>
      </c>
      <c r="L131" s="266" t="s">
        <v>79</v>
      </c>
      <c r="M131" s="266" t="s">
        <v>98</v>
      </c>
      <c r="N131" s="266" t="s">
        <v>553</v>
      </c>
      <c r="O131" s="266" t="s">
        <v>99</v>
      </c>
      <c r="P131" s="266" t="s">
        <v>233</v>
      </c>
      <c r="Q131" s="266" t="s">
        <v>233</v>
      </c>
      <c r="R131" s="266" t="s">
        <v>646</v>
      </c>
      <c r="S131" s="266" t="s">
        <v>233</v>
      </c>
      <c r="T131" s="266" t="s">
        <v>233</v>
      </c>
      <c r="U131" s="275"/>
      <c r="V131" s="275">
        <v>98.81</v>
      </c>
      <c r="W131" s="275"/>
      <c r="X131" s="282" t="s">
        <v>170</v>
      </c>
      <c r="Y131" s="275"/>
      <c r="Z131" s="275"/>
      <c r="AA131" s="275"/>
      <c r="AB131" s="273">
        <v>70000</v>
      </c>
    </row>
    <row r="132" spans="1:28" s="314" customFormat="1" ht="21">
      <c r="A132" s="306">
        <v>126</v>
      </c>
      <c r="B132" s="307" t="s">
        <v>265</v>
      </c>
      <c r="C132" s="307"/>
      <c r="D132" s="308" t="s">
        <v>189</v>
      </c>
      <c r="E132" s="308"/>
      <c r="F132" s="309" t="s">
        <v>190</v>
      </c>
      <c r="G132" s="308"/>
      <c r="H132" s="333" t="s">
        <v>407</v>
      </c>
      <c r="I132" s="310"/>
      <c r="J132" s="310" t="s">
        <v>95</v>
      </c>
      <c r="K132" s="306" t="s">
        <v>1111</v>
      </c>
      <c r="L132" s="306" t="s">
        <v>179</v>
      </c>
      <c r="M132" s="306" t="s">
        <v>176</v>
      </c>
      <c r="N132" s="306" t="s">
        <v>553</v>
      </c>
      <c r="O132" s="306" t="s">
        <v>646</v>
      </c>
      <c r="P132" s="306" t="s">
        <v>233</v>
      </c>
      <c r="Q132" s="306" t="s">
        <v>233</v>
      </c>
      <c r="R132" s="306" t="s">
        <v>646</v>
      </c>
      <c r="S132" s="306" t="s">
        <v>233</v>
      </c>
      <c r="T132" s="306" t="s">
        <v>233</v>
      </c>
      <c r="U132" s="311"/>
      <c r="V132" s="311">
        <v>65.88</v>
      </c>
      <c r="W132" s="311"/>
      <c r="X132" s="312"/>
      <c r="Y132" s="311"/>
      <c r="Z132" s="311"/>
      <c r="AA132" s="311"/>
      <c r="AB132" s="313">
        <v>51000</v>
      </c>
    </row>
    <row r="133" spans="1:28" s="274" customFormat="1" ht="52.5">
      <c r="A133" s="267">
        <v>127</v>
      </c>
      <c r="B133" s="268" t="s">
        <v>266</v>
      </c>
      <c r="C133" s="268"/>
      <c r="D133" s="269" t="s">
        <v>218</v>
      </c>
      <c r="E133" s="269"/>
      <c r="F133" s="270">
        <v>1966</v>
      </c>
      <c r="G133" s="269"/>
      <c r="H133" s="333" t="s">
        <v>407</v>
      </c>
      <c r="I133" s="267"/>
      <c r="J133" s="267" t="s">
        <v>399</v>
      </c>
      <c r="K133" s="266"/>
      <c r="L133" s="266"/>
      <c r="M133" s="266"/>
      <c r="N133" s="266"/>
      <c r="O133" s="266"/>
      <c r="P133" s="266"/>
      <c r="Q133" s="266"/>
      <c r="R133" s="266"/>
      <c r="S133" s="266"/>
      <c r="T133" s="266" t="s">
        <v>100</v>
      </c>
      <c r="U133" s="275">
        <v>942</v>
      </c>
      <c r="V133" s="275"/>
      <c r="W133" s="275"/>
      <c r="X133" s="282" t="s">
        <v>169</v>
      </c>
      <c r="Y133" s="275" t="s">
        <v>218</v>
      </c>
      <c r="Z133" s="275" t="s">
        <v>218</v>
      </c>
      <c r="AA133" s="275" t="s">
        <v>218</v>
      </c>
      <c r="AB133" s="273">
        <v>1800000</v>
      </c>
    </row>
    <row r="134" spans="1:28" s="274" customFormat="1" ht="42.75" customHeight="1">
      <c r="A134" s="266">
        <v>129</v>
      </c>
      <c r="B134" s="268" t="s">
        <v>273</v>
      </c>
      <c r="C134" s="268"/>
      <c r="D134" s="269" t="s">
        <v>218</v>
      </c>
      <c r="E134" s="269"/>
      <c r="F134" s="270">
        <v>1922</v>
      </c>
      <c r="G134" s="269"/>
      <c r="H134" s="333" t="s">
        <v>407</v>
      </c>
      <c r="I134" s="267"/>
      <c r="J134" s="267" t="s">
        <v>400</v>
      </c>
      <c r="K134" s="266" t="s">
        <v>86</v>
      </c>
      <c r="L134" s="266" t="s">
        <v>183</v>
      </c>
      <c r="M134" s="266" t="s">
        <v>173</v>
      </c>
      <c r="N134" s="266" t="s">
        <v>218</v>
      </c>
      <c r="O134" s="266" t="s">
        <v>100</v>
      </c>
      <c r="P134" s="266" t="s">
        <v>100</v>
      </c>
      <c r="Q134" s="266" t="s">
        <v>100</v>
      </c>
      <c r="R134" s="266" t="s">
        <v>100</v>
      </c>
      <c r="S134" s="266" t="s">
        <v>553</v>
      </c>
      <c r="T134" s="266" t="s">
        <v>100</v>
      </c>
      <c r="U134" s="275">
        <v>380</v>
      </c>
      <c r="V134" s="275">
        <v>815</v>
      </c>
      <c r="W134" s="275"/>
      <c r="X134" s="304" t="s">
        <v>166</v>
      </c>
      <c r="Y134" s="275" t="s">
        <v>460</v>
      </c>
      <c r="Z134" s="275" t="s">
        <v>460</v>
      </c>
      <c r="AA134" s="275" t="s">
        <v>460</v>
      </c>
      <c r="AB134" s="273">
        <v>800000</v>
      </c>
    </row>
    <row r="135" spans="1:28" s="280" customFormat="1" ht="66" customHeight="1">
      <c r="A135" s="267">
        <v>130</v>
      </c>
      <c r="B135" s="276" t="s">
        <v>274</v>
      </c>
      <c r="C135" s="277"/>
      <c r="D135" s="278"/>
      <c r="E135" s="278"/>
      <c r="F135" s="279">
        <v>2011</v>
      </c>
      <c r="G135" s="278">
        <v>2713000</v>
      </c>
      <c r="H135" s="277" t="s">
        <v>516</v>
      </c>
      <c r="J135" s="277" t="s">
        <v>401</v>
      </c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75"/>
      <c r="V135" s="275"/>
      <c r="W135" s="275"/>
      <c r="X135" s="282"/>
      <c r="Y135" s="275"/>
      <c r="Z135" s="275"/>
      <c r="AA135" s="275"/>
      <c r="AB135" s="281"/>
    </row>
    <row r="136" spans="1:28" s="274" customFormat="1" ht="10.5" customHeight="1">
      <c r="A136" s="266">
        <v>131</v>
      </c>
      <c r="B136" s="268" t="s">
        <v>1110</v>
      </c>
      <c r="C136" s="268"/>
      <c r="D136" s="269"/>
      <c r="E136" s="269"/>
      <c r="F136" s="270">
        <v>2011</v>
      </c>
      <c r="G136" s="269">
        <v>842795.77</v>
      </c>
      <c r="H136" s="267" t="s">
        <v>516</v>
      </c>
      <c r="I136" s="267"/>
      <c r="J136" s="267" t="s">
        <v>402</v>
      </c>
      <c r="K136" s="384" t="s">
        <v>406</v>
      </c>
      <c r="L136" s="385"/>
      <c r="M136" s="385"/>
      <c r="N136" s="266"/>
      <c r="O136" s="266"/>
      <c r="P136" s="266"/>
      <c r="Q136" s="266"/>
      <c r="R136" s="266"/>
      <c r="S136" s="266"/>
      <c r="T136" s="266"/>
      <c r="U136" s="275"/>
      <c r="V136" s="275"/>
      <c r="W136" s="275"/>
      <c r="X136" s="282"/>
      <c r="Y136" s="275"/>
      <c r="Z136" s="275"/>
      <c r="AA136" s="275"/>
      <c r="AB136" s="273"/>
    </row>
    <row r="137" spans="1:28" s="274" customFormat="1" ht="19.5" customHeight="1">
      <c r="A137" s="267">
        <v>132</v>
      </c>
      <c r="B137" s="268" t="s">
        <v>275</v>
      </c>
      <c r="C137" s="268"/>
      <c r="D137" s="269"/>
      <c r="E137" s="269"/>
      <c r="F137" s="270">
        <v>2011</v>
      </c>
      <c r="G137" s="269">
        <v>3500000</v>
      </c>
      <c r="H137" s="267" t="s">
        <v>516</v>
      </c>
      <c r="I137" s="277" t="s">
        <v>403</v>
      </c>
      <c r="J137" s="267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75"/>
      <c r="V137" s="275"/>
      <c r="W137" s="275"/>
      <c r="X137" s="282"/>
      <c r="Y137" s="275"/>
      <c r="Z137" s="275"/>
      <c r="AA137" s="275"/>
      <c r="AB137" s="273"/>
    </row>
    <row r="138" spans="1:28" s="274" customFormat="1" ht="31.5">
      <c r="A138" s="266">
        <v>133</v>
      </c>
      <c r="B138" s="268" t="s">
        <v>276</v>
      </c>
      <c r="C138" s="268"/>
      <c r="D138" s="269"/>
      <c r="E138" s="269"/>
      <c r="F138" s="270">
        <v>2011</v>
      </c>
      <c r="G138" s="269">
        <v>8000000</v>
      </c>
      <c r="H138" s="267" t="s">
        <v>516</v>
      </c>
      <c r="I138" s="267"/>
      <c r="J138" s="267" t="s">
        <v>404</v>
      </c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75"/>
      <c r="V138" s="275"/>
      <c r="W138" s="275"/>
      <c r="X138" s="282"/>
      <c r="Y138" s="275"/>
      <c r="Z138" s="275"/>
      <c r="AA138" s="275"/>
      <c r="AB138" s="273"/>
    </row>
    <row r="139" spans="1:28" s="305" customFormat="1" ht="31.5">
      <c r="A139" s="267">
        <v>134</v>
      </c>
      <c r="B139" s="268" t="s">
        <v>92</v>
      </c>
      <c r="C139" s="268"/>
      <c r="D139" s="269"/>
      <c r="E139" s="269"/>
      <c r="F139" s="270"/>
      <c r="G139" s="269"/>
      <c r="H139" s="267" t="s">
        <v>407</v>
      </c>
      <c r="I139" s="267"/>
      <c r="J139" s="267" t="s">
        <v>96</v>
      </c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75"/>
      <c r="V139" s="275"/>
      <c r="W139" s="275"/>
      <c r="X139" s="282"/>
      <c r="Y139" s="275"/>
      <c r="Z139" s="275"/>
      <c r="AA139" s="275"/>
      <c r="AB139" s="273">
        <v>60000</v>
      </c>
    </row>
    <row r="140" spans="1:28" s="305" customFormat="1" ht="21">
      <c r="A140" s="266">
        <v>135</v>
      </c>
      <c r="B140" s="268" t="s">
        <v>93</v>
      </c>
      <c r="C140" s="268" t="s">
        <v>1115</v>
      </c>
      <c r="D140" s="269"/>
      <c r="E140" s="269"/>
      <c r="F140" s="270"/>
      <c r="G140" s="269"/>
      <c r="H140" s="267" t="s">
        <v>407</v>
      </c>
      <c r="I140" s="267"/>
      <c r="J140" s="267" t="s">
        <v>97</v>
      </c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75"/>
      <c r="V140" s="275"/>
      <c r="W140" s="275"/>
      <c r="X140" s="282"/>
      <c r="Y140" s="275"/>
      <c r="Z140" s="275"/>
      <c r="AA140" s="275"/>
      <c r="AB140" s="273">
        <v>20000</v>
      </c>
    </row>
    <row r="141" spans="1:28" s="14" customFormat="1">
      <c r="A141" s="1"/>
      <c r="B141" s="41"/>
      <c r="C141" s="41"/>
      <c r="D141" s="39"/>
      <c r="E141" s="39"/>
      <c r="F141" s="110"/>
      <c r="G141" s="39"/>
      <c r="H141" s="2"/>
      <c r="I141" s="2"/>
      <c r="J141" s="2"/>
      <c r="K141" s="2"/>
      <c r="L141" s="2"/>
      <c r="M141" s="2"/>
      <c r="N141" s="2"/>
      <c r="O141" s="262"/>
      <c r="P141" s="263"/>
      <c r="Q141" s="263"/>
      <c r="R141" s="263"/>
      <c r="S141" s="263"/>
      <c r="T141" s="263"/>
      <c r="U141" s="264"/>
      <c r="V141" s="264"/>
      <c r="W141" s="264"/>
      <c r="X141" s="263"/>
      <c r="Y141" s="265"/>
      <c r="Z141" s="2"/>
      <c r="AA141" s="44"/>
      <c r="AB141" s="124"/>
    </row>
    <row r="142" spans="1:28" s="14" customFormat="1">
      <c r="A142" s="1"/>
      <c r="B142" s="41"/>
      <c r="C142" s="41"/>
      <c r="D142" s="39"/>
      <c r="E142" s="39"/>
      <c r="F142" s="110"/>
      <c r="G142" s="39"/>
      <c r="H142" s="2"/>
      <c r="I142" s="2"/>
      <c r="J142" s="2"/>
      <c r="K142" s="2"/>
      <c r="L142" s="2"/>
      <c r="M142" s="2"/>
      <c r="N142" s="2"/>
      <c r="O142" s="262"/>
      <c r="P142" s="263"/>
      <c r="Q142" s="263"/>
      <c r="R142" s="263"/>
      <c r="S142" s="263"/>
      <c r="T142" s="263"/>
      <c r="U142" s="264"/>
      <c r="V142" s="264"/>
      <c r="W142" s="264"/>
      <c r="X142" s="263"/>
      <c r="Y142" s="265"/>
      <c r="Z142" s="2"/>
      <c r="AA142" s="44"/>
      <c r="AB142" s="124"/>
    </row>
    <row r="143" spans="1:28" s="242" customFormat="1" ht="25.5" customHeight="1">
      <c r="A143" s="342" t="s">
        <v>1057</v>
      </c>
      <c r="B143" s="342" t="s">
        <v>1057</v>
      </c>
      <c r="C143" s="342"/>
      <c r="D143" s="243"/>
      <c r="E143" s="243"/>
      <c r="F143" s="237"/>
      <c r="G143" s="247">
        <f>SUM(G7:G142)</f>
        <v>16065794.77</v>
      </c>
      <c r="H143" s="245"/>
      <c r="I143" s="238"/>
      <c r="J143" s="238"/>
      <c r="K143" s="238"/>
      <c r="L143" s="238"/>
      <c r="M143" s="238"/>
      <c r="N143" s="238"/>
      <c r="O143" s="358"/>
      <c r="P143" s="338"/>
      <c r="Q143" s="338"/>
      <c r="R143" s="338"/>
      <c r="S143" s="338"/>
      <c r="T143" s="338"/>
      <c r="U143" s="338"/>
      <c r="V143" s="338"/>
      <c r="W143" s="338"/>
      <c r="X143" s="338"/>
      <c r="Y143" s="359"/>
      <c r="Z143" s="238"/>
      <c r="AA143" s="240"/>
      <c r="AB143" s="248">
        <f>SUM(AB7:AB142)</f>
        <v>61947000</v>
      </c>
    </row>
    <row r="144" spans="1:28" s="335" customFormat="1" ht="25.5" customHeight="1">
      <c r="A144" s="330"/>
      <c r="B144" s="338" t="s">
        <v>1117</v>
      </c>
      <c r="C144" s="338"/>
      <c r="D144" s="338"/>
      <c r="E144" s="338"/>
      <c r="F144" s="338"/>
      <c r="G144" s="334"/>
      <c r="H144" s="339">
        <f>G143+AB143</f>
        <v>78012794.769999996</v>
      </c>
      <c r="I144" s="340"/>
      <c r="J144" s="341"/>
      <c r="K144" s="238"/>
      <c r="L144" s="238"/>
      <c r="M144" s="238"/>
      <c r="N144" s="238"/>
      <c r="O144" s="330"/>
      <c r="P144" s="332"/>
      <c r="Q144" s="332"/>
      <c r="R144" s="332"/>
      <c r="S144" s="332"/>
      <c r="T144" s="332"/>
      <c r="U144" s="332"/>
      <c r="V144" s="332"/>
      <c r="W144" s="332"/>
      <c r="X144" s="332"/>
      <c r="Y144" s="331"/>
      <c r="Z144" s="238"/>
      <c r="AA144" s="240"/>
      <c r="AB144" s="248"/>
    </row>
    <row r="145" spans="1:28" s="11" customFormat="1" ht="16.5" customHeight="1">
      <c r="A145" s="355" t="s">
        <v>201</v>
      </c>
      <c r="B145" s="356"/>
      <c r="C145" s="356"/>
      <c r="D145" s="356"/>
      <c r="E145" s="356"/>
      <c r="F145" s="356"/>
      <c r="G145" s="357"/>
      <c r="H145" s="103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51"/>
      <c r="Z145" s="135"/>
      <c r="AA145" s="151"/>
      <c r="AB145" s="211"/>
    </row>
    <row r="146" spans="1:28" s="14" customFormat="1" ht="89.25">
      <c r="A146" s="1">
        <v>1</v>
      </c>
      <c r="B146" s="41" t="s">
        <v>805</v>
      </c>
      <c r="C146" s="41" t="s">
        <v>806</v>
      </c>
      <c r="D146" s="39" t="s">
        <v>460</v>
      </c>
      <c r="E146" s="39" t="s">
        <v>218</v>
      </c>
      <c r="F146" s="110">
        <v>1963</v>
      </c>
      <c r="G146" s="124"/>
      <c r="H146" s="2" t="s">
        <v>585</v>
      </c>
      <c r="I146" s="2" t="s">
        <v>815</v>
      </c>
      <c r="J146" s="2" t="s">
        <v>816</v>
      </c>
      <c r="K146" s="2" t="s">
        <v>822</v>
      </c>
      <c r="L146" s="2" t="s">
        <v>823</v>
      </c>
      <c r="M146" s="2" t="s">
        <v>824</v>
      </c>
      <c r="N146" s="2" t="s">
        <v>218</v>
      </c>
      <c r="O146" s="2" t="s">
        <v>583</v>
      </c>
      <c r="P146" s="2" t="s">
        <v>583</v>
      </c>
      <c r="Q146" s="2" t="s">
        <v>583</v>
      </c>
      <c r="R146" s="2" t="s">
        <v>583</v>
      </c>
      <c r="S146" s="2" t="s">
        <v>583</v>
      </c>
      <c r="T146" s="2" t="s">
        <v>583</v>
      </c>
      <c r="U146" s="141">
        <v>828.23</v>
      </c>
      <c r="V146" s="141">
        <v>1316</v>
      </c>
      <c r="W146" s="141">
        <v>5995</v>
      </c>
      <c r="X146" s="2" t="s">
        <v>830</v>
      </c>
      <c r="Y146" s="44" t="s">
        <v>831</v>
      </c>
      <c r="Z146" s="2" t="s">
        <v>460</v>
      </c>
      <c r="AA146" s="44" t="s">
        <v>460</v>
      </c>
      <c r="AB146" s="283">
        <v>2869000</v>
      </c>
    </row>
    <row r="147" spans="1:28" s="14" customFormat="1" ht="25.5">
      <c r="A147" s="1">
        <v>2</v>
      </c>
      <c r="B147" s="41" t="s">
        <v>807</v>
      </c>
      <c r="C147" s="41"/>
      <c r="D147" s="39" t="s">
        <v>460</v>
      </c>
      <c r="E147" s="39" t="s">
        <v>218</v>
      </c>
      <c r="F147" s="110">
        <v>2004</v>
      </c>
      <c r="G147" s="124">
        <v>55955.45</v>
      </c>
      <c r="H147" s="2" t="s">
        <v>516</v>
      </c>
      <c r="I147" s="2" t="s">
        <v>233</v>
      </c>
      <c r="J147" s="2" t="s">
        <v>816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41"/>
      <c r="V147" s="141"/>
      <c r="W147" s="141"/>
      <c r="X147" s="2"/>
      <c r="Y147" s="44"/>
      <c r="Z147" s="2"/>
      <c r="AA147" s="44"/>
      <c r="AB147" s="283"/>
    </row>
    <row r="148" spans="1:28" s="14" customFormat="1" ht="25.5">
      <c r="A148" s="1">
        <v>3</v>
      </c>
      <c r="B148" s="41" t="s">
        <v>808</v>
      </c>
      <c r="C148" s="41"/>
      <c r="D148" s="39" t="s">
        <v>460</v>
      </c>
      <c r="E148" s="39" t="s">
        <v>218</v>
      </c>
      <c r="F148" s="110">
        <v>2006</v>
      </c>
      <c r="G148" s="124">
        <v>133335</v>
      </c>
      <c r="H148" s="2" t="s">
        <v>516</v>
      </c>
      <c r="I148" s="2" t="s">
        <v>817</v>
      </c>
      <c r="J148" s="2" t="s">
        <v>816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41"/>
      <c r="V148" s="141"/>
      <c r="W148" s="141"/>
      <c r="X148" s="2"/>
      <c r="Y148" s="44"/>
      <c r="Z148" s="2"/>
      <c r="AA148" s="44"/>
      <c r="AB148" s="283"/>
    </row>
    <row r="149" spans="1:28" s="14" customFormat="1" ht="25.5">
      <c r="A149" s="1">
        <v>4</v>
      </c>
      <c r="B149" s="41" t="s">
        <v>809</v>
      </c>
      <c r="C149" s="41"/>
      <c r="D149" s="39" t="s">
        <v>460</v>
      </c>
      <c r="E149" s="39" t="s">
        <v>218</v>
      </c>
      <c r="F149" s="110">
        <v>2006</v>
      </c>
      <c r="G149" s="124">
        <v>88064.79</v>
      </c>
      <c r="H149" s="2" t="s">
        <v>516</v>
      </c>
      <c r="I149" s="2" t="s">
        <v>818</v>
      </c>
      <c r="J149" s="2" t="s">
        <v>816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41"/>
      <c r="V149" s="141"/>
      <c r="W149" s="141"/>
      <c r="X149" s="2"/>
      <c r="Y149" s="44"/>
      <c r="Z149" s="2"/>
      <c r="AA149" s="44"/>
      <c r="AB149" s="283"/>
    </row>
    <row r="150" spans="1:28" s="14" customFormat="1" ht="63.75">
      <c r="A150" s="1">
        <v>5</v>
      </c>
      <c r="B150" s="41" t="s">
        <v>663</v>
      </c>
      <c r="C150" s="41" t="s">
        <v>806</v>
      </c>
      <c r="D150" s="39" t="s">
        <v>460</v>
      </c>
      <c r="E150" s="39" t="s">
        <v>218</v>
      </c>
      <c r="F150" s="110">
        <v>2009</v>
      </c>
      <c r="G150" s="124"/>
      <c r="H150" s="2" t="s">
        <v>585</v>
      </c>
      <c r="I150" s="2" t="s">
        <v>819</v>
      </c>
      <c r="J150" s="2" t="s">
        <v>820</v>
      </c>
      <c r="K150" s="2" t="s">
        <v>581</v>
      </c>
      <c r="L150" s="2" t="s">
        <v>825</v>
      </c>
      <c r="M150" s="2" t="s">
        <v>826</v>
      </c>
      <c r="N150" s="2" t="s">
        <v>637</v>
      </c>
      <c r="O150" s="2" t="s">
        <v>583</v>
      </c>
      <c r="P150" s="2" t="s">
        <v>583</v>
      </c>
      <c r="Q150" s="2" t="s">
        <v>583</v>
      </c>
      <c r="R150" s="2" t="s">
        <v>583</v>
      </c>
      <c r="S150" s="2" t="s">
        <v>583</v>
      </c>
      <c r="T150" s="2" t="s">
        <v>583</v>
      </c>
      <c r="U150" s="141">
        <v>1337.2</v>
      </c>
      <c r="V150" s="141">
        <v>1409.7</v>
      </c>
      <c r="W150" s="141">
        <v>9350</v>
      </c>
      <c r="X150" s="2">
        <v>1</v>
      </c>
      <c r="Y150" s="44" t="s">
        <v>218</v>
      </c>
      <c r="Z150" s="2" t="s">
        <v>460</v>
      </c>
      <c r="AA150" s="44" t="s">
        <v>218</v>
      </c>
      <c r="AB150" s="283">
        <v>3566000</v>
      </c>
    </row>
    <row r="151" spans="1:28" s="188" customFormat="1" ht="63.75">
      <c r="A151" s="170">
        <v>6</v>
      </c>
      <c r="B151" s="255" t="s">
        <v>810</v>
      </c>
      <c r="C151" s="255" t="s">
        <v>811</v>
      </c>
      <c r="D151" s="256" t="s">
        <v>460</v>
      </c>
      <c r="E151" s="256" t="s">
        <v>218</v>
      </c>
      <c r="F151" s="257">
        <v>2011</v>
      </c>
      <c r="G151" s="260">
        <v>563528.17000000004</v>
      </c>
      <c r="H151" s="154" t="s">
        <v>516</v>
      </c>
      <c r="I151" s="154" t="s">
        <v>821</v>
      </c>
      <c r="J151" s="154" t="s">
        <v>816</v>
      </c>
      <c r="K151" s="154" t="s">
        <v>581</v>
      </c>
      <c r="L151" s="154" t="s">
        <v>827</v>
      </c>
      <c r="M151" s="154" t="s">
        <v>828</v>
      </c>
      <c r="N151" s="154" t="s">
        <v>829</v>
      </c>
      <c r="O151" s="154" t="s">
        <v>755</v>
      </c>
      <c r="P151" s="154" t="s">
        <v>583</v>
      </c>
      <c r="Q151" s="154" t="s">
        <v>583</v>
      </c>
      <c r="R151" s="154" t="s">
        <v>583</v>
      </c>
      <c r="S151" s="154" t="s">
        <v>583</v>
      </c>
      <c r="T151" s="154" t="s">
        <v>583</v>
      </c>
      <c r="U151" s="258">
        <v>229.9</v>
      </c>
      <c r="V151" s="258">
        <v>161.30000000000001</v>
      </c>
      <c r="W151" s="258">
        <v>923</v>
      </c>
      <c r="X151" s="154">
        <v>1</v>
      </c>
      <c r="Y151" s="259" t="s">
        <v>218</v>
      </c>
      <c r="Z151" s="154" t="s">
        <v>460</v>
      </c>
      <c r="AA151" s="259" t="s">
        <v>218</v>
      </c>
      <c r="AB151" s="261"/>
    </row>
    <row r="152" spans="1:28" s="14" customFormat="1">
      <c r="A152" s="1">
        <v>7</v>
      </c>
      <c r="B152" s="41" t="s">
        <v>812</v>
      </c>
      <c r="C152" s="41"/>
      <c r="D152" s="39"/>
      <c r="E152" s="39"/>
      <c r="F152" s="110">
        <v>2011</v>
      </c>
      <c r="G152" s="124">
        <v>21186</v>
      </c>
      <c r="H152" s="2" t="s">
        <v>516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41"/>
      <c r="V152" s="141"/>
      <c r="W152" s="141"/>
      <c r="X152" s="2"/>
      <c r="Y152" s="44"/>
      <c r="Z152" s="2"/>
      <c r="AA152" s="44"/>
      <c r="AB152" s="212"/>
    </row>
    <row r="153" spans="1:28" s="14" customFormat="1">
      <c r="A153" s="1">
        <v>8</v>
      </c>
      <c r="B153" s="41" t="s">
        <v>813</v>
      </c>
      <c r="C153" s="41"/>
      <c r="D153" s="39"/>
      <c r="E153" s="39"/>
      <c r="F153" s="110">
        <v>2011</v>
      </c>
      <c r="G153" s="124">
        <v>7269</v>
      </c>
      <c r="H153" s="2" t="s">
        <v>516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41"/>
      <c r="V153" s="141"/>
      <c r="W153" s="141"/>
      <c r="X153" s="2"/>
      <c r="Y153" s="44"/>
      <c r="Z153" s="2"/>
      <c r="AA153" s="44"/>
      <c r="AB153" s="212"/>
    </row>
    <row r="154" spans="1:28" s="14" customFormat="1" ht="25.5">
      <c r="A154" s="1">
        <v>11</v>
      </c>
      <c r="B154" s="41" t="s">
        <v>814</v>
      </c>
      <c r="C154" s="41"/>
      <c r="D154" s="39"/>
      <c r="E154" s="39"/>
      <c r="F154" s="110">
        <v>2011</v>
      </c>
      <c r="G154" s="124">
        <v>2068</v>
      </c>
      <c r="H154" s="2" t="s">
        <v>516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41"/>
      <c r="V154" s="141"/>
      <c r="W154" s="141"/>
      <c r="X154" s="2"/>
      <c r="Y154" s="44"/>
      <c r="Z154" s="2"/>
      <c r="AA154" s="44"/>
      <c r="AB154" s="212"/>
    </row>
    <row r="155" spans="1:28" s="242" customFormat="1" ht="12.75" customHeight="1">
      <c r="A155" s="360" t="s">
        <v>1057</v>
      </c>
      <c r="B155" s="361"/>
      <c r="C155" s="362"/>
      <c r="D155" s="243"/>
      <c r="E155" s="243"/>
      <c r="F155" s="237"/>
      <c r="G155" s="244">
        <f>SUM(G146:G154)</f>
        <v>871406.41</v>
      </c>
      <c r="H155" s="245"/>
      <c r="I155" s="238"/>
      <c r="J155" s="238"/>
      <c r="K155" s="238"/>
      <c r="L155" s="238"/>
      <c r="M155" s="238"/>
      <c r="N155" s="238"/>
      <c r="O155" s="238"/>
      <c r="P155" s="238"/>
      <c r="Q155" s="238"/>
      <c r="R155" s="238"/>
      <c r="S155" s="238"/>
      <c r="T155" s="238"/>
      <c r="U155" s="239"/>
      <c r="V155" s="239"/>
      <c r="W155" s="239"/>
      <c r="X155" s="238"/>
      <c r="Y155" s="240"/>
      <c r="Z155" s="238"/>
      <c r="AA155" s="240"/>
      <c r="AB155" s="248">
        <f>SUM(AB146:AB154)</f>
        <v>6435000</v>
      </c>
    </row>
    <row r="156" spans="1:28" s="242" customFormat="1" ht="18.75" customHeight="1">
      <c r="A156" s="381"/>
      <c r="B156" s="382"/>
      <c r="C156" s="383"/>
      <c r="D156" s="377" t="s">
        <v>291</v>
      </c>
      <c r="E156" s="378"/>
      <c r="F156" s="378"/>
      <c r="G156" s="378"/>
      <c r="H156" s="378"/>
      <c r="I156" s="379"/>
      <c r="J156" s="254">
        <f>G155+AB155</f>
        <v>7306406.4100000001</v>
      </c>
      <c r="K156" s="238"/>
      <c r="L156" s="238"/>
      <c r="M156" s="238"/>
      <c r="N156" s="238"/>
      <c r="O156" s="238"/>
      <c r="P156" s="238"/>
      <c r="Q156" s="238"/>
      <c r="R156" s="238"/>
      <c r="S156" s="238"/>
      <c r="T156" s="238"/>
      <c r="U156" s="239"/>
      <c r="V156" s="239"/>
      <c r="W156" s="239"/>
      <c r="X156" s="238"/>
      <c r="Y156" s="240"/>
      <c r="Z156" s="238"/>
      <c r="AA156" s="240"/>
      <c r="AB156" s="248"/>
    </row>
    <row r="157" spans="1:28" s="11" customFormat="1" ht="12.75" customHeight="1">
      <c r="A157" s="355" t="s">
        <v>202</v>
      </c>
      <c r="B157" s="356"/>
      <c r="C157" s="356"/>
      <c r="D157" s="356"/>
      <c r="E157" s="356"/>
      <c r="F157" s="356"/>
      <c r="G157" s="357"/>
      <c r="H157" s="103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51"/>
      <c r="Z157" s="135"/>
      <c r="AA157" s="151"/>
      <c r="AB157" s="211"/>
    </row>
    <row r="158" spans="1:28" s="6" customFormat="1" ht="102">
      <c r="A158" s="2">
        <v>1</v>
      </c>
      <c r="B158" s="55" t="s">
        <v>515</v>
      </c>
      <c r="C158" s="54"/>
      <c r="D158" s="39"/>
      <c r="E158" s="39"/>
      <c r="F158" s="137">
        <v>1973</v>
      </c>
      <c r="G158" s="138">
        <v>174273.07</v>
      </c>
      <c r="H158" s="54" t="s">
        <v>516</v>
      </c>
      <c r="I158" s="2" t="s">
        <v>517</v>
      </c>
      <c r="J158" s="2" t="s">
        <v>518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41"/>
      <c r="V158" s="141"/>
      <c r="W158" s="141"/>
      <c r="X158" s="2"/>
      <c r="Y158" s="44"/>
      <c r="Z158" s="2"/>
      <c r="AA158" s="44"/>
      <c r="AB158" s="212"/>
    </row>
    <row r="159" spans="1:28" s="242" customFormat="1" ht="23.25" customHeight="1">
      <c r="A159" s="358" t="s">
        <v>1057</v>
      </c>
      <c r="B159" s="338"/>
      <c r="C159" s="359"/>
      <c r="D159" s="377" t="s">
        <v>516</v>
      </c>
      <c r="E159" s="378"/>
      <c r="F159" s="379"/>
      <c r="G159" s="244">
        <f>SUM(G158)</f>
        <v>174273.07</v>
      </c>
      <c r="H159" s="245"/>
      <c r="I159" s="238"/>
      <c r="J159" s="238"/>
      <c r="K159" s="238"/>
      <c r="L159" s="238"/>
      <c r="M159" s="238"/>
      <c r="N159" s="238"/>
      <c r="O159" s="238"/>
      <c r="P159" s="238"/>
      <c r="Q159" s="238"/>
      <c r="R159" s="238"/>
      <c r="S159" s="238"/>
      <c r="T159" s="238"/>
      <c r="U159" s="239"/>
      <c r="V159" s="239"/>
      <c r="W159" s="239"/>
      <c r="X159" s="238"/>
      <c r="Y159" s="240"/>
      <c r="Z159" s="238"/>
      <c r="AA159" s="240"/>
      <c r="AB159" s="241"/>
    </row>
    <row r="160" spans="1:28" s="11" customFormat="1" ht="12.75" customHeight="1">
      <c r="A160" s="355" t="s">
        <v>203</v>
      </c>
      <c r="B160" s="356"/>
      <c r="C160" s="356"/>
      <c r="D160" s="356"/>
      <c r="E160" s="356"/>
      <c r="F160" s="356"/>
      <c r="G160" s="357"/>
      <c r="H160" s="103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51"/>
      <c r="Z160" s="135"/>
      <c r="AA160" s="151"/>
      <c r="AB160" s="211"/>
    </row>
    <row r="161" spans="1:28" s="4" customFormat="1" ht="225.75" customHeight="1">
      <c r="A161" s="2">
        <v>1</v>
      </c>
      <c r="B161" s="55" t="s">
        <v>152</v>
      </c>
      <c r="C161" s="54" t="s">
        <v>542</v>
      </c>
      <c r="D161" s="39" t="s">
        <v>460</v>
      </c>
      <c r="E161" s="39"/>
      <c r="F161" s="137">
        <v>1908</v>
      </c>
      <c r="G161" s="126">
        <v>1584641</v>
      </c>
      <c r="H161" s="2" t="s">
        <v>516</v>
      </c>
      <c r="I161" s="2" t="s">
        <v>544</v>
      </c>
      <c r="J161" s="2" t="s">
        <v>545</v>
      </c>
      <c r="K161" s="2" t="s">
        <v>549</v>
      </c>
      <c r="L161" s="2" t="s">
        <v>550</v>
      </c>
      <c r="M161" s="2" t="s">
        <v>551</v>
      </c>
      <c r="N161" s="2" t="s">
        <v>218</v>
      </c>
      <c r="O161" s="2" t="s">
        <v>552</v>
      </c>
      <c r="P161" s="2" t="s">
        <v>552</v>
      </c>
      <c r="Q161" s="2" t="s">
        <v>552</v>
      </c>
      <c r="R161" s="2" t="s">
        <v>552</v>
      </c>
      <c r="S161" s="2" t="s">
        <v>553</v>
      </c>
      <c r="T161" s="2" t="s">
        <v>552</v>
      </c>
      <c r="U161" s="141">
        <v>457</v>
      </c>
      <c r="V161" s="141">
        <v>843.4</v>
      </c>
      <c r="W161" s="141">
        <v>5069</v>
      </c>
      <c r="X161" s="2">
        <v>3</v>
      </c>
      <c r="Y161" s="44" t="s">
        <v>460</v>
      </c>
      <c r="Z161" s="2" t="s">
        <v>460</v>
      </c>
      <c r="AA161" s="44" t="s">
        <v>218</v>
      </c>
      <c r="AB161" s="212"/>
    </row>
    <row r="162" spans="1:28" s="4" customFormat="1" ht="24" customHeight="1">
      <c r="A162" s="2">
        <v>2</v>
      </c>
      <c r="B162" s="55" t="s">
        <v>526</v>
      </c>
      <c r="C162" s="54"/>
      <c r="D162" s="39"/>
      <c r="E162" s="39"/>
      <c r="F162" s="137">
        <v>1982</v>
      </c>
      <c r="G162" s="140">
        <v>500000</v>
      </c>
      <c r="H162" s="54" t="s">
        <v>516</v>
      </c>
      <c r="I162" s="2" t="s">
        <v>546</v>
      </c>
      <c r="J162" s="2" t="s">
        <v>547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41"/>
      <c r="V162" s="141"/>
      <c r="W162" s="141"/>
      <c r="X162" s="2"/>
      <c r="Y162" s="44"/>
      <c r="Z162" s="2"/>
      <c r="AA162" s="44"/>
      <c r="AB162" s="212"/>
    </row>
    <row r="163" spans="1:28" s="4" customFormat="1">
      <c r="A163" s="2">
        <v>3</v>
      </c>
      <c r="B163" s="55" t="s">
        <v>527</v>
      </c>
      <c r="C163" s="54"/>
      <c r="D163" s="39"/>
      <c r="E163" s="39"/>
      <c r="F163" s="137" t="s">
        <v>543</v>
      </c>
      <c r="G163" s="140">
        <v>93579.51</v>
      </c>
      <c r="H163" s="54" t="s">
        <v>516</v>
      </c>
      <c r="I163" s="2"/>
      <c r="J163" s="2" t="s">
        <v>548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41"/>
      <c r="V163" s="141"/>
      <c r="W163" s="141"/>
      <c r="X163" s="2"/>
      <c r="Y163" s="44"/>
      <c r="Z163" s="2"/>
      <c r="AA163" s="44"/>
      <c r="AB163" s="212"/>
    </row>
    <row r="164" spans="1:28" s="4" customFormat="1">
      <c r="A164" s="2">
        <v>4</v>
      </c>
      <c r="B164" s="55" t="s">
        <v>258</v>
      </c>
      <c r="C164" s="54"/>
      <c r="D164" s="39"/>
      <c r="E164" s="39"/>
      <c r="F164" s="137" t="s">
        <v>543</v>
      </c>
      <c r="G164" s="140">
        <v>687453.04</v>
      </c>
      <c r="H164" s="54" t="s">
        <v>516</v>
      </c>
      <c r="I164" s="2"/>
      <c r="J164" s="2" t="s">
        <v>548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41"/>
      <c r="V164" s="141"/>
      <c r="W164" s="141"/>
      <c r="X164" s="2"/>
      <c r="Y164" s="44"/>
      <c r="Z164" s="2"/>
      <c r="AA164" s="44"/>
      <c r="AB164" s="212"/>
    </row>
    <row r="165" spans="1:28" s="4" customFormat="1" ht="25.5">
      <c r="A165" s="2">
        <v>5</v>
      </c>
      <c r="B165" s="55" t="s">
        <v>528</v>
      </c>
      <c r="C165" s="54"/>
      <c r="D165" s="39"/>
      <c r="E165" s="39"/>
      <c r="F165" s="137" t="s">
        <v>543</v>
      </c>
      <c r="G165" s="140">
        <v>27346.74</v>
      </c>
      <c r="H165" s="54" t="s">
        <v>516</v>
      </c>
      <c r="I165" s="2"/>
      <c r="J165" s="2" t="s">
        <v>548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41"/>
      <c r="V165" s="141"/>
      <c r="W165" s="141"/>
      <c r="X165" s="2"/>
      <c r="Y165" s="44"/>
      <c r="Z165" s="2"/>
      <c r="AA165" s="44"/>
      <c r="AB165" s="212"/>
    </row>
    <row r="166" spans="1:28" s="4" customFormat="1" ht="38.25">
      <c r="A166" s="2">
        <v>6</v>
      </c>
      <c r="B166" s="55" t="s">
        <v>529</v>
      </c>
      <c r="C166" s="54"/>
      <c r="D166" s="39"/>
      <c r="E166" s="39"/>
      <c r="F166" s="137" t="s">
        <v>543</v>
      </c>
      <c r="G166" s="140">
        <v>10800</v>
      </c>
      <c r="H166" s="54" t="s">
        <v>516</v>
      </c>
      <c r="I166" s="2"/>
      <c r="J166" s="2" t="s">
        <v>548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41"/>
      <c r="V166" s="141"/>
      <c r="W166" s="141"/>
      <c r="X166" s="2"/>
      <c r="Y166" s="44"/>
      <c r="Z166" s="2"/>
      <c r="AA166" s="44"/>
      <c r="AB166" s="212"/>
    </row>
    <row r="167" spans="1:28" s="4" customFormat="1">
      <c r="A167" s="2">
        <v>7</v>
      </c>
      <c r="B167" s="55" t="s">
        <v>530</v>
      </c>
      <c r="C167" s="54"/>
      <c r="D167" s="39"/>
      <c r="E167" s="39"/>
      <c r="F167" s="137" t="s">
        <v>543</v>
      </c>
      <c r="G167" s="140">
        <v>32142.51</v>
      </c>
      <c r="H167" s="54" t="s">
        <v>516</v>
      </c>
      <c r="I167" s="2"/>
      <c r="J167" s="2" t="s">
        <v>548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41"/>
      <c r="V167" s="141"/>
      <c r="W167" s="141"/>
      <c r="X167" s="2"/>
      <c r="Y167" s="44"/>
      <c r="Z167" s="2"/>
      <c r="AA167" s="44"/>
      <c r="AB167" s="212"/>
    </row>
    <row r="168" spans="1:28" s="4" customFormat="1" ht="25.5">
      <c r="A168" s="2">
        <v>8</v>
      </c>
      <c r="B168" s="55" t="s">
        <v>532</v>
      </c>
      <c r="C168" s="54"/>
      <c r="D168" s="39"/>
      <c r="E168" s="39"/>
      <c r="F168" s="137" t="s">
        <v>543</v>
      </c>
      <c r="G168" s="140">
        <v>7610</v>
      </c>
      <c r="H168" s="54" t="s">
        <v>516</v>
      </c>
      <c r="I168" s="2"/>
      <c r="J168" s="2" t="s">
        <v>548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41"/>
      <c r="V168" s="141"/>
      <c r="W168" s="141"/>
      <c r="X168" s="2"/>
      <c r="Y168" s="44"/>
      <c r="Z168" s="2"/>
      <c r="AA168" s="44"/>
      <c r="AB168" s="212"/>
    </row>
    <row r="169" spans="1:28" s="4" customFormat="1">
      <c r="A169" s="2">
        <v>9</v>
      </c>
      <c r="B169" s="55" t="s">
        <v>533</v>
      </c>
      <c r="C169" s="54"/>
      <c r="D169" s="39"/>
      <c r="E169" s="39"/>
      <c r="F169" s="137" t="s">
        <v>543</v>
      </c>
      <c r="G169" s="140">
        <v>11206.38</v>
      </c>
      <c r="H169" s="54" t="s">
        <v>516</v>
      </c>
      <c r="I169" s="2"/>
      <c r="J169" s="2" t="s">
        <v>548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41"/>
      <c r="V169" s="141"/>
      <c r="W169" s="141"/>
      <c r="X169" s="2"/>
      <c r="Y169" s="44"/>
      <c r="Z169" s="2"/>
      <c r="AA169" s="44"/>
      <c r="AB169" s="212"/>
    </row>
    <row r="170" spans="1:28" s="4" customFormat="1">
      <c r="A170" s="2">
        <v>10</v>
      </c>
      <c r="B170" s="55" t="s">
        <v>526</v>
      </c>
      <c r="C170" s="54"/>
      <c r="D170" s="39"/>
      <c r="E170" s="39"/>
      <c r="F170" s="137" t="s">
        <v>543</v>
      </c>
      <c r="G170" s="140">
        <v>122141.32</v>
      </c>
      <c r="H170" s="54" t="s">
        <v>516</v>
      </c>
      <c r="I170" s="2"/>
      <c r="J170" s="2" t="s">
        <v>548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41"/>
      <c r="V170" s="141"/>
      <c r="W170" s="141"/>
      <c r="X170" s="2"/>
      <c r="Y170" s="44"/>
      <c r="Z170" s="2"/>
      <c r="AA170" s="44"/>
      <c r="AB170" s="212"/>
    </row>
    <row r="171" spans="1:28" s="4" customFormat="1">
      <c r="A171" s="2">
        <v>11</v>
      </c>
      <c r="B171" s="55" t="s">
        <v>534</v>
      </c>
      <c r="C171" s="54"/>
      <c r="D171" s="39"/>
      <c r="E171" s="39"/>
      <c r="F171" s="137" t="s">
        <v>543</v>
      </c>
      <c r="G171" s="140">
        <v>1000000</v>
      </c>
      <c r="H171" s="54" t="s">
        <v>516</v>
      </c>
      <c r="I171" s="2"/>
      <c r="J171" s="2" t="s">
        <v>548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41"/>
      <c r="V171" s="141"/>
      <c r="W171" s="141"/>
      <c r="X171" s="2"/>
      <c r="Y171" s="44"/>
      <c r="Z171" s="2"/>
      <c r="AA171" s="44"/>
      <c r="AB171" s="212"/>
    </row>
    <row r="172" spans="1:28" s="4" customFormat="1">
      <c r="A172" s="2">
        <v>12</v>
      </c>
      <c r="B172" s="55" t="s">
        <v>534</v>
      </c>
      <c r="C172" s="54"/>
      <c r="D172" s="39"/>
      <c r="E172" s="39"/>
      <c r="F172" s="137" t="s">
        <v>543</v>
      </c>
      <c r="G172" s="140">
        <v>1000000</v>
      </c>
      <c r="H172" s="54" t="s">
        <v>516</v>
      </c>
      <c r="I172" s="2"/>
      <c r="J172" s="2" t="s">
        <v>548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41"/>
      <c r="V172" s="141"/>
      <c r="W172" s="141"/>
      <c r="X172" s="2"/>
      <c r="Y172" s="44"/>
      <c r="Z172" s="2"/>
      <c r="AA172" s="44"/>
      <c r="AB172" s="212"/>
    </row>
    <row r="173" spans="1:28" s="4" customFormat="1">
      <c r="A173" s="2">
        <v>13</v>
      </c>
      <c r="B173" s="55" t="s">
        <v>535</v>
      </c>
      <c r="C173" s="54"/>
      <c r="D173" s="39"/>
      <c r="E173" s="39"/>
      <c r="F173" s="137" t="s">
        <v>543</v>
      </c>
      <c r="G173" s="140">
        <v>210000</v>
      </c>
      <c r="H173" s="54" t="s">
        <v>516</v>
      </c>
      <c r="I173" s="2"/>
      <c r="J173" s="2" t="s">
        <v>548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41"/>
      <c r="V173" s="141"/>
      <c r="W173" s="141"/>
      <c r="X173" s="2"/>
      <c r="Y173" s="44"/>
      <c r="Z173" s="2"/>
      <c r="AA173" s="44"/>
      <c r="AB173" s="212"/>
    </row>
    <row r="174" spans="1:28" s="4" customFormat="1">
      <c r="A174" s="2">
        <v>14</v>
      </c>
      <c r="B174" s="55" t="s">
        <v>536</v>
      </c>
      <c r="C174" s="54"/>
      <c r="D174" s="39"/>
      <c r="E174" s="39"/>
      <c r="F174" s="137" t="s">
        <v>543</v>
      </c>
      <c r="G174" s="140">
        <v>176000</v>
      </c>
      <c r="H174" s="54" t="s">
        <v>516</v>
      </c>
      <c r="I174" s="2"/>
      <c r="J174" s="2" t="s">
        <v>548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41"/>
      <c r="V174" s="141"/>
      <c r="W174" s="141"/>
      <c r="X174" s="2"/>
      <c r="Y174" s="44"/>
      <c r="Z174" s="2"/>
      <c r="AA174" s="44"/>
      <c r="AB174" s="212"/>
    </row>
    <row r="175" spans="1:28" s="4" customFormat="1">
      <c r="A175" s="2">
        <v>15</v>
      </c>
      <c r="B175" s="55" t="s">
        <v>537</v>
      </c>
      <c r="C175" s="54"/>
      <c r="D175" s="39"/>
      <c r="E175" s="39"/>
      <c r="F175" s="137" t="s">
        <v>543</v>
      </c>
      <c r="G175" s="140">
        <v>540000</v>
      </c>
      <c r="H175" s="54" t="s">
        <v>516</v>
      </c>
      <c r="I175" s="2"/>
      <c r="J175" s="2" t="s">
        <v>548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41"/>
      <c r="V175" s="141"/>
      <c r="W175" s="141"/>
      <c r="X175" s="2"/>
      <c r="Y175" s="44"/>
      <c r="Z175" s="2"/>
      <c r="AA175" s="44"/>
      <c r="AB175" s="212"/>
    </row>
    <row r="176" spans="1:28" s="4" customFormat="1">
      <c r="A176" s="2">
        <v>16</v>
      </c>
      <c r="B176" s="55" t="s">
        <v>538</v>
      </c>
      <c r="C176" s="54"/>
      <c r="D176" s="39"/>
      <c r="E176" s="39"/>
      <c r="F176" s="137" t="s">
        <v>543</v>
      </c>
      <c r="G176" s="140">
        <v>450000</v>
      </c>
      <c r="H176" s="54" t="s">
        <v>516</v>
      </c>
      <c r="I176" s="2"/>
      <c r="J176" s="2" t="s">
        <v>548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41"/>
      <c r="V176" s="141"/>
      <c r="W176" s="141"/>
      <c r="X176" s="2"/>
      <c r="Y176" s="44"/>
      <c r="Z176" s="2"/>
      <c r="AA176" s="44"/>
      <c r="AB176" s="212"/>
    </row>
    <row r="177" spans="1:28" s="4" customFormat="1">
      <c r="A177" s="2">
        <v>17</v>
      </c>
      <c r="B177" s="55" t="s">
        <v>539</v>
      </c>
      <c r="C177" s="54"/>
      <c r="D177" s="39"/>
      <c r="E177" s="39"/>
      <c r="F177" s="137" t="s">
        <v>543</v>
      </c>
      <c r="G177" s="140">
        <v>530000</v>
      </c>
      <c r="H177" s="54" t="s">
        <v>516</v>
      </c>
      <c r="I177" s="2"/>
      <c r="J177" s="2" t="s">
        <v>548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41"/>
      <c r="V177" s="141"/>
      <c r="W177" s="141"/>
      <c r="X177" s="2"/>
      <c r="Y177" s="44"/>
      <c r="Z177" s="2"/>
      <c r="AA177" s="44"/>
      <c r="AB177" s="212"/>
    </row>
    <row r="178" spans="1:28" s="4" customFormat="1">
      <c r="A178" s="2">
        <v>18</v>
      </c>
      <c r="B178" s="55" t="s">
        <v>540</v>
      </c>
      <c r="C178" s="54"/>
      <c r="D178" s="39"/>
      <c r="E178" s="39"/>
      <c r="F178" s="137" t="s">
        <v>543</v>
      </c>
      <c r="G178" s="140">
        <v>135000</v>
      </c>
      <c r="H178" s="54" t="s">
        <v>516</v>
      </c>
      <c r="I178" s="2"/>
      <c r="J178" s="2" t="s">
        <v>548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41"/>
      <c r="V178" s="141"/>
      <c r="W178" s="141"/>
      <c r="X178" s="2"/>
      <c r="Y178" s="44"/>
      <c r="Z178" s="2"/>
      <c r="AA178" s="44"/>
      <c r="AB178" s="212"/>
    </row>
    <row r="179" spans="1:28" s="4" customFormat="1" ht="25.5">
      <c r="A179" s="2">
        <v>19</v>
      </c>
      <c r="B179" s="55" t="s">
        <v>541</v>
      </c>
      <c r="C179" s="54"/>
      <c r="D179" s="39"/>
      <c r="E179" s="39"/>
      <c r="F179" s="137" t="s">
        <v>543</v>
      </c>
      <c r="G179" s="140">
        <v>9000</v>
      </c>
      <c r="H179" s="54" t="s">
        <v>516</v>
      </c>
      <c r="I179" s="2"/>
      <c r="J179" s="2" t="s">
        <v>548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41"/>
      <c r="V179" s="141"/>
      <c r="W179" s="141"/>
      <c r="X179" s="2"/>
      <c r="Y179" s="44"/>
      <c r="Z179" s="2"/>
      <c r="AA179" s="44"/>
      <c r="AB179" s="212"/>
    </row>
    <row r="180" spans="1:28" s="242" customFormat="1">
      <c r="A180" s="236"/>
      <c r="B180" s="358" t="s">
        <v>1057</v>
      </c>
      <c r="C180" s="359"/>
      <c r="D180" s="377" t="s">
        <v>516</v>
      </c>
      <c r="E180" s="378"/>
      <c r="F180" s="379"/>
      <c r="G180" s="244">
        <f>SUM(G161:G179)</f>
        <v>7126920.5</v>
      </c>
      <c r="H180" s="245"/>
      <c r="I180" s="238"/>
      <c r="J180" s="238"/>
      <c r="K180" s="238"/>
      <c r="L180" s="238"/>
      <c r="M180" s="238"/>
      <c r="N180" s="238"/>
      <c r="O180" s="238"/>
      <c r="P180" s="238"/>
      <c r="Q180" s="238"/>
      <c r="R180" s="238"/>
      <c r="S180" s="238"/>
      <c r="T180" s="238"/>
      <c r="U180" s="239"/>
      <c r="V180" s="239"/>
      <c r="W180" s="239"/>
      <c r="X180" s="238"/>
      <c r="Y180" s="240"/>
      <c r="Z180" s="238"/>
      <c r="AA180" s="240"/>
      <c r="AB180" s="241"/>
    </row>
    <row r="181" spans="1:28" s="11" customFormat="1" ht="12.75" customHeight="1">
      <c r="A181" s="355" t="s">
        <v>204</v>
      </c>
      <c r="B181" s="356"/>
      <c r="C181" s="356"/>
      <c r="D181" s="356"/>
      <c r="E181" s="356"/>
      <c r="F181" s="356"/>
      <c r="G181" s="357"/>
      <c r="H181" s="103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51"/>
      <c r="Z181" s="135"/>
      <c r="AA181" s="151"/>
      <c r="AB181" s="211"/>
    </row>
    <row r="182" spans="1:28" s="11" customFormat="1" ht="51" customHeight="1">
      <c r="A182" s="1">
        <v>1</v>
      </c>
      <c r="B182" s="41" t="s">
        <v>662</v>
      </c>
      <c r="C182" s="2"/>
      <c r="D182" s="39"/>
      <c r="E182" s="39"/>
      <c r="F182" s="110">
        <v>1932</v>
      </c>
      <c r="G182" s="126"/>
      <c r="H182" s="2" t="s">
        <v>585</v>
      </c>
      <c r="I182" s="352" t="s">
        <v>665</v>
      </c>
      <c r="J182" s="54" t="s">
        <v>666</v>
      </c>
      <c r="K182" s="54" t="s">
        <v>667</v>
      </c>
      <c r="L182" s="54" t="s">
        <v>668</v>
      </c>
      <c r="M182" s="54" t="s">
        <v>669</v>
      </c>
      <c r="N182" s="54" t="s">
        <v>218</v>
      </c>
      <c r="O182" s="54" t="s">
        <v>670</v>
      </c>
      <c r="P182" s="54" t="s">
        <v>552</v>
      </c>
      <c r="Q182" s="54" t="s">
        <v>552</v>
      </c>
      <c r="R182" s="54" t="s">
        <v>670</v>
      </c>
      <c r="S182" s="54" t="s">
        <v>552</v>
      </c>
      <c r="T182" s="54" t="s">
        <v>552</v>
      </c>
      <c r="U182" s="141">
        <v>920</v>
      </c>
      <c r="V182" s="141">
        <v>2220</v>
      </c>
      <c r="W182" s="141">
        <v>11353</v>
      </c>
      <c r="X182" s="54">
        <v>4</v>
      </c>
      <c r="Y182" s="108" t="s">
        <v>460</v>
      </c>
      <c r="Z182" s="54" t="s">
        <v>677</v>
      </c>
      <c r="AA182" s="108" t="s">
        <v>218</v>
      </c>
      <c r="AB182" s="283">
        <v>4175000</v>
      </c>
    </row>
    <row r="183" spans="1:28" s="11" customFormat="1" ht="25.5">
      <c r="A183" s="1">
        <v>2</v>
      </c>
      <c r="B183" s="41" t="s">
        <v>663</v>
      </c>
      <c r="C183" s="2"/>
      <c r="D183" s="39"/>
      <c r="E183" s="39"/>
      <c r="F183" s="110">
        <v>1958</v>
      </c>
      <c r="G183" s="126"/>
      <c r="H183" s="2" t="s">
        <v>585</v>
      </c>
      <c r="I183" s="353"/>
      <c r="J183" s="54" t="s">
        <v>666</v>
      </c>
      <c r="K183" s="54" t="s">
        <v>671</v>
      </c>
      <c r="L183" s="54"/>
      <c r="M183" s="54" t="s">
        <v>672</v>
      </c>
      <c r="N183" s="54"/>
      <c r="O183" s="54" t="s">
        <v>670</v>
      </c>
      <c r="P183" s="54" t="s">
        <v>552</v>
      </c>
      <c r="Q183" s="54" t="s">
        <v>552</v>
      </c>
      <c r="R183" s="54" t="s">
        <v>670</v>
      </c>
      <c r="S183" s="54"/>
      <c r="T183" s="54" t="s">
        <v>552</v>
      </c>
      <c r="U183" s="141">
        <v>354.7</v>
      </c>
      <c r="V183" s="141">
        <v>320</v>
      </c>
      <c r="W183" s="141">
        <v>2571</v>
      </c>
      <c r="X183" s="54">
        <v>1</v>
      </c>
      <c r="Y183" s="108" t="s">
        <v>218</v>
      </c>
      <c r="Z183" s="54" t="s">
        <v>677</v>
      </c>
      <c r="AA183" s="108" t="s">
        <v>218</v>
      </c>
      <c r="AB183" s="283">
        <v>817000</v>
      </c>
    </row>
    <row r="184" spans="1:28" s="11" customFormat="1" ht="76.5">
      <c r="A184" s="1">
        <v>3</v>
      </c>
      <c r="B184" s="41" t="s">
        <v>663</v>
      </c>
      <c r="C184" s="2"/>
      <c r="D184" s="39"/>
      <c r="E184" s="39"/>
      <c r="F184" s="110">
        <v>2002</v>
      </c>
      <c r="G184" s="126"/>
      <c r="H184" s="2" t="s">
        <v>585</v>
      </c>
      <c r="I184" s="354"/>
      <c r="J184" s="54" t="s">
        <v>666</v>
      </c>
      <c r="K184" s="54" t="s">
        <v>673</v>
      </c>
      <c r="L184" s="54"/>
      <c r="M184" s="54" t="s">
        <v>674</v>
      </c>
      <c r="N184" s="54"/>
      <c r="O184" s="54" t="s">
        <v>670</v>
      </c>
      <c r="P184" s="54" t="s">
        <v>670</v>
      </c>
      <c r="Q184" s="54" t="s">
        <v>670</v>
      </c>
      <c r="R184" s="54" t="s">
        <v>670</v>
      </c>
      <c r="S184" s="54"/>
      <c r="T184" s="54" t="s">
        <v>552</v>
      </c>
      <c r="U184" s="141">
        <v>764</v>
      </c>
      <c r="V184" s="141">
        <v>685</v>
      </c>
      <c r="W184" s="141">
        <v>5159</v>
      </c>
      <c r="X184" s="54">
        <v>1</v>
      </c>
      <c r="Y184" s="108" t="s">
        <v>218</v>
      </c>
      <c r="Z184" s="54" t="s">
        <v>677</v>
      </c>
      <c r="AA184" s="108" t="s">
        <v>218</v>
      </c>
      <c r="AB184" s="283">
        <v>2087000</v>
      </c>
    </row>
    <row r="185" spans="1:28" s="11" customFormat="1" ht="25.5">
      <c r="A185" s="1">
        <v>4</v>
      </c>
      <c r="B185" s="41" t="s">
        <v>242</v>
      </c>
      <c r="C185" s="2"/>
      <c r="D185" s="39"/>
      <c r="E185" s="39"/>
      <c r="F185" s="110">
        <v>1958</v>
      </c>
      <c r="G185" s="126"/>
      <c r="H185" s="2" t="s">
        <v>585</v>
      </c>
      <c r="I185" s="2"/>
      <c r="J185" s="54" t="s">
        <v>666</v>
      </c>
      <c r="K185" s="54" t="s">
        <v>671</v>
      </c>
      <c r="L185" s="54"/>
      <c r="M185" s="54" t="s">
        <v>672</v>
      </c>
      <c r="N185" s="54"/>
      <c r="O185" s="54" t="s">
        <v>675</v>
      </c>
      <c r="P185" s="54" t="s">
        <v>675</v>
      </c>
      <c r="Q185" s="54"/>
      <c r="R185" s="54" t="s">
        <v>676</v>
      </c>
      <c r="S185" s="54"/>
      <c r="T185" s="54"/>
      <c r="U185" s="141">
        <v>72</v>
      </c>
      <c r="V185" s="141">
        <v>68</v>
      </c>
      <c r="W185" s="141">
        <v>238</v>
      </c>
      <c r="X185" s="54">
        <v>1</v>
      </c>
      <c r="Y185" s="108" t="s">
        <v>218</v>
      </c>
      <c r="Z185" s="54" t="s">
        <v>218</v>
      </c>
      <c r="AA185" s="108" t="s">
        <v>218</v>
      </c>
      <c r="AB185" s="283">
        <v>88000</v>
      </c>
    </row>
    <row r="186" spans="1:28" s="11" customFormat="1" ht="14.25" customHeight="1">
      <c r="A186" s="1">
        <v>5</v>
      </c>
      <c r="B186" s="41" t="s">
        <v>664</v>
      </c>
      <c r="C186" s="2"/>
      <c r="D186" s="39"/>
      <c r="E186" s="39"/>
      <c r="F186" s="110">
        <v>1981</v>
      </c>
      <c r="G186" s="126">
        <v>29732.74</v>
      </c>
      <c r="H186" s="2" t="s">
        <v>516</v>
      </c>
      <c r="I186" s="2"/>
      <c r="J186" s="54" t="s">
        <v>666</v>
      </c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141"/>
      <c r="V186" s="141"/>
      <c r="W186" s="141"/>
      <c r="X186" s="54"/>
      <c r="Y186" s="108"/>
      <c r="Z186" s="54"/>
      <c r="AA186" s="108"/>
      <c r="AB186" s="213"/>
    </row>
    <row r="187" spans="1:28" s="242" customFormat="1" ht="14.25" customHeight="1">
      <c r="A187" s="360" t="s">
        <v>17</v>
      </c>
      <c r="B187" s="361"/>
      <c r="C187" s="362"/>
      <c r="D187" s="243"/>
      <c r="E187" s="243"/>
      <c r="F187" s="237"/>
      <c r="G187" s="244">
        <f>SUM(G182:G186)</f>
        <v>29732.74</v>
      </c>
      <c r="H187" s="245"/>
      <c r="I187" s="238"/>
      <c r="J187" s="238"/>
      <c r="K187" s="238"/>
      <c r="L187" s="238"/>
      <c r="M187" s="238"/>
      <c r="N187" s="238"/>
      <c r="O187" s="238"/>
      <c r="P187" s="238"/>
      <c r="Q187" s="238"/>
      <c r="R187" s="238"/>
      <c r="S187" s="238"/>
      <c r="T187" s="238"/>
      <c r="U187" s="239"/>
      <c r="V187" s="239"/>
      <c r="W187" s="239"/>
      <c r="X187" s="238"/>
      <c r="Y187" s="240"/>
      <c r="Z187" s="238"/>
      <c r="AA187" s="240"/>
      <c r="AB187" s="248">
        <f>SUM(AB182:AB186)</f>
        <v>7167000</v>
      </c>
    </row>
    <row r="188" spans="1:28" s="242" customFormat="1" ht="22.5" customHeight="1">
      <c r="A188" s="381"/>
      <c r="B188" s="382"/>
      <c r="C188" s="383"/>
      <c r="D188" s="377" t="s">
        <v>291</v>
      </c>
      <c r="E188" s="378"/>
      <c r="F188" s="378"/>
      <c r="G188" s="378"/>
      <c r="H188" s="378"/>
      <c r="I188" s="379"/>
      <c r="J188" s="254">
        <f>G187+AB187-G182-G183-G184-G185</f>
        <v>7196732.7400000002</v>
      </c>
      <c r="K188" s="238"/>
      <c r="L188" s="238"/>
      <c r="M188" s="238"/>
      <c r="N188" s="238"/>
      <c r="O188" s="238"/>
      <c r="P188" s="238"/>
      <c r="Q188" s="238"/>
      <c r="R188" s="238"/>
      <c r="S188" s="238"/>
      <c r="T188" s="238"/>
      <c r="U188" s="239"/>
      <c r="V188" s="239"/>
      <c r="W188" s="239"/>
      <c r="X188" s="238"/>
      <c r="Y188" s="240"/>
      <c r="Z188" s="238"/>
      <c r="AA188" s="240"/>
      <c r="AB188" s="241"/>
    </row>
    <row r="189" spans="1:28" s="14" customFormat="1" ht="15" customHeight="1">
      <c r="A189" s="398" t="s">
        <v>205</v>
      </c>
      <c r="B189" s="399"/>
      <c r="C189" s="399"/>
      <c r="D189" s="399"/>
      <c r="E189" s="399"/>
      <c r="F189" s="399"/>
      <c r="G189" s="400"/>
      <c r="H189" s="103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51"/>
      <c r="Z189" s="135"/>
      <c r="AA189" s="151"/>
      <c r="AB189" s="211"/>
    </row>
    <row r="190" spans="1:28" s="11" customFormat="1" ht="25.5" customHeight="1">
      <c r="A190" s="1">
        <v>1</v>
      </c>
      <c r="B190" s="41" t="s">
        <v>662</v>
      </c>
      <c r="C190" s="2"/>
      <c r="D190" s="39"/>
      <c r="E190" s="39"/>
      <c r="F190" s="110">
        <v>1921</v>
      </c>
      <c r="G190" s="366"/>
      <c r="H190" s="352" t="s">
        <v>585</v>
      </c>
      <c r="I190" s="352" t="s">
        <v>749</v>
      </c>
      <c r="J190" s="350" t="s">
        <v>750</v>
      </c>
      <c r="K190" s="160" t="s">
        <v>751</v>
      </c>
      <c r="L190" s="160" t="s">
        <v>752</v>
      </c>
      <c r="M190" s="160" t="s">
        <v>753</v>
      </c>
      <c r="N190" s="160" t="s">
        <v>459</v>
      </c>
      <c r="O190" s="160" t="s">
        <v>754</v>
      </c>
      <c r="P190" s="160" t="s">
        <v>755</v>
      </c>
      <c r="Q190" s="160" t="s">
        <v>646</v>
      </c>
      <c r="R190" s="160" t="s">
        <v>583</v>
      </c>
      <c r="S190" s="160" t="s">
        <v>583</v>
      </c>
      <c r="T190" s="160" t="s">
        <v>583</v>
      </c>
      <c r="U190" s="141">
        <v>634</v>
      </c>
      <c r="V190" s="141">
        <v>1747.3</v>
      </c>
      <c r="W190" s="141">
        <v>8870</v>
      </c>
      <c r="X190" s="54">
        <v>3</v>
      </c>
      <c r="Y190" s="108" t="s">
        <v>767</v>
      </c>
      <c r="Z190" s="54" t="s">
        <v>767</v>
      </c>
      <c r="AA190" s="108" t="s">
        <v>459</v>
      </c>
      <c r="AB190" s="283">
        <v>3233000</v>
      </c>
    </row>
    <row r="191" spans="1:28" s="11" customFormat="1" ht="25.5">
      <c r="A191" s="1">
        <v>2</v>
      </c>
      <c r="B191" s="41" t="s">
        <v>663</v>
      </c>
      <c r="C191" s="2"/>
      <c r="D191" s="39"/>
      <c r="E191" s="39"/>
      <c r="F191" s="110">
        <v>1988</v>
      </c>
      <c r="G191" s="367"/>
      <c r="H191" s="353"/>
      <c r="I191" s="353"/>
      <c r="J191" s="369"/>
      <c r="K191" s="1" t="s">
        <v>756</v>
      </c>
      <c r="L191" s="1" t="s">
        <v>757</v>
      </c>
      <c r="M191" s="1" t="s">
        <v>758</v>
      </c>
      <c r="N191" s="1" t="s">
        <v>459</v>
      </c>
      <c r="O191" s="1" t="s">
        <v>759</v>
      </c>
      <c r="P191" s="1" t="s">
        <v>670</v>
      </c>
      <c r="Q191" s="1" t="s">
        <v>646</v>
      </c>
      <c r="R191" s="1" t="s">
        <v>754</v>
      </c>
      <c r="S191" s="1" t="s">
        <v>760</v>
      </c>
      <c r="T191" s="1" t="s">
        <v>583</v>
      </c>
      <c r="U191" s="141">
        <v>904.2</v>
      </c>
      <c r="V191" s="141">
        <v>977.9</v>
      </c>
      <c r="W191" s="141">
        <v>7802</v>
      </c>
      <c r="X191" s="54" t="s">
        <v>768</v>
      </c>
      <c r="Y191" s="108" t="s">
        <v>460</v>
      </c>
      <c r="Z191" s="54" t="s">
        <v>460</v>
      </c>
      <c r="AA191" s="108" t="s">
        <v>218</v>
      </c>
      <c r="AB191" s="283">
        <v>2907000</v>
      </c>
    </row>
    <row r="192" spans="1:28" s="11" customFormat="1" ht="25.5">
      <c r="A192" s="1">
        <v>3</v>
      </c>
      <c r="B192" s="41" t="s">
        <v>739</v>
      </c>
      <c r="C192" s="2"/>
      <c r="D192" s="39"/>
      <c r="E192" s="39"/>
      <c r="F192" s="110">
        <v>1868</v>
      </c>
      <c r="G192" s="367"/>
      <c r="H192" s="353"/>
      <c r="I192" s="353"/>
      <c r="J192" s="369"/>
      <c r="K192" s="1" t="s">
        <v>761</v>
      </c>
      <c r="L192" s="1" t="s">
        <v>757</v>
      </c>
      <c r="M192" s="1" t="s">
        <v>762</v>
      </c>
      <c r="N192" s="1" t="s">
        <v>218</v>
      </c>
      <c r="O192" s="1" t="s">
        <v>763</v>
      </c>
      <c r="P192" s="1" t="s">
        <v>670</v>
      </c>
      <c r="Q192" s="1" t="s">
        <v>646</v>
      </c>
      <c r="R192" s="1" t="s">
        <v>670</v>
      </c>
      <c r="S192" s="1" t="s">
        <v>760</v>
      </c>
      <c r="T192" s="1" t="s">
        <v>646</v>
      </c>
      <c r="U192" s="141">
        <v>208</v>
      </c>
      <c r="V192" s="141">
        <v>160</v>
      </c>
      <c r="W192" s="141">
        <v>400</v>
      </c>
      <c r="X192" s="54">
        <v>1</v>
      </c>
      <c r="Y192" s="108" t="s">
        <v>769</v>
      </c>
      <c r="Z192" s="54" t="s">
        <v>460</v>
      </c>
      <c r="AA192" s="108" t="s">
        <v>218</v>
      </c>
      <c r="AB192" s="283">
        <v>301000</v>
      </c>
    </row>
    <row r="193" spans="1:28" s="11" customFormat="1" ht="136.5" customHeight="1">
      <c r="A193" s="1">
        <v>4</v>
      </c>
      <c r="B193" s="41" t="s">
        <v>242</v>
      </c>
      <c r="C193" s="2"/>
      <c r="D193" s="39"/>
      <c r="E193" s="39"/>
      <c r="F193" s="110">
        <v>1968</v>
      </c>
      <c r="G193" s="368"/>
      <c r="H193" s="354"/>
      <c r="I193" s="354"/>
      <c r="J193" s="351"/>
      <c r="K193" s="1" t="s">
        <v>764</v>
      </c>
      <c r="L193" s="1" t="s">
        <v>765</v>
      </c>
      <c r="M193" s="1" t="s">
        <v>766</v>
      </c>
      <c r="N193" s="1" t="s">
        <v>218</v>
      </c>
      <c r="O193" s="1" t="s">
        <v>646</v>
      </c>
      <c r="P193" s="1" t="s">
        <v>760</v>
      </c>
      <c r="Q193" s="1" t="s">
        <v>760</v>
      </c>
      <c r="R193" s="1" t="s">
        <v>763</v>
      </c>
      <c r="S193" s="1" t="s">
        <v>760</v>
      </c>
      <c r="T193" s="1" t="s">
        <v>760</v>
      </c>
      <c r="U193" s="141">
        <v>36.6</v>
      </c>
      <c r="V193" s="141">
        <v>30.06</v>
      </c>
      <c r="W193" s="141">
        <v>11</v>
      </c>
      <c r="X193" s="54">
        <v>1</v>
      </c>
      <c r="Y193" s="108" t="s">
        <v>218</v>
      </c>
      <c r="Z193" s="54" t="s">
        <v>218</v>
      </c>
      <c r="AA193" s="108" t="s">
        <v>769</v>
      </c>
      <c r="AB193" s="283">
        <v>20000</v>
      </c>
    </row>
    <row r="194" spans="1:28" s="242" customFormat="1" ht="25.5" customHeight="1">
      <c r="A194" s="360" t="s">
        <v>17</v>
      </c>
      <c r="B194" s="361"/>
      <c r="C194" s="362"/>
      <c r="D194" s="243"/>
      <c r="E194" s="243"/>
      <c r="F194" s="237"/>
      <c r="G194" s="244"/>
      <c r="H194" s="245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9"/>
      <c r="V194" s="239"/>
      <c r="W194" s="239"/>
      <c r="X194" s="238"/>
      <c r="Y194" s="240"/>
      <c r="Z194" s="238"/>
      <c r="AA194" s="240"/>
      <c r="AB194" s="248">
        <f>SUM(AB190:AB193)</f>
        <v>6461000</v>
      </c>
    </row>
    <row r="195" spans="1:28" s="14" customFormat="1" ht="20.25" customHeight="1">
      <c r="A195" s="355" t="s">
        <v>207</v>
      </c>
      <c r="B195" s="356"/>
      <c r="C195" s="356"/>
      <c r="D195" s="356"/>
      <c r="E195" s="356"/>
      <c r="F195" s="356"/>
      <c r="G195" s="357"/>
      <c r="H195" s="103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51"/>
      <c r="Z195" s="135"/>
      <c r="AA195" s="151"/>
      <c r="AB195" s="211"/>
    </row>
    <row r="196" spans="1:28" s="11" customFormat="1" ht="51" customHeight="1">
      <c r="A196" s="1">
        <v>1</v>
      </c>
      <c r="B196" s="41" t="s">
        <v>871</v>
      </c>
      <c r="C196" s="2" t="s">
        <v>872</v>
      </c>
      <c r="D196" s="39" t="s">
        <v>460</v>
      </c>
      <c r="E196" s="39" t="s">
        <v>218</v>
      </c>
      <c r="F196" s="110">
        <v>1967</v>
      </c>
      <c r="G196" s="126"/>
      <c r="H196" s="2" t="s">
        <v>585</v>
      </c>
      <c r="I196" s="352" t="s">
        <v>876</v>
      </c>
      <c r="J196" s="54" t="s">
        <v>877</v>
      </c>
      <c r="K196" s="54" t="s">
        <v>635</v>
      </c>
      <c r="L196" s="54" t="s">
        <v>635</v>
      </c>
      <c r="M196" s="54" t="s">
        <v>878</v>
      </c>
      <c r="N196" s="54" t="s">
        <v>637</v>
      </c>
      <c r="O196" s="54" t="s">
        <v>583</v>
      </c>
      <c r="P196" s="54" t="s">
        <v>583</v>
      </c>
      <c r="Q196" s="54" t="s">
        <v>879</v>
      </c>
      <c r="R196" s="54" t="s">
        <v>880</v>
      </c>
      <c r="S196" s="54" t="s">
        <v>583</v>
      </c>
      <c r="T196" s="54" t="s">
        <v>583</v>
      </c>
      <c r="U196" s="141">
        <v>972.5</v>
      </c>
      <c r="V196" s="141">
        <v>3339.5</v>
      </c>
      <c r="W196" s="141">
        <v>14462</v>
      </c>
      <c r="X196" s="54" t="s">
        <v>881</v>
      </c>
      <c r="Y196" s="108" t="s">
        <v>460</v>
      </c>
      <c r="Z196" s="54" t="s">
        <v>460</v>
      </c>
      <c r="AA196" s="108" t="s">
        <v>218</v>
      </c>
      <c r="AB196" s="283">
        <v>6038000</v>
      </c>
    </row>
    <row r="197" spans="1:28" s="11" customFormat="1" ht="33.75" customHeight="1">
      <c r="A197" s="1">
        <v>2</v>
      </c>
      <c r="B197" s="41" t="s">
        <v>873</v>
      </c>
      <c r="C197" s="2"/>
      <c r="D197" s="39"/>
      <c r="E197" s="39"/>
      <c r="F197" s="110">
        <v>1986</v>
      </c>
      <c r="G197" s="126">
        <v>31020</v>
      </c>
      <c r="H197" s="2" t="s">
        <v>516</v>
      </c>
      <c r="I197" s="353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141"/>
      <c r="V197" s="141"/>
      <c r="W197" s="141"/>
      <c r="X197" s="54"/>
      <c r="Y197" s="108"/>
      <c r="Z197" s="54"/>
      <c r="AA197" s="108"/>
      <c r="AB197" s="213"/>
    </row>
    <row r="198" spans="1:28" s="11" customFormat="1" ht="33.75" customHeight="1">
      <c r="A198" s="1">
        <v>3</v>
      </c>
      <c r="B198" s="41" t="s">
        <v>629</v>
      </c>
      <c r="C198" s="2"/>
      <c r="D198" s="39"/>
      <c r="E198" s="39"/>
      <c r="F198" s="110">
        <v>1967</v>
      </c>
      <c r="G198" s="126">
        <v>40748.92</v>
      </c>
      <c r="H198" s="2" t="s">
        <v>516</v>
      </c>
      <c r="I198" s="3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141"/>
      <c r="V198" s="141"/>
      <c r="W198" s="141"/>
      <c r="X198" s="54"/>
      <c r="Y198" s="108"/>
      <c r="Z198" s="54"/>
      <c r="AA198" s="108"/>
      <c r="AB198" s="213"/>
    </row>
    <row r="199" spans="1:28" s="11" customFormat="1">
      <c r="A199" s="1">
        <v>5</v>
      </c>
      <c r="B199" s="41" t="s">
        <v>874</v>
      </c>
      <c r="C199" s="2"/>
      <c r="D199" s="39"/>
      <c r="E199" s="39"/>
      <c r="F199" s="110">
        <v>2001</v>
      </c>
      <c r="G199" s="126">
        <v>173415.91</v>
      </c>
      <c r="H199" s="2" t="s">
        <v>516</v>
      </c>
      <c r="I199" s="2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141"/>
      <c r="V199" s="141"/>
      <c r="W199" s="141"/>
      <c r="X199" s="54"/>
      <c r="Y199" s="108"/>
      <c r="Z199" s="54"/>
      <c r="AA199" s="108"/>
      <c r="AB199" s="213"/>
    </row>
    <row r="200" spans="1:28" s="11" customFormat="1">
      <c r="A200" s="1">
        <v>6</v>
      </c>
      <c r="B200" s="41" t="s">
        <v>875</v>
      </c>
      <c r="C200" s="2"/>
      <c r="D200" s="39"/>
      <c r="E200" s="39"/>
      <c r="F200" s="110">
        <v>2011</v>
      </c>
      <c r="G200" s="126">
        <v>94097.77</v>
      </c>
      <c r="H200" s="2" t="s">
        <v>516</v>
      </c>
      <c r="I200" s="2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141"/>
      <c r="V200" s="141"/>
      <c r="W200" s="141"/>
      <c r="X200" s="54"/>
      <c r="Y200" s="108"/>
      <c r="Z200" s="54"/>
      <c r="AA200" s="108"/>
      <c r="AB200" s="213"/>
    </row>
    <row r="201" spans="1:28" s="242" customFormat="1" ht="12.75" customHeight="1">
      <c r="A201" s="360" t="s">
        <v>1057</v>
      </c>
      <c r="B201" s="361"/>
      <c r="C201" s="362"/>
      <c r="D201" s="243"/>
      <c r="E201" s="243"/>
      <c r="F201" s="237"/>
      <c r="G201" s="244">
        <f>SUM(G197:G200)</f>
        <v>339282.60000000003</v>
      </c>
      <c r="H201" s="245"/>
      <c r="I201" s="238"/>
      <c r="J201" s="238"/>
      <c r="K201" s="238"/>
      <c r="L201" s="238"/>
      <c r="M201" s="238"/>
      <c r="N201" s="238"/>
      <c r="O201" s="238"/>
      <c r="P201" s="238"/>
      <c r="Q201" s="238"/>
      <c r="R201" s="238"/>
      <c r="S201" s="238"/>
      <c r="T201" s="238"/>
      <c r="U201" s="239"/>
      <c r="V201" s="239"/>
      <c r="W201" s="239"/>
      <c r="X201" s="238"/>
      <c r="Y201" s="240"/>
      <c r="Z201" s="238"/>
      <c r="AA201" s="240"/>
      <c r="AB201" s="248">
        <f>SUM(AB196:AB200)</f>
        <v>6038000</v>
      </c>
    </row>
    <row r="202" spans="1:28" s="242" customFormat="1" ht="23.25" customHeight="1">
      <c r="A202" s="381"/>
      <c r="B202" s="382"/>
      <c r="C202" s="383"/>
      <c r="D202" s="243"/>
      <c r="E202" s="363" t="s">
        <v>291</v>
      </c>
      <c r="F202" s="364"/>
      <c r="G202" s="364"/>
      <c r="H202" s="364"/>
      <c r="I202" s="365"/>
      <c r="J202" s="254">
        <f>G201+AB201-G196</f>
        <v>6377282.5999999996</v>
      </c>
      <c r="K202" s="238"/>
      <c r="L202" s="238"/>
      <c r="M202" s="238"/>
      <c r="N202" s="238"/>
      <c r="O202" s="238"/>
      <c r="P202" s="238"/>
      <c r="Q202" s="238"/>
      <c r="R202" s="238"/>
      <c r="S202" s="238"/>
      <c r="T202" s="238"/>
      <c r="U202" s="239"/>
      <c r="V202" s="239"/>
      <c r="W202" s="239"/>
      <c r="X202" s="238"/>
      <c r="Y202" s="240"/>
      <c r="Z202" s="238"/>
      <c r="AA202" s="240"/>
      <c r="AB202" s="248"/>
    </row>
    <row r="203" spans="1:28" s="14" customFormat="1" ht="12.75" customHeight="1">
      <c r="A203" s="355" t="s">
        <v>208</v>
      </c>
      <c r="B203" s="356"/>
      <c r="C203" s="356"/>
      <c r="D203" s="356"/>
      <c r="E203" s="356"/>
      <c r="F203" s="356"/>
      <c r="G203" s="357"/>
      <c r="H203" s="103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51"/>
      <c r="Z203" s="135"/>
      <c r="AA203" s="151"/>
      <c r="AB203" s="211"/>
    </row>
    <row r="204" spans="1:28" s="11" customFormat="1" ht="165.75">
      <c r="A204" s="352">
        <v>1</v>
      </c>
      <c r="B204" s="352" t="s">
        <v>920</v>
      </c>
      <c r="C204" s="2" t="s">
        <v>921</v>
      </c>
      <c r="D204" s="39" t="s">
        <v>460</v>
      </c>
      <c r="E204" s="39" t="s">
        <v>460</v>
      </c>
      <c r="F204" s="110">
        <v>1930</v>
      </c>
      <c r="G204" s="366"/>
      <c r="H204" s="352" t="s">
        <v>585</v>
      </c>
      <c r="I204" s="352" t="s">
        <v>924</v>
      </c>
      <c r="J204" s="350" t="s">
        <v>925</v>
      </c>
      <c r="K204" s="54" t="s">
        <v>926</v>
      </c>
      <c r="L204" s="54" t="s">
        <v>927</v>
      </c>
      <c r="M204" s="54" t="s">
        <v>928</v>
      </c>
      <c r="N204" s="54" t="s">
        <v>929</v>
      </c>
      <c r="O204" s="54" t="s">
        <v>583</v>
      </c>
      <c r="P204" s="54" t="s">
        <v>646</v>
      </c>
      <c r="Q204" s="54" t="s">
        <v>646</v>
      </c>
      <c r="R204" s="54" t="s">
        <v>646</v>
      </c>
      <c r="S204" s="54" t="s">
        <v>553</v>
      </c>
      <c r="T204" s="54" t="s">
        <v>583</v>
      </c>
      <c r="U204" s="141">
        <v>832.68</v>
      </c>
      <c r="V204" s="141">
        <v>935.3</v>
      </c>
      <c r="W204" s="141">
        <v>4802</v>
      </c>
      <c r="X204" s="54">
        <v>4</v>
      </c>
      <c r="Y204" s="108" t="s">
        <v>460</v>
      </c>
      <c r="Z204" s="54" t="s">
        <v>460</v>
      </c>
      <c r="AA204" s="108" t="s">
        <v>218</v>
      </c>
      <c r="AB204" s="283">
        <v>2020000</v>
      </c>
    </row>
    <row r="205" spans="1:28" s="11" customFormat="1" ht="60" customHeight="1">
      <c r="A205" s="354"/>
      <c r="B205" s="354"/>
      <c r="C205" s="2" t="s">
        <v>922</v>
      </c>
      <c r="D205" s="39" t="s">
        <v>460</v>
      </c>
      <c r="E205" s="39" t="s">
        <v>218</v>
      </c>
      <c r="F205" s="110">
        <v>1994</v>
      </c>
      <c r="G205" s="368"/>
      <c r="H205" s="354"/>
      <c r="I205" s="354"/>
      <c r="J205" s="351"/>
      <c r="K205" s="54" t="s">
        <v>930</v>
      </c>
      <c r="L205" s="54" t="s">
        <v>931</v>
      </c>
      <c r="M205" s="54" t="s">
        <v>932</v>
      </c>
      <c r="N205" s="54" t="s">
        <v>553</v>
      </c>
      <c r="O205" s="54" t="s">
        <v>583</v>
      </c>
      <c r="P205" s="54" t="s">
        <v>646</v>
      </c>
      <c r="Q205" s="54" t="s">
        <v>646</v>
      </c>
      <c r="R205" s="54" t="s">
        <v>933</v>
      </c>
      <c r="S205" s="54" t="s">
        <v>583</v>
      </c>
      <c r="T205" s="54" t="s">
        <v>755</v>
      </c>
      <c r="U205" s="141">
        <v>62.6</v>
      </c>
      <c r="V205" s="141">
        <v>111.6</v>
      </c>
      <c r="W205" s="141">
        <v>527.5</v>
      </c>
      <c r="X205" s="54">
        <v>1</v>
      </c>
      <c r="Y205" s="108" t="s">
        <v>218</v>
      </c>
      <c r="Z205" s="54" t="s">
        <v>460</v>
      </c>
      <c r="AA205" s="108" t="s">
        <v>218</v>
      </c>
      <c r="AB205" s="283">
        <v>287000</v>
      </c>
    </row>
    <row r="206" spans="1:28" s="11" customFormat="1">
      <c r="A206" s="1">
        <v>2</v>
      </c>
      <c r="B206" s="41" t="s">
        <v>923</v>
      </c>
      <c r="C206" s="2"/>
      <c r="D206" s="39"/>
      <c r="E206" s="39"/>
      <c r="F206" s="110">
        <v>2011</v>
      </c>
      <c r="G206" s="126">
        <v>93480</v>
      </c>
      <c r="H206" s="110" t="s">
        <v>516</v>
      </c>
      <c r="I206" s="2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141"/>
      <c r="V206" s="141"/>
      <c r="W206" s="141"/>
      <c r="X206" s="54"/>
      <c r="Y206" s="108"/>
      <c r="Z206" s="54"/>
      <c r="AA206" s="108"/>
      <c r="AB206" s="213"/>
    </row>
    <row r="207" spans="1:28" s="294" customFormat="1">
      <c r="A207" s="284"/>
      <c r="B207" s="285"/>
      <c r="C207" s="286"/>
      <c r="D207" s="287"/>
      <c r="E207" s="287"/>
      <c r="F207" s="288"/>
      <c r="G207" s="336">
        <f>SUM(G204:G206)</f>
        <v>93480</v>
      </c>
      <c r="H207" s="289"/>
      <c r="I207" s="290"/>
      <c r="J207" s="291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92"/>
      <c r="V207" s="292"/>
      <c r="W207" s="292"/>
      <c r="X207" s="286"/>
      <c r="Y207" s="293"/>
      <c r="Z207" s="286"/>
      <c r="AA207" s="293"/>
      <c r="AB207" s="337">
        <f>SUM(AB204:AB206)</f>
        <v>2307000</v>
      </c>
    </row>
    <row r="208" spans="1:28" s="242" customFormat="1" ht="19.5" customHeight="1">
      <c r="A208" s="236"/>
      <c r="B208" s="358" t="s">
        <v>1057</v>
      </c>
      <c r="C208" s="359"/>
      <c r="D208" s="243"/>
      <c r="E208" s="243"/>
      <c r="F208" s="237"/>
      <c r="G208" s="401" t="s">
        <v>1063</v>
      </c>
      <c r="H208" s="402"/>
      <c r="I208" s="295">
        <f>G207+AB207</f>
        <v>2400480</v>
      </c>
      <c r="J208" s="296"/>
      <c r="K208" s="238"/>
      <c r="L208" s="238"/>
      <c r="M208" s="238"/>
      <c r="N208" s="238"/>
      <c r="O208" s="238"/>
      <c r="P208" s="238"/>
      <c r="Q208" s="238"/>
      <c r="R208" s="238"/>
      <c r="S208" s="238"/>
      <c r="T208" s="238"/>
      <c r="U208" s="239"/>
      <c r="V208" s="239"/>
      <c r="W208" s="239"/>
      <c r="X208" s="238"/>
      <c r="Y208" s="240"/>
      <c r="Z208" s="238"/>
      <c r="AA208" s="240"/>
      <c r="AB208" s="248"/>
    </row>
    <row r="209" spans="1:28" s="14" customFormat="1" ht="14.25" customHeight="1">
      <c r="A209" s="355" t="s">
        <v>209</v>
      </c>
      <c r="B209" s="356"/>
      <c r="C209" s="356"/>
      <c r="D209" s="356"/>
      <c r="E209" s="356"/>
      <c r="F209" s="356"/>
      <c r="G209" s="357"/>
      <c r="H209" s="103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51"/>
      <c r="Z209" s="135"/>
      <c r="AA209" s="151"/>
      <c r="AB209" s="211"/>
    </row>
    <row r="210" spans="1:28" s="11" customFormat="1" ht="60" customHeight="1">
      <c r="A210" s="1">
        <v>1</v>
      </c>
      <c r="B210" s="41" t="s">
        <v>951</v>
      </c>
      <c r="C210" s="2"/>
      <c r="D210" s="39" t="s">
        <v>460</v>
      </c>
      <c r="E210" s="39" t="s">
        <v>218</v>
      </c>
      <c r="F210" s="110">
        <v>1985</v>
      </c>
      <c r="G210" s="366"/>
      <c r="H210" s="352" t="s">
        <v>585</v>
      </c>
      <c r="I210" s="352" t="s">
        <v>959</v>
      </c>
      <c r="J210" s="350" t="s">
        <v>960</v>
      </c>
      <c r="K210" s="54" t="s">
        <v>965</v>
      </c>
      <c r="L210" s="54" t="s">
        <v>961</v>
      </c>
      <c r="M210" s="54" t="s">
        <v>962</v>
      </c>
      <c r="N210" s="54" t="s">
        <v>963</v>
      </c>
      <c r="O210" s="54" t="s">
        <v>583</v>
      </c>
      <c r="P210" s="54" t="s">
        <v>583</v>
      </c>
      <c r="Q210" s="54" t="s">
        <v>583</v>
      </c>
      <c r="R210" s="54" t="s">
        <v>583</v>
      </c>
      <c r="S210" s="54" t="s">
        <v>755</v>
      </c>
      <c r="T210" s="54" t="s">
        <v>755</v>
      </c>
      <c r="U210" s="141">
        <v>459</v>
      </c>
      <c r="V210" s="141">
        <v>1158.8</v>
      </c>
      <c r="W210" s="141">
        <v>5203</v>
      </c>
      <c r="X210" s="54">
        <v>3</v>
      </c>
      <c r="Y210" s="108" t="s">
        <v>767</v>
      </c>
      <c r="Z210" s="54" t="s">
        <v>767</v>
      </c>
      <c r="AA210" s="108" t="s">
        <v>767</v>
      </c>
      <c r="AB210" s="283">
        <v>2892000</v>
      </c>
    </row>
    <row r="211" spans="1:28" s="11" customFormat="1" ht="51" customHeight="1">
      <c r="A211" s="1">
        <v>2</v>
      </c>
      <c r="B211" s="41" t="s">
        <v>952</v>
      </c>
      <c r="C211" s="2"/>
      <c r="D211" s="39" t="s">
        <v>460</v>
      </c>
      <c r="E211" s="39" t="s">
        <v>218</v>
      </c>
      <c r="F211" s="110">
        <v>1985</v>
      </c>
      <c r="G211" s="367"/>
      <c r="H211" s="353"/>
      <c r="I211" s="353"/>
      <c r="J211" s="369"/>
      <c r="K211" s="54" t="s">
        <v>965</v>
      </c>
      <c r="L211" s="54" t="s">
        <v>961</v>
      </c>
      <c r="M211" s="54" t="s">
        <v>962</v>
      </c>
      <c r="N211" s="54" t="s">
        <v>963</v>
      </c>
      <c r="O211" s="54" t="s">
        <v>583</v>
      </c>
      <c r="P211" s="54" t="s">
        <v>583</v>
      </c>
      <c r="Q211" s="54" t="s">
        <v>583</v>
      </c>
      <c r="R211" s="54" t="s">
        <v>583</v>
      </c>
      <c r="S211" s="54" t="s">
        <v>553</v>
      </c>
      <c r="T211" s="54" t="s">
        <v>755</v>
      </c>
      <c r="U211" s="141">
        <v>622</v>
      </c>
      <c r="V211" s="141">
        <v>2183.8000000000002</v>
      </c>
      <c r="W211" s="141">
        <v>8988.1</v>
      </c>
      <c r="X211" s="54">
        <v>4</v>
      </c>
      <c r="Y211" s="108" t="s">
        <v>767</v>
      </c>
      <c r="Z211" s="54" t="s">
        <v>767</v>
      </c>
      <c r="AA211" s="108" t="s">
        <v>459</v>
      </c>
      <c r="AB211" s="283">
        <v>3940000</v>
      </c>
    </row>
    <row r="212" spans="1:28" s="11" customFormat="1" ht="51">
      <c r="A212" s="1">
        <v>3</v>
      </c>
      <c r="B212" s="41" t="s">
        <v>953</v>
      </c>
      <c r="C212" s="2"/>
      <c r="D212" s="39" t="s">
        <v>460</v>
      </c>
      <c r="E212" s="39" t="s">
        <v>218</v>
      </c>
      <c r="F212" s="110">
        <v>1985</v>
      </c>
      <c r="G212" s="367"/>
      <c r="H212" s="353"/>
      <c r="I212" s="353"/>
      <c r="J212" s="369"/>
      <c r="K212" s="54" t="s">
        <v>965</v>
      </c>
      <c r="L212" s="54" t="s">
        <v>961</v>
      </c>
      <c r="M212" s="54" t="s">
        <v>962</v>
      </c>
      <c r="N212" s="54" t="s">
        <v>963</v>
      </c>
      <c r="O212" s="54" t="s">
        <v>583</v>
      </c>
      <c r="P212" s="54" t="s">
        <v>583</v>
      </c>
      <c r="Q212" s="54" t="s">
        <v>583</v>
      </c>
      <c r="R212" s="54" t="s">
        <v>583</v>
      </c>
      <c r="S212" s="54" t="s">
        <v>553</v>
      </c>
      <c r="T212" s="54" t="s">
        <v>755</v>
      </c>
      <c r="U212" s="141">
        <v>484</v>
      </c>
      <c r="V212" s="141">
        <v>1576.6</v>
      </c>
      <c r="W212" s="141">
        <v>6470.5</v>
      </c>
      <c r="X212" s="54">
        <v>4</v>
      </c>
      <c r="Y212" s="108" t="s">
        <v>767</v>
      </c>
      <c r="Z212" s="54" t="s">
        <v>767</v>
      </c>
      <c r="AA212" s="108" t="s">
        <v>459</v>
      </c>
      <c r="AB212" s="283">
        <v>2865000</v>
      </c>
    </row>
    <row r="213" spans="1:28" s="11" customFormat="1" ht="40.5" customHeight="1">
      <c r="A213" s="1">
        <v>4</v>
      </c>
      <c r="B213" s="41" t="s">
        <v>954</v>
      </c>
      <c r="C213" s="2"/>
      <c r="D213" s="39" t="s">
        <v>460</v>
      </c>
      <c r="E213" s="39" t="s">
        <v>218</v>
      </c>
      <c r="F213" s="110">
        <v>1985</v>
      </c>
      <c r="G213" s="367"/>
      <c r="H213" s="353"/>
      <c r="I213" s="353"/>
      <c r="J213" s="369"/>
      <c r="K213" s="54" t="s">
        <v>965</v>
      </c>
      <c r="L213" s="54" t="s">
        <v>964</v>
      </c>
      <c r="M213" s="54" t="s">
        <v>962</v>
      </c>
      <c r="N213" s="54" t="s">
        <v>963</v>
      </c>
      <c r="O213" s="54" t="s">
        <v>583</v>
      </c>
      <c r="P213" s="54" t="s">
        <v>583</v>
      </c>
      <c r="Q213" s="54" t="s">
        <v>583</v>
      </c>
      <c r="R213" s="54" t="s">
        <v>583</v>
      </c>
      <c r="S213" s="54" t="s">
        <v>553</v>
      </c>
      <c r="T213" s="54" t="s">
        <v>755</v>
      </c>
      <c r="U213" s="141">
        <v>1165</v>
      </c>
      <c r="V213" s="141">
        <v>1254</v>
      </c>
      <c r="W213" s="141">
        <v>8599.4</v>
      </c>
      <c r="X213" s="54">
        <v>2</v>
      </c>
      <c r="Y213" s="108" t="s">
        <v>459</v>
      </c>
      <c r="Z213" s="54" t="s">
        <v>767</v>
      </c>
      <c r="AA213" s="108" t="s">
        <v>459</v>
      </c>
      <c r="AB213" s="283">
        <v>3168000</v>
      </c>
    </row>
    <row r="214" spans="1:28" s="11" customFormat="1" ht="51">
      <c r="A214" s="1">
        <v>5</v>
      </c>
      <c r="B214" s="41" t="s">
        <v>955</v>
      </c>
      <c r="C214" s="2"/>
      <c r="D214" s="39" t="s">
        <v>460</v>
      </c>
      <c r="E214" s="39" t="s">
        <v>218</v>
      </c>
      <c r="F214" s="110">
        <v>1985</v>
      </c>
      <c r="G214" s="368"/>
      <c r="H214" s="354"/>
      <c r="I214" s="354"/>
      <c r="J214" s="351"/>
      <c r="K214" s="54" t="s">
        <v>965</v>
      </c>
      <c r="L214" s="54" t="s">
        <v>961</v>
      </c>
      <c r="M214" s="54" t="s">
        <v>962</v>
      </c>
      <c r="N214" s="54" t="s">
        <v>963</v>
      </c>
      <c r="O214" s="54" t="s">
        <v>583</v>
      </c>
      <c r="P214" s="54" t="s">
        <v>583</v>
      </c>
      <c r="Q214" s="54" t="s">
        <v>583</v>
      </c>
      <c r="R214" s="54" t="s">
        <v>583</v>
      </c>
      <c r="S214" s="54" t="s">
        <v>553</v>
      </c>
      <c r="T214" s="54" t="s">
        <v>755</v>
      </c>
      <c r="U214" s="141">
        <v>462</v>
      </c>
      <c r="V214" s="141">
        <v>250.8</v>
      </c>
      <c r="W214" s="141">
        <v>2288</v>
      </c>
      <c r="X214" s="54">
        <v>1</v>
      </c>
      <c r="Y214" s="108" t="s">
        <v>459</v>
      </c>
      <c r="Z214" s="54" t="s">
        <v>459</v>
      </c>
      <c r="AA214" s="108" t="s">
        <v>459</v>
      </c>
      <c r="AB214" s="283">
        <v>682000</v>
      </c>
    </row>
    <row r="215" spans="1:28" s="11" customFormat="1">
      <c r="A215" s="1">
        <v>15</v>
      </c>
      <c r="B215" s="41" t="s">
        <v>956</v>
      </c>
      <c r="C215" s="2"/>
      <c r="D215" s="39"/>
      <c r="E215" s="39"/>
      <c r="F215" s="110">
        <v>2011</v>
      </c>
      <c r="G215" s="126">
        <v>107010</v>
      </c>
      <c r="H215" s="2" t="s">
        <v>516</v>
      </c>
      <c r="I215" s="2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141"/>
      <c r="V215" s="141"/>
      <c r="W215" s="141"/>
      <c r="X215" s="54"/>
      <c r="Y215" s="108"/>
      <c r="Z215" s="54"/>
      <c r="AA215" s="108"/>
      <c r="AB215" s="213"/>
    </row>
    <row r="216" spans="1:28" s="242" customFormat="1" ht="18" customHeight="1">
      <c r="A216" s="360" t="s">
        <v>17</v>
      </c>
      <c r="B216" s="361"/>
      <c r="C216" s="362"/>
      <c r="D216" s="377"/>
      <c r="E216" s="378"/>
      <c r="F216" s="379"/>
      <c r="G216" s="246">
        <f>SUM(G210:G215)</f>
        <v>107010</v>
      </c>
      <c r="H216" s="245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238"/>
      <c r="T216" s="238"/>
      <c r="U216" s="239"/>
      <c r="V216" s="239"/>
      <c r="W216" s="239"/>
      <c r="X216" s="238"/>
      <c r="Y216" s="240"/>
      <c r="Z216" s="238"/>
      <c r="AA216" s="240"/>
      <c r="AB216" s="248">
        <f>SUM(AB210:AB215)</f>
        <v>13547000</v>
      </c>
    </row>
    <row r="217" spans="1:28" s="242" customFormat="1" ht="18" customHeight="1">
      <c r="A217" s="381"/>
      <c r="B217" s="382"/>
      <c r="C217" s="383"/>
      <c r="D217" s="377" t="s">
        <v>291</v>
      </c>
      <c r="E217" s="378"/>
      <c r="F217" s="378"/>
      <c r="G217" s="378"/>
      <c r="H217" s="378"/>
      <c r="I217" s="379"/>
      <c r="J217" s="254">
        <f>G216+AB216-G210</f>
        <v>13654010</v>
      </c>
      <c r="K217" s="238"/>
      <c r="L217" s="238"/>
      <c r="M217" s="238"/>
      <c r="N217" s="238"/>
      <c r="O217" s="238"/>
      <c r="P217" s="238"/>
      <c r="Q217" s="238"/>
      <c r="R217" s="238"/>
      <c r="S217" s="238"/>
      <c r="T217" s="238"/>
      <c r="U217" s="239"/>
      <c r="V217" s="239"/>
      <c r="W217" s="239"/>
      <c r="X217" s="238"/>
      <c r="Y217" s="240"/>
      <c r="Z217" s="238"/>
      <c r="AA217" s="240"/>
      <c r="AB217" s="241"/>
    </row>
    <row r="218" spans="1:28" s="14" customFormat="1" ht="14.25" customHeight="1">
      <c r="A218" s="355" t="s">
        <v>210</v>
      </c>
      <c r="B218" s="356"/>
      <c r="C218" s="356"/>
      <c r="D218" s="356"/>
      <c r="E218" s="356"/>
      <c r="F218" s="356"/>
      <c r="G218" s="357"/>
      <c r="H218" s="103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51"/>
      <c r="Z218" s="135"/>
      <c r="AA218" s="151"/>
      <c r="AB218" s="211"/>
    </row>
    <row r="219" spans="1:28" s="11" customFormat="1">
      <c r="A219" s="1">
        <v>1</v>
      </c>
      <c r="B219" s="41" t="s">
        <v>991</v>
      </c>
      <c r="C219" s="2"/>
      <c r="D219" s="39"/>
      <c r="E219" s="39"/>
      <c r="F219" s="110">
        <v>1968</v>
      </c>
      <c r="G219" s="126">
        <v>487815.19</v>
      </c>
      <c r="H219" s="2" t="s">
        <v>516</v>
      </c>
      <c r="I219" s="2" t="s">
        <v>1004</v>
      </c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141"/>
      <c r="V219" s="141"/>
      <c r="W219" s="141"/>
      <c r="X219" s="54"/>
      <c r="Y219" s="108"/>
      <c r="Z219" s="54"/>
      <c r="AA219" s="108"/>
      <c r="AB219" s="213"/>
    </row>
    <row r="220" spans="1:28" s="11" customFormat="1">
      <c r="A220" s="1">
        <v>2</v>
      </c>
      <c r="B220" s="41" t="s">
        <v>992</v>
      </c>
      <c r="C220" s="2"/>
      <c r="D220" s="39"/>
      <c r="E220" s="39"/>
      <c r="F220" s="110">
        <v>1979</v>
      </c>
      <c r="G220" s="126">
        <v>13319.6</v>
      </c>
      <c r="H220" s="2" t="s">
        <v>516</v>
      </c>
      <c r="I220" s="2" t="s">
        <v>1004</v>
      </c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141"/>
      <c r="V220" s="141"/>
      <c r="W220" s="141"/>
      <c r="X220" s="54"/>
      <c r="Y220" s="108"/>
      <c r="Z220" s="54"/>
      <c r="AA220" s="108"/>
      <c r="AB220" s="213"/>
    </row>
    <row r="221" spans="1:28" s="11" customFormat="1">
      <c r="A221" s="1">
        <v>3</v>
      </c>
      <c r="B221" s="41" t="s">
        <v>993</v>
      </c>
      <c r="C221" s="2"/>
      <c r="D221" s="39"/>
      <c r="E221" s="39"/>
      <c r="F221" s="110">
        <v>1975</v>
      </c>
      <c r="G221" s="126">
        <v>252577</v>
      </c>
      <c r="H221" s="2" t="s">
        <v>516</v>
      </c>
      <c r="I221" s="2" t="s">
        <v>1004</v>
      </c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141"/>
      <c r="V221" s="141"/>
      <c r="W221" s="141"/>
      <c r="X221" s="54"/>
      <c r="Y221" s="108"/>
      <c r="Z221" s="54"/>
      <c r="AA221" s="108"/>
      <c r="AB221" s="213"/>
    </row>
    <row r="222" spans="1:28" s="11" customFormat="1" ht="25.5">
      <c r="A222" s="1">
        <v>5</v>
      </c>
      <c r="B222" s="41" t="s">
        <v>994</v>
      </c>
      <c r="C222" s="2"/>
      <c r="D222" s="39"/>
      <c r="E222" s="39"/>
      <c r="F222" s="110">
        <v>2004</v>
      </c>
      <c r="G222" s="126">
        <v>23000</v>
      </c>
      <c r="H222" s="2" t="s">
        <v>516</v>
      </c>
      <c r="I222" s="2" t="s">
        <v>1005</v>
      </c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141"/>
      <c r="V222" s="141"/>
      <c r="W222" s="141"/>
      <c r="X222" s="54"/>
      <c r="Y222" s="108"/>
      <c r="Z222" s="54"/>
      <c r="AA222" s="108"/>
      <c r="AB222" s="213"/>
    </row>
    <row r="223" spans="1:28" s="11" customFormat="1">
      <c r="A223" s="1">
        <v>11</v>
      </c>
      <c r="B223" s="41" t="s">
        <v>995</v>
      </c>
      <c r="C223" s="2"/>
      <c r="D223" s="39"/>
      <c r="E223" s="39"/>
      <c r="F223" s="110">
        <v>2005</v>
      </c>
      <c r="G223" s="126">
        <v>28060</v>
      </c>
      <c r="H223" s="2" t="s">
        <v>516</v>
      </c>
      <c r="I223" s="2" t="s">
        <v>1006</v>
      </c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141"/>
      <c r="V223" s="141"/>
      <c r="W223" s="141"/>
      <c r="X223" s="54"/>
      <c r="Y223" s="108"/>
      <c r="Z223" s="54"/>
      <c r="AA223" s="108"/>
      <c r="AB223" s="213"/>
    </row>
    <row r="224" spans="1:28" s="11" customFormat="1">
      <c r="A224" s="1">
        <v>12</v>
      </c>
      <c r="B224" s="41" t="s">
        <v>996</v>
      </c>
      <c r="C224" s="2"/>
      <c r="D224" s="39"/>
      <c r="E224" s="39"/>
      <c r="F224" s="110">
        <v>2005</v>
      </c>
      <c r="G224" s="126">
        <v>3370022</v>
      </c>
      <c r="H224" s="2" t="s">
        <v>516</v>
      </c>
      <c r="I224" s="2" t="s">
        <v>1007</v>
      </c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141"/>
      <c r="V224" s="141"/>
      <c r="W224" s="141"/>
      <c r="X224" s="54"/>
      <c r="Y224" s="108"/>
      <c r="Z224" s="54"/>
      <c r="AA224" s="108"/>
      <c r="AB224" s="213"/>
    </row>
    <row r="225" spans="1:28" s="11" customFormat="1">
      <c r="A225" s="1">
        <v>13</v>
      </c>
      <c r="B225" s="41" t="s">
        <v>997</v>
      </c>
      <c r="C225" s="2"/>
      <c r="D225" s="39"/>
      <c r="E225" s="39"/>
      <c r="F225" s="110">
        <v>2010</v>
      </c>
      <c r="G225" s="126">
        <v>19388300</v>
      </c>
      <c r="H225" s="2" t="s">
        <v>516</v>
      </c>
      <c r="I225" s="2" t="s">
        <v>1008</v>
      </c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141"/>
      <c r="V225" s="141"/>
      <c r="W225" s="141"/>
      <c r="X225" s="54"/>
      <c r="Y225" s="108"/>
      <c r="Z225" s="54"/>
      <c r="AA225" s="108"/>
      <c r="AB225" s="213"/>
    </row>
    <row r="226" spans="1:28" s="11" customFormat="1">
      <c r="A226" s="1">
        <v>14</v>
      </c>
      <c r="B226" s="41" t="s">
        <v>998</v>
      </c>
      <c r="C226" s="2"/>
      <c r="D226" s="39"/>
      <c r="E226" s="39"/>
      <c r="F226" s="110">
        <v>2006</v>
      </c>
      <c r="G226" s="126">
        <v>9800</v>
      </c>
      <c r="H226" s="2" t="s">
        <v>516</v>
      </c>
      <c r="I226" s="2" t="s">
        <v>1009</v>
      </c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141"/>
      <c r="V226" s="141"/>
      <c r="W226" s="141"/>
      <c r="X226" s="54"/>
      <c r="Y226" s="108"/>
      <c r="Z226" s="54"/>
      <c r="AA226" s="108"/>
      <c r="AB226" s="213"/>
    </row>
    <row r="227" spans="1:28" s="11" customFormat="1" ht="25.5">
      <c r="A227" s="1">
        <v>15</v>
      </c>
      <c r="B227" s="41" t="s">
        <v>999</v>
      </c>
      <c r="C227" s="2"/>
      <c r="D227" s="39"/>
      <c r="E227" s="39"/>
      <c r="F227" s="110">
        <v>2011</v>
      </c>
      <c r="G227" s="126">
        <v>8641700</v>
      </c>
      <c r="H227" s="2" t="s">
        <v>516</v>
      </c>
      <c r="I227" s="2" t="s">
        <v>1010</v>
      </c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141"/>
      <c r="V227" s="141"/>
      <c r="W227" s="141"/>
      <c r="X227" s="54"/>
      <c r="Y227" s="108"/>
      <c r="Z227" s="54"/>
      <c r="AA227" s="108"/>
      <c r="AB227" s="213"/>
    </row>
    <row r="228" spans="1:28" s="11" customFormat="1" ht="25.5">
      <c r="A228" s="1">
        <v>16</v>
      </c>
      <c r="B228" s="41" t="s">
        <v>1000</v>
      </c>
      <c r="C228" s="2"/>
      <c r="D228" s="39"/>
      <c r="E228" s="39"/>
      <c r="F228" s="110">
        <v>2009</v>
      </c>
      <c r="G228" s="126">
        <v>2517200</v>
      </c>
      <c r="H228" s="2" t="s">
        <v>516</v>
      </c>
      <c r="I228" s="2" t="s">
        <v>1011</v>
      </c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141"/>
      <c r="V228" s="141"/>
      <c r="W228" s="141"/>
      <c r="X228" s="54"/>
      <c r="Y228" s="108"/>
      <c r="Z228" s="54"/>
      <c r="AA228" s="108"/>
      <c r="AB228" s="213"/>
    </row>
    <row r="229" spans="1:28" s="11" customFormat="1">
      <c r="A229" s="1">
        <v>17</v>
      </c>
      <c r="B229" s="41" t="s">
        <v>1001</v>
      </c>
      <c r="C229" s="2"/>
      <c r="D229" s="39"/>
      <c r="E229" s="39"/>
      <c r="F229" s="110">
        <v>1998</v>
      </c>
      <c r="G229" s="126">
        <v>12282000</v>
      </c>
      <c r="H229" s="2" t="s">
        <v>516</v>
      </c>
      <c r="I229" s="2" t="s">
        <v>1012</v>
      </c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141"/>
      <c r="V229" s="141"/>
      <c r="W229" s="141"/>
      <c r="X229" s="54"/>
      <c r="Y229" s="108"/>
      <c r="Z229" s="54"/>
      <c r="AA229" s="108"/>
      <c r="AB229" s="213"/>
    </row>
    <row r="230" spans="1:28" s="11" customFormat="1">
      <c r="A230" s="1">
        <v>18</v>
      </c>
      <c r="B230" s="41" t="s">
        <v>1002</v>
      </c>
      <c r="C230" s="2"/>
      <c r="D230" s="39"/>
      <c r="E230" s="39"/>
      <c r="F230" s="110">
        <v>2008</v>
      </c>
      <c r="G230" s="126">
        <v>1856629</v>
      </c>
      <c r="H230" s="2" t="s">
        <v>516</v>
      </c>
      <c r="I230" s="2" t="s">
        <v>1013</v>
      </c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141"/>
      <c r="V230" s="141"/>
      <c r="W230" s="141"/>
      <c r="X230" s="54"/>
      <c r="Y230" s="108"/>
      <c r="Z230" s="54"/>
      <c r="AA230" s="108"/>
      <c r="AB230" s="213"/>
    </row>
    <row r="231" spans="1:28" s="11" customFormat="1">
      <c r="A231" s="1">
        <v>19</v>
      </c>
      <c r="B231" s="41" t="s">
        <v>1003</v>
      </c>
      <c r="C231" s="2"/>
      <c r="D231" s="39"/>
      <c r="E231" s="39"/>
      <c r="F231" s="110">
        <v>2010</v>
      </c>
      <c r="G231" s="126">
        <v>248538</v>
      </c>
      <c r="H231" s="2" t="s">
        <v>516</v>
      </c>
      <c r="I231" s="2" t="s">
        <v>1014</v>
      </c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141"/>
      <c r="V231" s="141"/>
      <c r="W231" s="141"/>
      <c r="X231" s="54"/>
      <c r="Y231" s="108"/>
      <c r="Z231" s="54"/>
      <c r="AA231" s="108"/>
      <c r="AB231" s="213"/>
    </row>
    <row r="232" spans="1:28" s="242" customFormat="1" ht="18" customHeight="1">
      <c r="A232" s="358" t="s">
        <v>17</v>
      </c>
      <c r="B232" s="338"/>
      <c r="C232" s="359"/>
      <c r="D232" s="377" t="s">
        <v>516</v>
      </c>
      <c r="E232" s="378"/>
      <c r="F232" s="379"/>
      <c r="G232" s="246">
        <f>SUM(G219:G231)</f>
        <v>49118960.789999999</v>
      </c>
      <c r="H232" s="245"/>
      <c r="I232" s="238"/>
      <c r="J232" s="238"/>
      <c r="K232" s="238"/>
      <c r="L232" s="238"/>
      <c r="M232" s="238"/>
      <c r="N232" s="238"/>
      <c r="O232" s="238"/>
      <c r="P232" s="238"/>
      <c r="Q232" s="238"/>
      <c r="R232" s="238"/>
      <c r="S232" s="238"/>
      <c r="T232" s="238"/>
      <c r="U232" s="239"/>
      <c r="V232" s="239"/>
      <c r="W232" s="239"/>
      <c r="X232" s="238"/>
      <c r="Y232" s="240"/>
      <c r="Z232" s="238"/>
      <c r="AA232" s="240"/>
      <c r="AB232" s="241"/>
    </row>
    <row r="233" spans="1:28" s="14" customFormat="1" ht="14.25" customHeight="1">
      <c r="A233" s="355" t="s">
        <v>211</v>
      </c>
      <c r="B233" s="356"/>
      <c r="C233" s="356"/>
      <c r="D233" s="356"/>
      <c r="E233" s="356"/>
      <c r="F233" s="356"/>
      <c r="G233" s="357"/>
      <c r="H233" s="103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51"/>
      <c r="Z233" s="135"/>
      <c r="AA233" s="151"/>
      <c r="AB233" s="211"/>
    </row>
    <row r="234" spans="1:28" s="150" customFormat="1" ht="25.5">
      <c r="A234" s="2">
        <v>1</v>
      </c>
      <c r="B234" s="41" t="s">
        <v>573</v>
      </c>
      <c r="C234" s="2" t="s">
        <v>574</v>
      </c>
      <c r="D234" s="39" t="s">
        <v>460</v>
      </c>
      <c r="E234" s="39" t="s">
        <v>218</v>
      </c>
      <c r="F234" s="110">
        <v>2007</v>
      </c>
      <c r="G234" s="125">
        <v>150000</v>
      </c>
      <c r="H234" s="2" t="s">
        <v>585</v>
      </c>
      <c r="I234" s="2" t="s">
        <v>577</v>
      </c>
      <c r="J234" s="54" t="s">
        <v>578</v>
      </c>
      <c r="K234" s="54" t="s">
        <v>581</v>
      </c>
      <c r="L234" s="54"/>
      <c r="M234" s="54" t="s">
        <v>582</v>
      </c>
      <c r="N234" s="54" t="s">
        <v>553</v>
      </c>
      <c r="O234" s="54"/>
      <c r="P234" s="54" t="s">
        <v>583</v>
      </c>
      <c r="Q234" s="54" t="s">
        <v>583</v>
      </c>
      <c r="R234" s="54" t="s">
        <v>583</v>
      </c>
      <c r="S234" s="54" t="s">
        <v>553</v>
      </c>
      <c r="T234" s="54" t="s">
        <v>460</v>
      </c>
      <c r="U234" s="141"/>
      <c r="V234" s="141">
        <v>149.9</v>
      </c>
      <c r="W234" s="141"/>
      <c r="X234" s="54"/>
      <c r="Y234" s="108" t="s">
        <v>218</v>
      </c>
      <c r="Z234" s="54" t="s">
        <v>460</v>
      </c>
      <c r="AA234" s="108" t="s">
        <v>218</v>
      </c>
      <c r="AB234" s="213"/>
    </row>
    <row r="235" spans="1:28" s="150" customFormat="1" ht="25.5">
      <c r="A235" s="2">
        <v>2</v>
      </c>
      <c r="B235" s="41" t="s">
        <v>575</v>
      </c>
      <c r="C235" s="2" t="s">
        <v>576</v>
      </c>
      <c r="D235" s="39" t="s">
        <v>460</v>
      </c>
      <c r="E235" s="39" t="s">
        <v>218</v>
      </c>
      <c r="F235" s="110"/>
      <c r="G235" s="125">
        <v>350000</v>
      </c>
      <c r="H235" s="2" t="s">
        <v>585</v>
      </c>
      <c r="I235" s="2" t="s">
        <v>579</v>
      </c>
      <c r="J235" s="54" t="s">
        <v>580</v>
      </c>
      <c r="K235" s="54"/>
      <c r="L235" s="54"/>
      <c r="M235" s="54" t="s">
        <v>584</v>
      </c>
      <c r="N235" s="54" t="s">
        <v>218</v>
      </c>
      <c r="O235" s="54"/>
      <c r="P235" s="54" t="s">
        <v>583</v>
      </c>
      <c r="Q235" s="54" t="s">
        <v>583</v>
      </c>
      <c r="R235" s="54" t="s">
        <v>583</v>
      </c>
      <c r="S235" s="54" t="s">
        <v>553</v>
      </c>
      <c r="T235" s="54" t="s">
        <v>460</v>
      </c>
      <c r="U235" s="141"/>
      <c r="V235" s="141">
        <v>341.71</v>
      </c>
      <c r="W235" s="141"/>
      <c r="X235" s="54"/>
      <c r="Y235" s="108" t="s">
        <v>218</v>
      </c>
      <c r="Z235" s="54" t="s">
        <v>460</v>
      </c>
      <c r="AA235" s="108" t="s">
        <v>218</v>
      </c>
      <c r="AB235" s="213"/>
    </row>
    <row r="236" spans="1:28" s="242" customFormat="1" ht="18" customHeight="1">
      <c r="A236" s="358" t="s">
        <v>17</v>
      </c>
      <c r="B236" s="338"/>
      <c r="C236" s="359"/>
      <c r="D236" s="377" t="s">
        <v>516</v>
      </c>
      <c r="E236" s="378"/>
      <c r="F236" s="379"/>
      <c r="G236" s="246">
        <f>SUM(G234:G235)</f>
        <v>500000</v>
      </c>
      <c r="H236" s="245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9"/>
      <c r="V236" s="239"/>
      <c r="W236" s="239"/>
      <c r="X236" s="238"/>
      <c r="Y236" s="240"/>
      <c r="Z236" s="238"/>
      <c r="AA236" s="240"/>
      <c r="AB236" s="241"/>
    </row>
    <row r="237" spans="1:28" s="14" customFormat="1" ht="14.25" customHeight="1">
      <c r="A237" s="355" t="s">
        <v>212</v>
      </c>
      <c r="B237" s="356"/>
      <c r="C237" s="356"/>
      <c r="D237" s="356"/>
      <c r="E237" s="356"/>
      <c r="F237" s="356"/>
      <c r="G237" s="357"/>
      <c r="H237" s="103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51"/>
      <c r="Z237" s="135"/>
      <c r="AA237" s="151"/>
      <c r="AB237" s="211"/>
    </row>
    <row r="238" spans="1:28" s="11" customFormat="1" ht="127.5">
      <c r="A238" s="1">
        <v>1</v>
      </c>
      <c r="B238" s="41" t="s">
        <v>161</v>
      </c>
      <c r="C238" s="2"/>
      <c r="D238" s="39"/>
      <c r="E238" s="39"/>
      <c r="F238" s="110">
        <v>1983</v>
      </c>
      <c r="G238" s="126"/>
      <c r="H238" s="2" t="s">
        <v>585</v>
      </c>
      <c r="I238" s="2" t="s">
        <v>642</v>
      </c>
      <c r="J238" s="54" t="s">
        <v>643</v>
      </c>
      <c r="K238" s="54" t="s">
        <v>648</v>
      </c>
      <c r="L238" s="54" t="s">
        <v>644</v>
      </c>
      <c r="M238" s="54" t="s">
        <v>649</v>
      </c>
      <c r="N238" s="54" t="s">
        <v>645</v>
      </c>
      <c r="O238" s="54" t="s">
        <v>583</v>
      </c>
      <c r="P238" s="54" t="s">
        <v>646</v>
      </c>
      <c r="Q238" s="54" t="s">
        <v>583</v>
      </c>
      <c r="R238" s="54" t="s">
        <v>647</v>
      </c>
      <c r="S238" s="54" t="s">
        <v>583</v>
      </c>
      <c r="T238" s="54" t="s">
        <v>646</v>
      </c>
      <c r="U238" s="141">
        <v>902.6</v>
      </c>
      <c r="V238" s="141">
        <v>1882.1</v>
      </c>
      <c r="W238" s="141">
        <v>8558.6</v>
      </c>
      <c r="X238" s="54" t="s">
        <v>650</v>
      </c>
      <c r="Y238" s="108" t="s">
        <v>460</v>
      </c>
      <c r="Z238" s="54" t="s">
        <v>460</v>
      </c>
      <c r="AA238" s="108" t="s">
        <v>460</v>
      </c>
      <c r="AB238" s="283">
        <v>4951000</v>
      </c>
    </row>
    <row r="239" spans="1:28" s="242" customFormat="1" ht="18" customHeight="1">
      <c r="A239" s="358" t="s">
        <v>17</v>
      </c>
      <c r="B239" s="338"/>
      <c r="C239" s="359"/>
      <c r="D239" s="377" t="s">
        <v>407</v>
      </c>
      <c r="E239" s="378"/>
      <c r="F239" s="378"/>
      <c r="G239" s="378"/>
      <c r="H239" s="378"/>
      <c r="I239" s="379"/>
      <c r="J239" s="254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9"/>
      <c r="V239" s="239"/>
      <c r="W239" s="239"/>
      <c r="X239" s="238"/>
      <c r="Y239" s="240"/>
      <c r="Z239" s="238"/>
      <c r="AA239" s="240"/>
      <c r="AB239" s="248">
        <f>SUM(AB238)</f>
        <v>4951000</v>
      </c>
    </row>
    <row r="240" spans="1:28" s="14" customFormat="1" ht="14.25" customHeight="1">
      <c r="A240" s="355" t="s">
        <v>214</v>
      </c>
      <c r="B240" s="356"/>
      <c r="C240" s="356"/>
      <c r="D240" s="356"/>
      <c r="E240" s="356"/>
      <c r="F240" s="356"/>
      <c r="G240" s="357"/>
      <c r="H240" s="103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51"/>
      <c r="Z240" s="135"/>
      <c r="AA240" s="151"/>
      <c r="AB240" s="211"/>
    </row>
    <row r="241" spans="1:28" s="134" customFormat="1" ht="140.25">
      <c r="A241" s="2">
        <v>1</v>
      </c>
      <c r="B241" s="41" t="s">
        <v>628</v>
      </c>
      <c r="C241" s="2"/>
      <c r="D241" s="39"/>
      <c r="E241" s="39"/>
      <c r="F241" s="110">
        <v>1978</v>
      </c>
      <c r="G241" s="125"/>
      <c r="H241" s="2" t="s">
        <v>585</v>
      </c>
      <c r="I241" s="2" t="s">
        <v>632</v>
      </c>
      <c r="J241" s="54" t="s">
        <v>633</v>
      </c>
      <c r="K241" s="54" t="s">
        <v>634</v>
      </c>
      <c r="L241" s="54" t="s">
        <v>635</v>
      </c>
      <c r="M241" s="54" t="s">
        <v>636</v>
      </c>
      <c r="N241" s="54" t="s">
        <v>637</v>
      </c>
      <c r="O241" s="54" t="s">
        <v>583</v>
      </c>
      <c r="P241" s="54" t="s">
        <v>583</v>
      </c>
      <c r="Q241" s="54" t="s">
        <v>583</v>
      </c>
      <c r="R241" s="54" t="s">
        <v>583</v>
      </c>
      <c r="S241" s="54" t="s">
        <v>583</v>
      </c>
      <c r="T241" s="54" t="s">
        <v>583</v>
      </c>
      <c r="U241" s="216">
        <v>842</v>
      </c>
      <c r="V241" s="216">
        <v>1009</v>
      </c>
      <c r="W241" s="216">
        <v>5153</v>
      </c>
      <c r="X241" s="54">
        <v>2</v>
      </c>
      <c r="Y241" s="54" t="s">
        <v>218</v>
      </c>
      <c r="Z241" s="54" t="s">
        <v>460</v>
      </c>
      <c r="AA241" s="54" t="s">
        <v>638</v>
      </c>
      <c r="AB241" s="297">
        <v>2933000</v>
      </c>
    </row>
    <row r="242" spans="1:28" s="11" customFormat="1">
      <c r="A242" s="1">
        <v>2</v>
      </c>
      <c r="B242" s="41" t="s">
        <v>629</v>
      </c>
      <c r="C242" s="2"/>
      <c r="D242" s="39"/>
      <c r="E242" s="39"/>
      <c r="F242" s="110">
        <v>1982</v>
      </c>
      <c r="G242" s="126">
        <v>5355</v>
      </c>
      <c r="H242" s="2" t="s">
        <v>516</v>
      </c>
      <c r="I242" s="2"/>
      <c r="J242" s="54" t="s">
        <v>633</v>
      </c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141"/>
      <c r="V242" s="141"/>
      <c r="W242" s="141"/>
      <c r="X242" s="54"/>
      <c r="Y242" s="108"/>
      <c r="Z242" s="54"/>
      <c r="AA242" s="108"/>
      <c r="AB242" s="138"/>
    </row>
    <row r="243" spans="1:28" s="11" customFormat="1" ht="25.5">
      <c r="A243" s="1">
        <v>4</v>
      </c>
      <c r="B243" s="41" t="s">
        <v>630</v>
      </c>
      <c r="C243" s="2"/>
      <c r="D243" s="39"/>
      <c r="E243" s="39"/>
      <c r="F243" s="110"/>
      <c r="G243" s="126">
        <v>39000</v>
      </c>
      <c r="H243" s="2" t="s">
        <v>516</v>
      </c>
      <c r="I243" s="2"/>
      <c r="J243" s="54" t="s">
        <v>633</v>
      </c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141"/>
      <c r="V243" s="141"/>
      <c r="W243" s="141"/>
      <c r="X243" s="54"/>
      <c r="Y243" s="108"/>
      <c r="Z243" s="54"/>
      <c r="AA243" s="108"/>
      <c r="AB243" s="138"/>
    </row>
    <row r="244" spans="1:28" s="11" customFormat="1">
      <c r="A244" s="1">
        <v>5</v>
      </c>
      <c r="B244" s="41" t="s">
        <v>631</v>
      </c>
      <c r="C244" s="2"/>
      <c r="D244" s="39"/>
      <c r="E244" s="39"/>
      <c r="F244" s="110"/>
      <c r="G244" s="126">
        <v>54691.09</v>
      </c>
      <c r="H244" s="2" t="s">
        <v>516</v>
      </c>
      <c r="I244" s="2"/>
      <c r="J244" s="54" t="s">
        <v>633</v>
      </c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141"/>
      <c r="V244" s="141"/>
      <c r="W244" s="141"/>
      <c r="X244" s="54"/>
      <c r="Y244" s="108"/>
      <c r="Z244" s="54"/>
      <c r="AA244" s="108"/>
      <c r="AB244" s="138"/>
    </row>
    <row r="245" spans="1:28" s="242" customFormat="1" ht="18" customHeight="1">
      <c r="A245" s="360" t="s">
        <v>17</v>
      </c>
      <c r="B245" s="361"/>
      <c r="C245" s="362"/>
      <c r="D245" s="243"/>
      <c r="E245" s="243"/>
      <c r="F245" s="237"/>
      <c r="G245" s="244">
        <f>SUM(G241:G244)</f>
        <v>99046.09</v>
      </c>
      <c r="H245" s="245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9"/>
      <c r="V245" s="239"/>
      <c r="W245" s="239"/>
      <c r="X245" s="238"/>
      <c r="Y245" s="240"/>
      <c r="Z245" s="238"/>
      <c r="AA245" s="240"/>
      <c r="AB245" s="249">
        <f>SUM(AB241:AB244)</f>
        <v>2933000</v>
      </c>
    </row>
    <row r="246" spans="1:28" s="7" customFormat="1" ht="19.5" customHeight="1">
      <c r="A246" s="381"/>
      <c r="B246" s="382"/>
      <c r="C246" s="383"/>
      <c r="D246" s="386" t="s">
        <v>291</v>
      </c>
      <c r="E246" s="387"/>
      <c r="F246" s="387"/>
      <c r="G246" s="387"/>
      <c r="H246" s="387"/>
      <c r="I246" s="388"/>
      <c r="J246" s="254">
        <f>G245+AB245-G241</f>
        <v>3032046.09</v>
      </c>
      <c r="K246" s="238"/>
      <c r="L246" s="238"/>
      <c r="M246" s="238"/>
      <c r="N246" s="238"/>
      <c r="O246" s="238"/>
      <c r="P246" s="238"/>
      <c r="Q246" s="250"/>
      <c r="R246" s="250"/>
      <c r="S246" s="250"/>
      <c r="T246" s="250"/>
      <c r="U246" s="251"/>
      <c r="V246" s="251"/>
      <c r="W246" s="251"/>
      <c r="X246" s="250"/>
      <c r="Y246" s="252"/>
      <c r="Z246" s="250"/>
      <c r="AA246" s="252"/>
      <c r="AB246" s="253"/>
    </row>
    <row r="247" spans="1:28" s="7" customFormat="1" ht="13.5" thickBot="1">
      <c r="A247" s="11"/>
      <c r="B247" s="142"/>
      <c r="C247" s="13"/>
      <c r="D247" s="139"/>
      <c r="E247" s="139"/>
      <c r="F247" s="118"/>
      <c r="G247" s="121"/>
      <c r="H247" s="13"/>
      <c r="I247" s="134"/>
      <c r="J247" s="136"/>
      <c r="K247" s="136"/>
      <c r="L247" s="136"/>
      <c r="M247" s="136"/>
      <c r="N247" s="136"/>
      <c r="O247" s="136"/>
      <c r="P247" s="136"/>
      <c r="Q247" s="128"/>
      <c r="R247" s="128"/>
      <c r="S247" s="128"/>
      <c r="T247" s="128"/>
      <c r="U247" s="152"/>
      <c r="V247" s="152"/>
      <c r="W247" s="152"/>
      <c r="X247" s="128"/>
      <c r="Y247" s="107"/>
      <c r="Z247" s="128"/>
      <c r="AA247" s="107"/>
      <c r="AB247" s="214"/>
    </row>
    <row r="248" spans="1:28" s="7" customFormat="1" ht="34.5" customHeight="1" thickBot="1">
      <c r="A248" s="11"/>
      <c r="B248" s="142"/>
      <c r="C248" s="13"/>
      <c r="D248" s="139"/>
      <c r="E248" s="139"/>
      <c r="F248" s="118"/>
      <c r="G248" s="121"/>
      <c r="H248" s="13"/>
      <c r="I248" s="134"/>
      <c r="J248" s="136"/>
      <c r="K248" s="136"/>
      <c r="L248" s="136"/>
      <c r="M248" s="136"/>
      <c r="N248" s="136"/>
      <c r="O248" s="136"/>
      <c r="P248" s="136"/>
      <c r="Q248" s="389" t="s">
        <v>292</v>
      </c>
      <c r="R248" s="390"/>
      <c r="S248" s="391"/>
      <c r="T248" s="128"/>
      <c r="U248" s="152"/>
      <c r="V248" s="152"/>
      <c r="W248" s="152"/>
      <c r="X248" s="128"/>
      <c r="Y248" s="107"/>
      <c r="Z248" s="128"/>
      <c r="AA248" s="107"/>
      <c r="AB248" s="214"/>
    </row>
    <row r="249" spans="1:28" ht="12.75" customHeight="1">
      <c r="Q249" s="392">
        <f>J246+AB239+G236+G232+J217+I208+J202+AB194+J188+G180+G159+J156+H144</f>
        <v>186311906.96999997</v>
      </c>
      <c r="R249" s="393"/>
      <c r="S249" s="394"/>
    </row>
    <row r="250" spans="1:28" s="7" customFormat="1" ht="13.5" customHeight="1" thickBot="1">
      <c r="A250" s="11"/>
      <c r="B250" s="142"/>
      <c r="C250" s="13"/>
      <c r="D250" s="139"/>
      <c r="E250" s="139"/>
      <c r="F250" s="118"/>
      <c r="G250" s="121"/>
      <c r="H250" s="13"/>
      <c r="I250" s="134"/>
      <c r="J250" s="136"/>
      <c r="K250" s="136"/>
      <c r="L250" s="136"/>
      <c r="M250" s="136"/>
      <c r="N250" s="136"/>
      <c r="O250" s="136"/>
      <c r="P250" s="136"/>
      <c r="Q250" s="395"/>
      <c r="R250" s="396"/>
      <c r="S250" s="397"/>
      <c r="T250" s="128"/>
      <c r="U250" s="152"/>
      <c r="V250" s="152"/>
      <c r="W250" s="152"/>
      <c r="X250" s="128"/>
      <c r="Y250" s="107"/>
      <c r="Z250" s="128"/>
      <c r="AA250" s="107"/>
      <c r="AB250" s="214"/>
    </row>
    <row r="251" spans="1:28" s="7" customFormat="1">
      <c r="A251" s="11"/>
      <c r="B251" s="142"/>
      <c r="C251" s="13"/>
      <c r="D251" s="139"/>
      <c r="E251" s="139"/>
      <c r="F251" s="118"/>
      <c r="G251" s="121"/>
      <c r="H251" s="13"/>
      <c r="I251" s="134"/>
      <c r="J251" s="136"/>
      <c r="K251" s="136"/>
      <c r="L251" s="136"/>
      <c r="M251" s="136"/>
      <c r="N251" s="136"/>
      <c r="O251" s="136"/>
      <c r="P251" s="136"/>
      <c r="Q251" s="128"/>
      <c r="R251" s="128"/>
      <c r="S251" s="128"/>
      <c r="T251" s="128"/>
      <c r="U251" s="152"/>
      <c r="V251" s="152"/>
      <c r="W251" s="152"/>
      <c r="X251" s="128"/>
      <c r="Y251" s="107"/>
      <c r="Z251" s="128"/>
      <c r="AA251" s="107"/>
      <c r="AB251" s="214"/>
    </row>
    <row r="253" spans="1:28" ht="21.75" customHeight="1"/>
  </sheetData>
  <mergeCells count="81">
    <mergeCell ref="A240:G240"/>
    <mergeCell ref="D232:F232"/>
    <mergeCell ref="A236:C236"/>
    <mergeCell ref="A233:G233"/>
    <mergeCell ref="A232:C232"/>
    <mergeCell ref="D236:F236"/>
    <mergeCell ref="D239:I239"/>
    <mergeCell ref="A239:C239"/>
    <mergeCell ref="A237:G237"/>
    <mergeCell ref="A216:C217"/>
    <mergeCell ref="A218:G218"/>
    <mergeCell ref="D217:I217"/>
    <mergeCell ref="D216:F216"/>
    <mergeCell ref="G208:H208"/>
    <mergeCell ref="I210:I214"/>
    <mergeCell ref="G210:G214"/>
    <mergeCell ref="A209:G209"/>
    <mergeCell ref="D246:I246"/>
    <mergeCell ref="A245:C246"/>
    <mergeCell ref="Q248:S248"/>
    <mergeCell ref="Q249:S250"/>
    <mergeCell ref="A181:G181"/>
    <mergeCell ref="J210:J214"/>
    <mergeCell ref="D188:I188"/>
    <mergeCell ref="I204:I205"/>
    <mergeCell ref="A187:C188"/>
    <mergeCell ref="I190:I193"/>
    <mergeCell ref="A189:G189"/>
    <mergeCell ref="A201:C202"/>
    <mergeCell ref="B204:B205"/>
    <mergeCell ref="A204:A205"/>
    <mergeCell ref="H204:H205"/>
    <mergeCell ref="G204:G205"/>
    <mergeCell ref="D180:F180"/>
    <mergeCell ref="A145:G145"/>
    <mergeCell ref="A6:E6"/>
    <mergeCell ref="AB4:AB5"/>
    <mergeCell ref="H4:H5"/>
    <mergeCell ref="O143:Y143"/>
    <mergeCell ref="D156:I156"/>
    <mergeCell ref="A155:C156"/>
    <mergeCell ref="A159:C159"/>
    <mergeCell ref="D4:D5"/>
    <mergeCell ref="B180:C180"/>
    <mergeCell ref="D159:F159"/>
    <mergeCell ref="K136:M136"/>
    <mergeCell ref="W4:W5"/>
    <mergeCell ref="A160:G160"/>
    <mergeCell ref="A157:G157"/>
    <mergeCell ref="AA4:AA5"/>
    <mergeCell ref="G4:G5"/>
    <mergeCell ref="V4:V5"/>
    <mergeCell ref="X4:X5"/>
    <mergeCell ref="Y4:Y5"/>
    <mergeCell ref="J4:J5"/>
    <mergeCell ref="K4:M4"/>
    <mergeCell ref="U4:U5"/>
    <mergeCell ref="Z4:Z5"/>
    <mergeCell ref="I4:I5"/>
    <mergeCell ref="G190:G193"/>
    <mergeCell ref="J190:J193"/>
    <mergeCell ref="H190:H193"/>
    <mergeCell ref="I182:I184"/>
    <mergeCell ref="A203:G203"/>
    <mergeCell ref="I196:I198"/>
    <mergeCell ref="J204:J205"/>
    <mergeCell ref="H210:H214"/>
    <mergeCell ref="A195:G195"/>
    <mergeCell ref="B208:C208"/>
    <mergeCell ref="A194:C194"/>
    <mergeCell ref="E202:I202"/>
    <mergeCell ref="B144:F144"/>
    <mergeCell ref="H144:J144"/>
    <mergeCell ref="A143:C143"/>
    <mergeCell ref="N4:N5"/>
    <mergeCell ref="O4:T4"/>
    <mergeCell ref="B4:B5"/>
    <mergeCell ref="C4:C5"/>
    <mergeCell ref="F4:F5"/>
    <mergeCell ref="A4:A5"/>
    <mergeCell ref="E4:E5"/>
  </mergeCells>
  <phoneticPr fontId="16" type="noConversion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>
    <oddFooter>Strona &amp;P z &amp;N</oddFooter>
  </headerFooter>
  <rowBreaks count="5" manualBreakCount="5">
    <brk id="144" max="27" man="1"/>
    <brk id="159" max="27" man="1"/>
    <brk id="182" max="27" man="1"/>
    <brk id="194" max="27" man="1"/>
    <brk id="213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2"/>
  <dimension ref="A1:F844"/>
  <sheetViews>
    <sheetView view="pageBreakPreview" zoomScale="75" zoomScaleNormal="110" zoomScaleSheetLayoutView="75" workbookViewId="0">
      <selection activeCell="H505" sqref="H505"/>
    </sheetView>
  </sheetViews>
  <sheetFormatPr defaultRowHeight="12.75"/>
  <cols>
    <col min="1" max="1" width="5.5703125" style="11" customWidth="1"/>
    <col min="2" max="2" width="47.5703125" style="27" customWidth="1"/>
    <col min="3" max="3" width="15.42578125" style="13" customWidth="1"/>
    <col min="4" max="4" width="18.42578125" style="40" customWidth="1"/>
    <col min="5" max="5" width="12.140625" bestFit="1" customWidth="1"/>
    <col min="6" max="6" width="11.140625" customWidth="1"/>
  </cols>
  <sheetData>
    <row r="1" spans="1:4" s="11" customFormat="1">
      <c r="A1" s="26" t="s">
        <v>197</v>
      </c>
      <c r="B1" s="27"/>
      <c r="C1" s="13"/>
      <c r="D1" s="46"/>
    </row>
    <row r="3" spans="1:4">
      <c r="A3" s="409" t="s">
        <v>1061</v>
      </c>
      <c r="B3" s="409"/>
      <c r="C3" s="409"/>
      <c r="D3" s="409"/>
    </row>
    <row r="4" spans="1:4" ht="25.5">
      <c r="A4" s="3" t="s">
        <v>19</v>
      </c>
      <c r="B4" s="3" t="s">
        <v>27</v>
      </c>
      <c r="C4" s="3" t="s">
        <v>28</v>
      </c>
      <c r="D4" s="61" t="s">
        <v>29</v>
      </c>
    </row>
    <row r="5" spans="1:4" ht="12.75" customHeight="1">
      <c r="A5" s="355" t="s">
        <v>200</v>
      </c>
      <c r="B5" s="356"/>
      <c r="C5" s="356"/>
      <c r="D5" s="357"/>
    </row>
    <row r="6" spans="1:4" s="4" customFormat="1">
      <c r="A6" s="2">
        <v>1</v>
      </c>
      <c r="B6" s="146" t="s">
        <v>408</v>
      </c>
      <c r="C6" s="54">
        <v>2008</v>
      </c>
      <c r="D6" s="67">
        <v>99600</v>
      </c>
    </row>
    <row r="7" spans="1:4" s="4" customFormat="1">
      <c r="A7" s="2">
        <v>2</v>
      </c>
      <c r="B7" s="146" t="s">
        <v>409</v>
      </c>
      <c r="C7" s="54">
        <v>2008</v>
      </c>
      <c r="D7" s="67">
        <v>5005</v>
      </c>
    </row>
    <row r="8" spans="1:4" s="4" customFormat="1">
      <c r="A8" s="2">
        <v>3</v>
      </c>
      <c r="B8" s="146" t="s">
        <v>410</v>
      </c>
      <c r="C8" s="54">
        <v>2008</v>
      </c>
      <c r="D8" s="67">
        <v>7326</v>
      </c>
    </row>
    <row r="9" spans="1:4" s="4" customFormat="1" ht="25.5">
      <c r="A9" s="2">
        <v>4</v>
      </c>
      <c r="B9" s="146" t="s">
        <v>411</v>
      </c>
      <c r="C9" s="54">
        <v>2009</v>
      </c>
      <c r="D9" s="67">
        <v>48800</v>
      </c>
    </row>
    <row r="10" spans="1:4" s="4" customFormat="1">
      <c r="A10" s="2">
        <v>5</v>
      </c>
      <c r="B10" s="146" t="s">
        <v>415</v>
      </c>
      <c r="C10" s="54">
        <v>2011</v>
      </c>
      <c r="D10" s="67">
        <v>3345.6</v>
      </c>
    </row>
    <row r="11" spans="1:4" s="14" customFormat="1">
      <c r="A11" s="2"/>
      <c r="B11" s="19" t="s">
        <v>1057</v>
      </c>
      <c r="C11" s="2"/>
      <c r="D11" s="53">
        <f>SUM(D6:D10)</f>
        <v>164076.6</v>
      </c>
    </row>
    <row r="12" spans="1:4" ht="13.5" customHeight="1">
      <c r="A12" s="380" t="s">
        <v>201</v>
      </c>
      <c r="B12" s="380"/>
      <c r="C12" s="380"/>
      <c r="D12" s="380"/>
    </row>
    <row r="13" spans="1:4" s="18" customFormat="1">
      <c r="A13" s="2">
        <v>1</v>
      </c>
      <c r="B13" s="77" t="s">
        <v>832</v>
      </c>
      <c r="C13" s="78">
        <v>2008</v>
      </c>
      <c r="D13" s="79">
        <v>2323</v>
      </c>
    </row>
    <row r="14" spans="1:4" s="18" customFormat="1">
      <c r="A14" s="2">
        <v>2</v>
      </c>
      <c r="B14" s="77" t="s">
        <v>833</v>
      </c>
      <c r="C14" s="78">
        <v>2008</v>
      </c>
      <c r="D14" s="80">
        <v>1100</v>
      </c>
    </row>
    <row r="15" spans="1:4" s="18" customFormat="1">
      <c r="A15" s="2">
        <v>3</v>
      </c>
      <c r="B15" s="77" t="s">
        <v>834</v>
      </c>
      <c r="C15" s="78">
        <v>2008</v>
      </c>
      <c r="D15" s="80">
        <v>3300</v>
      </c>
    </row>
    <row r="16" spans="1:4" s="18" customFormat="1">
      <c r="A16" s="2">
        <v>4</v>
      </c>
      <c r="B16" s="77" t="s">
        <v>835</v>
      </c>
      <c r="C16" s="78">
        <v>2008</v>
      </c>
      <c r="D16" s="80">
        <v>4672</v>
      </c>
    </row>
    <row r="17" spans="1:4" s="18" customFormat="1">
      <c r="A17" s="2">
        <v>5</v>
      </c>
      <c r="B17" s="77" t="s">
        <v>836</v>
      </c>
      <c r="C17" s="78">
        <v>2008</v>
      </c>
      <c r="D17" s="80">
        <v>18000</v>
      </c>
    </row>
    <row r="18" spans="1:4" s="18" customFormat="1">
      <c r="A18" s="2">
        <v>6</v>
      </c>
      <c r="B18" s="174" t="s">
        <v>837</v>
      </c>
      <c r="C18" s="175">
        <v>2009</v>
      </c>
      <c r="D18" s="176">
        <v>700</v>
      </c>
    </row>
    <row r="19" spans="1:4" s="18" customFormat="1">
      <c r="A19" s="2">
        <v>7</v>
      </c>
      <c r="B19" s="177" t="s">
        <v>838</v>
      </c>
      <c r="C19" s="175">
        <v>2009</v>
      </c>
      <c r="D19" s="176">
        <v>548.03</v>
      </c>
    </row>
    <row r="20" spans="1:4" s="18" customFormat="1">
      <c r="A20" s="2">
        <v>8</v>
      </c>
      <c r="B20" s="77" t="s">
        <v>222</v>
      </c>
      <c r="C20" s="78">
        <v>2008</v>
      </c>
      <c r="D20" s="80">
        <v>2850</v>
      </c>
    </row>
    <row r="21" spans="1:4" s="18" customFormat="1">
      <c r="A21" s="2">
        <v>9</v>
      </c>
      <c r="B21" s="174" t="s">
        <v>692</v>
      </c>
      <c r="C21" s="175">
        <v>2009</v>
      </c>
      <c r="D21" s="176">
        <v>1946.81</v>
      </c>
    </row>
    <row r="22" spans="1:4" s="18" customFormat="1">
      <c r="A22" s="2">
        <v>10</v>
      </c>
      <c r="B22" s="77" t="s">
        <v>839</v>
      </c>
      <c r="C22" s="78">
        <v>2010</v>
      </c>
      <c r="D22" s="80">
        <v>1366.4</v>
      </c>
    </row>
    <row r="23" spans="1:4" s="18" customFormat="1">
      <c r="A23" s="2">
        <v>11</v>
      </c>
      <c r="B23" s="174" t="s">
        <v>840</v>
      </c>
      <c r="C23" s="175">
        <v>2010</v>
      </c>
      <c r="D23" s="176">
        <v>1533.54</v>
      </c>
    </row>
    <row r="24" spans="1:4" s="18" customFormat="1">
      <c r="A24" s="2">
        <v>12</v>
      </c>
      <c r="B24" s="77" t="s">
        <v>841</v>
      </c>
      <c r="C24" s="78">
        <v>2010</v>
      </c>
      <c r="D24" s="80">
        <v>12683.12</v>
      </c>
    </row>
    <row r="25" spans="1:4" s="18" customFormat="1">
      <c r="A25" s="2">
        <v>13</v>
      </c>
      <c r="B25" s="77" t="s">
        <v>693</v>
      </c>
      <c r="C25" s="78">
        <v>2010</v>
      </c>
      <c r="D25" s="80">
        <v>19642</v>
      </c>
    </row>
    <row r="26" spans="1:4" s="18" customFormat="1">
      <c r="A26" s="2">
        <v>14</v>
      </c>
      <c r="B26" s="77" t="s">
        <v>222</v>
      </c>
      <c r="C26" s="78">
        <v>2011</v>
      </c>
      <c r="D26" s="80">
        <v>1934.92</v>
      </c>
    </row>
    <row r="27" spans="1:4" s="18" customFormat="1">
      <c r="A27" s="2">
        <v>15</v>
      </c>
      <c r="B27" s="77" t="s">
        <v>786</v>
      </c>
      <c r="C27" s="78">
        <v>2009</v>
      </c>
      <c r="D27" s="80">
        <v>39059.519999999997</v>
      </c>
    </row>
    <row r="28" spans="1:4" s="18" customFormat="1" ht="13.5" customHeight="1">
      <c r="A28" s="2"/>
      <c r="B28" s="19" t="s">
        <v>1057</v>
      </c>
      <c r="C28" s="2"/>
      <c r="D28" s="43">
        <f>SUM(D13:D27)</f>
        <v>111659.34</v>
      </c>
    </row>
    <row r="29" spans="1:4" s="18" customFormat="1" ht="13.5" customHeight="1">
      <c r="A29" s="380" t="s">
        <v>202</v>
      </c>
      <c r="B29" s="380"/>
      <c r="C29" s="380"/>
      <c r="D29" s="380"/>
    </row>
    <row r="30" spans="1:4" s="18" customFormat="1" ht="13.5" customHeight="1">
      <c r="A30" s="54">
        <v>1</v>
      </c>
      <c r="B30" s="55" t="s">
        <v>519</v>
      </c>
      <c r="C30" s="54">
        <v>2009</v>
      </c>
      <c r="D30" s="67">
        <v>660</v>
      </c>
    </row>
    <row r="31" spans="1:4" s="18" customFormat="1" ht="13.5" customHeight="1">
      <c r="A31" s="54">
        <v>2</v>
      </c>
      <c r="B31" s="1" t="s">
        <v>520</v>
      </c>
      <c r="C31" s="2">
        <v>2009</v>
      </c>
      <c r="D31" s="42">
        <v>3410.18</v>
      </c>
    </row>
    <row r="32" spans="1:4" s="18" customFormat="1" ht="13.5" customHeight="1">
      <c r="A32" s="54">
        <v>3</v>
      </c>
      <c r="B32" s="1" t="s">
        <v>521</v>
      </c>
      <c r="C32" s="2">
        <v>2010</v>
      </c>
      <c r="D32" s="42">
        <v>7200</v>
      </c>
    </row>
    <row r="33" spans="1:4" s="18" customFormat="1" ht="13.5" customHeight="1">
      <c r="A33" s="33"/>
      <c r="B33" s="403" t="s">
        <v>1057</v>
      </c>
      <c r="C33" s="403" t="s">
        <v>1</v>
      </c>
      <c r="D33" s="43">
        <f>SUM(D30:D32)</f>
        <v>11270.18</v>
      </c>
    </row>
    <row r="34" spans="1:4" s="18" customFormat="1" ht="13.5" customHeight="1">
      <c r="A34" s="380" t="s">
        <v>203</v>
      </c>
      <c r="B34" s="380"/>
      <c r="C34" s="380"/>
      <c r="D34" s="380"/>
    </row>
    <row r="35" spans="1:4" s="18" customFormat="1" ht="13.5" customHeight="1">
      <c r="A35" s="2">
        <v>1</v>
      </c>
      <c r="B35" s="170" t="s">
        <v>559</v>
      </c>
      <c r="C35" s="154">
        <v>2008</v>
      </c>
      <c r="D35" s="171">
        <v>208906.51</v>
      </c>
    </row>
    <row r="36" spans="1:4" s="18" customFormat="1" ht="13.5" customHeight="1">
      <c r="A36" s="2">
        <v>2</v>
      </c>
      <c r="B36" s="1" t="s">
        <v>554</v>
      </c>
      <c r="C36" s="2">
        <v>2009</v>
      </c>
      <c r="D36" s="42">
        <v>188.52</v>
      </c>
    </row>
    <row r="37" spans="1:4" s="18" customFormat="1" ht="13.5" customHeight="1">
      <c r="A37" s="2">
        <v>3</v>
      </c>
      <c r="B37" s="1" t="s">
        <v>222</v>
      </c>
      <c r="C37" s="2">
        <v>2009</v>
      </c>
      <c r="D37" s="42">
        <v>1590.17</v>
      </c>
    </row>
    <row r="38" spans="1:4" s="18" customFormat="1" ht="13.5" customHeight="1">
      <c r="A38" s="2">
        <v>4</v>
      </c>
      <c r="B38" s="1" t="s">
        <v>555</v>
      </c>
      <c r="C38" s="2">
        <v>2009</v>
      </c>
      <c r="D38" s="42">
        <v>245.9</v>
      </c>
    </row>
    <row r="39" spans="1:4" s="18" customFormat="1" ht="13.5" customHeight="1">
      <c r="A39" s="2">
        <v>5</v>
      </c>
      <c r="B39" s="1" t="s">
        <v>556</v>
      </c>
      <c r="C39" s="2">
        <v>2009</v>
      </c>
      <c r="D39" s="42">
        <f>1434.43*2</f>
        <v>2868.86</v>
      </c>
    </row>
    <row r="40" spans="1:4" s="18" customFormat="1" ht="13.5" customHeight="1">
      <c r="A40" s="2">
        <v>6</v>
      </c>
      <c r="B40" s="1" t="s">
        <v>557</v>
      </c>
      <c r="C40" s="2">
        <v>2010</v>
      </c>
      <c r="D40" s="42">
        <v>261.48</v>
      </c>
    </row>
    <row r="41" spans="1:4" s="18" customFormat="1" ht="13.5" customHeight="1">
      <c r="A41" s="2">
        <v>7</v>
      </c>
      <c r="B41" s="1" t="s">
        <v>556</v>
      </c>
      <c r="C41" s="2">
        <v>2010</v>
      </c>
      <c r="D41" s="42">
        <v>1803.28</v>
      </c>
    </row>
    <row r="42" spans="1:4" s="18" customFormat="1" ht="13.5" customHeight="1">
      <c r="A42" s="2">
        <v>8</v>
      </c>
      <c r="B42" s="1" t="s">
        <v>556</v>
      </c>
      <c r="C42" s="2">
        <v>2010</v>
      </c>
      <c r="D42" s="42">
        <v>1556.56</v>
      </c>
    </row>
    <row r="43" spans="1:4" s="18" customFormat="1" ht="13.5" customHeight="1">
      <c r="A43" s="2">
        <v>9</v>
      </c>
      <c r="B43" s="1" t="s">
        <v>558</v>
      </c>
      <c r="C43" s="2">
        <v>2011</v>
      </c>
      <c r="D43" s="42">
        <v>267.48</v>
      </c>
    </row>
    <row r="44" spans="1:4" s="14" customFormat="1">
      <c r="A44" s="403" t="s">
        <v>1057</v>
      </c>
      <c r="B44" s="403" t="s">
        <v>1</v>
      </c>
      <c r="C44" s="2"/>
      <c r="D44" s="43">
        <f>SUM(D35:D43)</f>
        <v>217688.76</v>
      </c>
    </row>
    <row r="45" spans="1:4" s="14" customFormat="1" ht="12.75" customHeight="1">
      <c r="A45" s="380" t="s">
        <v>204</v>
      </c>
      <c r="B45" s="380"/>
      <c r="C45" s="380"/>
      <c r="D45" s="380"/>
    </row>
    <row r="46" spans="1:4" s="14" customFormat="1">
      <c r="A46" s="2">
        <v>1</v>
      </c>
      <c r="B46" s="35" t="s">
        <v>678</v>
      </c>
      <c r="C46" s="2">
        <v>2008</v>
      </c>
      <c r="D46" s="45">
        <v>3032</v>
      </c>
    </row>
    <row r="47" spans="1:4" s="14" customFormat="1">
      <c r="A47" s="2">
        <v>2</v>
      </c>
      <c r="B47" s="35" t="s">
        <v>679</v>
      </c>
      <c r="C47" s="2">
        <v>2008</v>
      </c>
      <c r="D47" s="45">
        <v>22527</v>
      </c>
    </row>
    <row r="48" spans="1:4" s="14" customFormat="1">
      <c r="A48" s="2">
        <v>3</v>
      </c>
      <c r="B48" s="35" t="s">
        <v>680</v>
      </c>
      <c r="C48" s="2">
        <v>2008</v>
      </c>
      <c r="D48" s="45">
        <v>2593</v>
      </c>
    </row>
    <row r="49" spans="1:4" s="14" customFormat="1">
      <c r="A49" s="2">
        <v>4</v>
      </c>
      <c r="B49" s="35" t="s">
        <v>681</v>
      </c>
      <c r="C49" s="2">
        <v>2008</v>
      </c>
      <c r="D49" s="45">
        <v>680</v>
      </c>
    </row>
    <row r="50" spans="1:4" s="14" customFormat="1">
      <c r="A50" s="2">
        <v>5</v>
      </c>
      <c r="B50" s="35" t="s">
        <v>682</v>
      </c>
      <c r="C50" s="2">
        <v>2008</v>
      </c>
      <c r="D50" s="45">
        <v>1340</v>
      </c>
    </row>
    <row r="51" spans="1:4" s="14" customFormat="1">
      <c r="A51" s="2">
        <v>6</v>
      </c>
      <c r="B51" s="172" t="s">
        <v>683</v>
      </c>
      <c r="C51" s="154">
        <v>2008</v>
      </c>
      <c r="D51" s="173">
        <v>4152.88</v>
      </c>
    </row>
    <row r="52" spans="1:4" s="14" customFormat="1">
      <c r="A52" s="2">
        <v>7</v>
      </c>
      <c r="B52" s="35" t="s">
        <v>684</v>
      </c>
      <c r="C52" s="2">
        <v>2008</v>
      </c>
      <c r="D52" s="45">
        <v>6816.26</v>
      </c>
    </row>
    <row r="53" spans="1:4" s="14" customFormat="1">
      <c r="A53" s="2">
        <v>8</v>
      </c>
      <c r="B53" s="35" t="s">
        <v>685</v>
      </c>
      <c r="C53" s="2">
        <v>2009</v>
      </c>
      <c r="D53" s="45">
        <v>1999.99</v>
      </c>
    </row>
    <row r="54" spans="1:4" s="14" customFormat="1">
      <c r="A54" s="2">
        <v>9</v>
      </c>
      <c r="B54" s="35" t="s">
        <v>686</v>
      </c>
      <c r="C54" s="2">
        <v>2009</v>
      </c>
      <c r="D54" s="45">
        <v>800</v>
      </c>
    </row>
    <row r="55" spans="1:4" s="14" customFormat="1">
      <c r="A55" s="2">
        <v>10</v>
      </c>
      <c r="B55" s="35" t="s">
        <v>687</v>
      </c>
      <c r="C55" s="2">
        <v>2009</v>
      </c>
      <c r="D55" s="45">
        <v>550</v>
      </c>
    </row>
    <row r="56" spans="1:4" s="14" customFormat="1">
      <c r="A56" s="2">
        <v>11</v>
      </c>
      <c r="B56" s="172" t="s">
        <v>688</v>
      </c>
      <c r="C56" s="154">
        <v>2009</v>
      </c>
      <c r="D56" s="173">
        <v>600</v>
      </c>
    </row>
    <row r="57" spans="1:4" s="14" customFormat="1">
      <c r="A57" s="2">
        <v>12</v>
      </c>
      <c r="B57" s="35" t="s">
        <v>689</v>
      </c>
      <c r="C57" s="2">
        <v>2009</v>
      </c>
      <c r="D57" s="45">
        <v>519</v>
      </c>
    </row>
    <row r="58" spans="1:4" s="14" customFormat="1">
      <c r="A58" s="2">
        <v>13</v>
      </c>
      <c r="B58" s="35" t="s">
        <v>690</v>
      </c>
      <c r="C58" s="2">
        <v>2009</v>
      </c>
      <c r="D58" s="45">
        <v>14205.68</v>
      </c>
    </row>
    <row r="59" spans="1:4" s="14" customFormat="1">
      <c r="A59" s="2">
        <v>14</v>
      </c>
      <c r="B59" s="35" t="s">
        <v>691</v>
      </c>
      <c r="C59" s="2">
        <v>2008</v>
      </c>
      <c r="D59" s="45">
        <v>477</v>
      </c>
    </row>
    <row r="60" spans="1:4" s="14" customFormat="1">
      <c r="A60" s="2">
        <v>15</v>
      </c>
      <c r="B60" s="35" t="s">
        <v>692</v>
      </c>
      <c r="C60" s="2">
        <v>2009</v>
      </c>
      <c r="D60" s="45">
        <v>1946.81</v>
      </c>
    </row>
    <row r="61" spans="1:4" s="14" customFormat="1">
      <c r="A61" s="2">
        <v>16</v>
      </c>
      <c r="B61" s="35" t="s">
        <v>693</v>
      </c>
      <c r="C61" s="2">
        <v>2010</v>
      </c>
      <c r="D61" s="45">
        <v>39284</v>
      </c>
    </row>
    <row r="62" spans="1:4" s="14" customFormat="1">
      <c r="A62" s="2">
        <v>17</v>
      </c>
      <c r="B62" s="35" t="s">
        <v>694</v>
      </c>
      <c r="C62" s="2">
        <v>2009</v>
      </c>
      <c r="D62" s="45">
        <v>2515</v>
      </c>
    </row>
    <row r="63" spans="1:4" s="14" customFormat="1">
      <c r="A63" s="2">
        <v>18</v>
      </c>
      <c r="B63" s="35" t="s">
        <v>695</v>
      </c>
      <c r="C63" s="2">
        <v>2010</v>
      </c>
      <c r="D63" s="45">
        <v>900</v>
      </c>
    </row>
    <row r="64" spans="1:4" s="14" customFormat="1">
      <c r="A64" s="2">
        <v>19</v>
      </c>
      <c r="B64" s="35" t="s">
        <v>696</v>
      </c>
      <c r="C64" s="2">
        <v>2010</v>
      </c>
      <c r="D64" s="45">
        <v>658.99</v>
      </c>
    </row>
    <row r="65" spans="1:4" s="14" customFormat="1">
      <c r="A65" s="2">
        <v>20</v>
      </c>
      <c r="B65" s="35" t="s">
        <v>697</v>
      </c>
      <c r="C65" s="2">
        <v>2009</v>
      </c>
      <c r="D65" s="45">
        <v>750</v>
      </c>
    </row>
    <row r="66" spans="1:4" s="14" customFormat="1">
      <c r="A66" s="2">
        <v>21</v>
      </c>
      <c r="B66" s="35" t="s">
        <v>698</v>
      </c>
      <c r="C66" s="2">
        <v>2009</v>
      </c>
      <c r="D66" s="45">
        <v>4882.4399999999996</v>
      </c>
    </row>
    <row r="67" spans="1:4">
      <c r="A67" s="2"/>
      <c r="B67" s="403" t="s">
        <v>17</v>
      </c>
      <c r="C67" s="403"/>
      <c r="D67" s="53">
        <f>SUM(D46:D66)</f>
        <v>111230.05</v>
      </c>
    </row>
    <row r="68" spans="1:4">
      <c r="A68" s="380" t="s">
        <v>205</v>
      </c>
      <c r="B68" s="380"/>
      <c r="C68" s="380"/>
      <c r="D68" s="380"/>
    </row>
    <row r="69" spans="1:4">
      <c r="A69" s="2">
        <v>1</v>
      </c>
      <c r="B69" s="1" t="s">
        <v>770</v>
      </c>
      <c r="C69" s="2">
        <v>2008</v>
      </c>
      <c r="D69" s="42">
        <v>690</v>
      </c>
    </row>
    <row r="70" spans="1:4">
      <c r="A70" s="2">
        <v>2</v>
      </c>
      <c r="B70" s="170" t="s">
        <v>771</v>
      </c>
      <c r="C70" s="154">
        <v>2008</v>
      </c>
      <c r="D70" s="171">
        <v>2100</v>
      </c>
    </row>
    <row r="71" spans="1:4">
      <c r="A71" s="2">
        <v>3</v>
      </c>
      <c r="B71" s="1" t="s">
        <v>772</v>
      </c>
      <c r="C71" s="2">
        <v>2008</v>
      </c>
      <c r="D71" s="42">
        <v>4152.88</v>
      </c>
    </row>
    <row r="72" spans="1:4">
      <c r="A72" s="2">
        <v>4</v>
      </c>
      <c r="B72" s="1" t="s">
        <v>773</v>
      </c>
      <c r="C72" s="2">
        <v>2008</v>
      </c>
      <c r="D72" s="42">
        <v>6816.21</v>
      </c>
    </row>
    <row r="73" spans="1:4">
      <c r="A73" s="2">
        <v>5</v>
      </c>
      <c r="B73" s="1" t="s">
        <v>774</v>
      </c>
      <c r="C73" s="2">
        <v>2008</v>
      </c>
      <c r="D73" s="42">
        <v>15872</v>
      </c>
    </row>
    <row r="74" spans="1:4">
      <c r="A74" s="2">
        <v>6</v>
      </c>
      <c r="B74" s="1" t="s">
        <v>775</v>
      </c>
      <c r="C74" s="2">
        <v>2008</v>
      </c>
      <c r="D74" s="42">
        <v>2205</v>
      </c>
    </row>
    <row r="75" spans="1:4">
      <c r="A75" s="2">
        <v>7</v>
      </c>
      <c r="B75" s="1" t="s">
        <v>775</v>
      </c>
      <c r="C75" s="2">
        <v>2008</v>
      </c>
      <c r="D75" s="42">
        <v>16290</v>
      </c>
    </row>
    <row r="76" spans="1:4">
      <c r="A76" s="2">
        <v>8</v>
      </c>
      <c r="B76" s="1" t="s">
        <v>775</v>
      </c>
      <c r="C76" s="2">
        <v>2008</v>
      </c>
      <c r="D76" s="42">
        <v>1900</v>
      </c>
    </row>
    <row r="77" spans="1:4">
      <c r="A77" s="2">
        <v>9</v>
      </c>
      <c r="B77" s="1" t="s">
        <v>776</v>
      </c>
      <c r="C77" s="2">
        <v>2008</v>
      </c>
      <c r="D77" s="42">
        <v>680</v>
      </c>
    </row>
    <row r="78" spans="1:4">
      <c r="A78" s="2">
        <v>10</v>
      </c>
      <c r="B78" s="1" t="s">
        <v>777</v>
      </c>
      <c r="C78" s="2">
        <v>2008</v>
      </c>
      <c r="D78" s="42">
        <v>7623</v>
      </c>
    </row>
    <row r="79" spans="1:4">
      <c r="A79" s="2">
        <v>11</v>
      </c>
      <c r="B79" s="1" t="s">
        <v>775</v>
      </c>
      <c r="C79" s="2">
        <v>2008</v>
      </c>
      <c r="D79" s="42">
        <v>2040</v>
      </c>
    </row>
    <row r="80" spans="1:4">
      <c r="A80" s="2">
        <v>12</v>
      </c>
      <c r="B80" s="1" t="s">
        <v>775</v>
      </c>
      <c r="C80" s="2">
        <v>2008</v>
      </c>
      <c r="D80" s="42">
        <v>2970</v>
      </c>
    </row>
    <row r="81" spans="1:4">
      <c r="A81" s="2">
        <v>13</v>
      </c>
      <c r="B81" s="1" t="s">
        <v>778</v>
      </c>
      <c r="C81" s="2">
        <v>2008</v>
      </c>
      <c r="D81" s="42">
        <v>1680</v>
      </c>
    </row>
    <row r="82" spans="1:4">
      <c r="A82" s="2">
        <v>14</v>
      </c>
      <c r="B82" s="1" t="s">
        <v>692</v>
      </c>
      <c r="C82" s="2">
        <v>2009</v>
      </c>
      <c r="D82" s="42">
        <v>1946.81</v>
      </c>
    </row>
    <row r="83" spans="1:4">
      <c r="A83" s="2">
        <v>15</v>
      </c>
      <c r="B83" s="1" t="s">
        <v>779</v>
      </c>
      <c r="C83" s="2">
        <v>2010</v>
      </c>
      <c r="D83" s="42">
        <v>19642</v>
      </c>
    </row>
    <row r="84" spans="1:4">
      <c r="A84" s="2">
        <v>16</v>
      </c>
      <c r="B84" s="1" t="s">
        <v>780</v>
      </c>
      <c r="C84" s="2">
        <v>2010</v>
      </c>
      <c r="D84" s="42">
        <v>150</v>
      </c>
    </row>
    <row r="85" spans="1:4">
      <c r="A85" s="2">
        <v>17</v>
      </c>
      <c r="B85" s="1" t="s">
        <v>696</v>
      </c>
      <c r="C85" s="2">
        <v>2010</v>
      </c>
      <c r="D85" s="42">
        <v>658.98</v>
      </c>
    </row>
    <row r="86" spans="1:4">
      <c r="A86" s="2">
        <v>18</v>
      </c>
      <c r="B86" s="1" t="s">
        <v>782</v>
      </c>
      <c r="C86" s="2">
        <v>2010</v>
      </c>
      <c r="D86" s="42">
        <v>1420</v>
      </c>
    </row>
    <row r="87" spans="1:4">
      <c r="A87" s="2">
        <v>19</v>
      </c>
      <c r="B87" s="1" t="s">
        <v>556</v>
      </c>
      <c r="C87" s="2">
        <v>2010</v>
      </c>
      <c r="D87" s="42">
        <v>1360</v>
      </c>
    </row>
    <row r="88" spans="1:4">
      <c r="A88" s="2">
        <v>20</v>
      </c>
      <c r="B88" s="1" t="s">
        <v>783</v>
      </c>
      <c r="C88" s="2">
        <v>2010</v>
      </c>
      <c r="D88" s="42">
        <v>860</v>
      </c>
    </row>
    <row r="89" spans="1:4">
      <c r="A89" s="2">
        <v>21</v>
      </c>
      <c r="B89" s="1" t="s">
        <v>784</v>
      </c>
      <c r="C89" s="2">
        <v>2011</v>
      </c>
      <c r="D89" s="42">
        <v>549.99</v>
      </c>
    </row>
    <row r="90" spans="1:4">
      <c r="A90" s="2">
        <v>22</v>
      </c>
      <c r="B90" s="1" t="s">
        <v>785</v>
      </c>
      <c r="C90" s="2">
        <v>2010</v>
      </c>
      <c r="D90" s="42">
        <v>415</v>
      </c>
    </row>
    <row r="91" spans="1:4">
      <c r="A91" s="2">
        <v>23</v>
      </c>
      <c r="B91" s="1" t="s">
        <v>786</v>
      </c>
      <c r="C91" s="2">
        <v>2009</v>
      </c>
      <c r="D91" s="42">
        <v>2441.2199999999998</v>
      </c>
    </row>
    <row r="92" spans="1:4">
      <c r="A92" s="2">
        <v>24</v>
      </c>
      <c r="B92" s="1" t="s">
        <v>520</v>
      </c>
      <c r="C92" s="2">
        <v>2008</v>
      </c>
      <c r="D92" s="42">
        <v>1730</v>
      </c>
    </row>
    <row r="93" spans="1:4" s="20" customFormat="1">
      <c r="A93" s="2"/>
      <c r="B93" s="19" t="s">
        <v>1057</v>
      </c>
      <c r="C93" s="2"/>
      <c r="D93" s="43">
        <f>SUM(D69:D92)</f>
        <v>96193.09</v>
      </c>
    </row>
    <row r="94" spans="1:4" s="7" customFormat="1">
      <c r="A94" s="380" t="s">
        <v>206</v>
      </c>
      <c r="B94" s="380"/>
      <c r="C94" s="380"/>
      <c r="D94" s="380"/>
    </row>
    <row r="95" spans="1:4" s="11" customFormat="1">
      <c r="A95" s="2">
        <v>1</v>
      </c>
      <c r="B95" s="22" t="s">
        <v>219</v>
      </c>
      <c r="C95" s="21">
        <v>2008</v>
      </c>
      <c r="D95" s="67">
        <v>10000</v>
      </c>
    </row>
    <row r="96" spans="1:4" s="11" customFormat="1">
      <c r="A96" s="2">
        <v>2</v>
      </c>
      <c r="B96" s="22" t="s">
        <v>220</v>
      </c>
      <c r="C96" s="21">
        <v>2008</v>
      </c>
      <c r="D96" s="67">
        <v>10470.040000000001</v>
      </c>
    </row>
    <row r="97" spans="1:4" s="11" customFormat="1">
      <c r="A97" s="2">
        <v>3</v>
      </c>
      <c r="B97" s="22" t="s">
        <v>221</v>
      </c>
      <c r="C97" s="21">
        <v>2008</v>
      </c>
      <c r="D97" s="67">
        <v>2280.02</v>
      </c>
    </row>
    <row r="98" spans="1:4" s="11" customFormat="1">
      <c r="A98" s="2">
        <v>4</v>
      </c>
      <c r="B98" s="22" t="s">
        <v>222</v>
      </c>
      <c r="C98" s="21">
        <v>2008</v>
      </c>
      <c r="D98" s="67">
        <v>1519.99</v>
      </c>
    </row>
    <row r="99" spans="1:4" s="11" customFormat="1">
      <c r="A99" s="2">
        <v>5</v>
      </c>
      <c r="B99" s="22" t="s">
        <v>222</v>
      </c>
      <c r="C99" s="21">
        <v>2008</v>
      </c>
      <c r="D99" s="67">
        <v>1519.99</v>
      </c>
    </row>
    <row r="100" spans="1:4" s="11" customFormat="1">
      <c r="A100" s="2">
        <v>6</v>
      </c>
      <c r="B100" s="22" t="s">
        <v>222</v>
      </c>
      <c r="C100" s="21">
        <v>2009</v>
      </c>
      <c r="D100" s="67">
        <v>1800</v>
      </c>
    </row>
    <row r="101" spans="1:4" s="11" customFormat="1">
      <c r="A101" s="2">
        <v>7</v>
      </c>
      <c r="B101" s="22" t="s">
        <v>223</v>
      </c>
      <c r="C101" s="21">
        <v>2009</v>
      </c>
      <c r="D101" s="67">
        <v>750</v>
      </c>
    </row>
    <row r="102" spans="1:4" s="11" customFormat="1">
      <c r="A102" s="2">
        <v>8</v>
      </c>
      <c r="B102" s="22" t="s">
        <v>222</v>
      </c>
      <c r="C102" s="21">
        <v>2009</v>
      </c>
      <c r="D102" s="67">
        <v>1919</v>
      </c>
    </row>
    <row r="103" spans="1:4" s="11" customFormat="1">
      <c r="A103" s="2">
        <v>9</v>
      </c>
      <c r="B103" s="22" t="s">
        <v>221</v>
      </c>
      <c r="C103" s="21">
        <v>2010</v>
      </c>
      <c r="D103" s="67">
        <v>2764.99</v>
      </c>
    </row>
    <row r="104" spans="1:4" s="11" customFormat="1">
      <c r="A104" s="2">
        <v>10</v>
      </c>
      <c r="B104" s="22" t="s">
        <v>222</v>
      </c>
      <c r="C104" s="21">
        <v>2010</v>
      </c>
      <c r="D104" s="67">
        <v>2335</v>
      </c>
    </row>
    <row r="105" spans="1:4" s="11" customFormat="1">
      <c r="A105" s="2">
        <v>11</v>
      </c>
      <c r="B105" s="22" t="s">
        <v>222</v>
      </c>
      <c r="C105" s="21">
        <v>2010</v>
      </c>
      <c r="D105" s="67">
        <v>1300</v>
      </c>
    </row>
    <row r="106" spans="1:4" s="11" customFormat="1">
      <c r="A106" s="2">
        <v>12</v>
      </c>
      <c r="B106" s="22" t="s">
        <v>222</v>
      </c>
      <c r="C106" s="21">
        <v>2010</v>
      </c>
      <c r="D106" s="67">
        <v>1299.97</v>
      </c>
    </row>
    <row r="107" spans="1:4" s="11" customFormat="1">
      <c r="A107" s="2">
        <v>13</v>
      </c>
      <c r="B107" s="22" t="s">
        <v>224</v>
      </c>
      <c r="C107" s="21">
        <v>2009</v>
      </c>
      <c r="D107" s="67">
        <v>3495</v>
      </c>
    </row>
    <row r="108" spans="1:4" s="11" customFormat="1">
      <c r="A108" s="2">
        <v>14</v>
      </c>
      <c r="B108" s="22" t="s">
        <v>225</v>
      </c>
      <c r="C108" s="21">
        <v>2009</v>
      </c>
      <c r="D108" s="67">
        <v>399</v>
      </c>
    </row>
    <row r="109" spans="1:4" s="11" customFormat="1">
      <c r="A109" s="2">
        <v>15</v>
      </c>
      <c r="B109" s="22" t="s">
        <v>222</v>
      </c>
      <c r="C109" s="21">
        <v>2011</v>
      </c>
      <c r="D109" s="67">
        <v>2019</v>
      </c>
    </row>
    <row r="110" spans="1:4" s="11" customFormat="1">
      <c r="A110" s="2">
        <v>16</v>
      </c>
      <c r="B110" s="22" t="s">
        <v>226</v>
      </c>
      <c r="C110" s="21">
        <v>2011</v>
      </c>
      <c r="D110" s="67">
        <v>1400</v>
      </c>
    </row>
    <row r="111" spans="1:4" s="11" customFormat="1">
      <c r="A111" s="2">
        <v>17</v>
      </c>
      <c r="B111" s="22" t="s">
        <v>227</v>
      </c>
      <c r="C111" s="21">
        <v>2011</v>
      </c>
      <c r="D111" s="67">
        <v>360</v>
      </c>
    </row>
    <row r="112" spans="1:4" s="11" customFormat="1">
      <c r="A112" s="2">
        <v>18</v>
      </c>
      <c r="B112" s="22" t="s">
        <v>227</v>
      </c>
      <c r="C112" s="21">
        <v>2011</v>
      </c>
      <c r="D112" s="67">
        <v>360</v>
      </c>
    </row>
    <row r="113" spans="1:6" s="7" customFormat="1">
      <c r="A113" s="405" t="s">
        <v>1057</v>
      </c>
      <c r="B113" s="405"/>
      <c r="C113" s="36"/>
      <c r="D113" s="52">
        <f>SUM(D95:D112)</f>
        <v>45992.000000000007</v>
      </c>
      <c r="F113" s="15"/>
    </row>
    <row r="114" spans="1:6" s="7" customFormat="1">
      <c r="A114" s="380" t="s">
        <v>207</v>
      </c>
      <c r="B114" s="380"/>
      <c r="C114" s="380"/>
      <c r="D114" s="380"/>
      <c r="F114" s="15"/>
    </row>
    <row r="115" spans="1:6" s="7" customFormat="1">
      <c r="A115" s="2">
        <v>1</v>
      </c>
      <c r="B115" s="37" t="s">
        <v>882</v>
      </c>
      <c r="C115" s="38">
        <v>2008</v>
      </c>
      <c r="D115" s="68">
        <v>3300</v>
      </c>
      <c r="F115" s="15"/>
    </row>
    <row r="116" spans="1:6" s="7" customFormat="1">
      <c r="A116" s="2">
        <v>2</v>
      </c>
      <c r="B116" s="37" t="s">
        <v>883</v>
      </c>
      <c r="C116" s="38">
        <v>2008</v>
      </c>
      <c r="D116" s="68">
        <v>410</v>
      </c>
    </row>
    <row r="117" spans="1:6" s="7" customFormat="1">
      <c r="A117" s="2">
        <v>3</v>
      </c>
      <c r="B117" s="37" t="s">
        <v>884</v>
      </c>
      <c r="C117" s="38">
        <v>2008</v>
      </c>
      <c r="D117" s="68">
        <v>430</v>
      </c>
    </row>
    <row r="118" spans="1:6" s="7" customFormat="1">
      <c r="A118" s="2">
        <v>4</v>
      </c>
      <c r="B118" s="178" t="s">
        <v>885</v>
      </c>
      <c r="C118" s="179">
        <v>2009</v>
      </c>
      <c r="D118" s="180">
        <v>1946.81</v>
      </c>
    </row>
    <row r="119" spans="1:6" s="7" customFormat="1">
      <c r="A119" s="2">
        <v>5</v>
      </c>
      <c r="B119" s="178" t="s">
        <v>886</v>
      </c>
      <c r="C119" s="179">
        <v>2009</v>
      </c>
      <c r="D119" s="180">
        <v>522.35</v>
      </c>
    </row>
    <row r="120" spans="1:6" s="7" customFormat="1">
      <c r="A120" s="2">
        <v>6</v>
      </c>
      <c r="B120" s="37" t="s">
        <v>779</v>
      </c>
      <c r="C120" s="38">
        <v>2010</v>
      </c>
      <c r="D120" s="68">
        <v>19642</v>
      </c>
    </row>
    <row r="121" spans="1:6" s="7" customFormat="1">
      <c r="A121" s="2">
        <v>7</v>
      </c>
      <c r="B121" s="178" t="s">
        <v>887</v>
      </c>
      <c r="C121" s="179">
        <v>2010</v>
      </c>
      <c r="D121" s="180">
        <v>10711.6</v>
      </c>
    </row>
    <row r="122" spans="1:6" s="7" customFormat="1">
      <c r="A122" s="2">
        <v>8</v>
      </c>
      <c r="B122" s="37" t="s">
        <v>696</v>
      </c>
      <c r="C122" s="38">
        <v>2010</v>
      </c>
      <c r="D122" s="68">
        <v>658.98</v>
      </c>
    </row>
    <row r="123" spans="1:6" s="7" customFormat="1">
      <c r="A123" s="2">
        <v>9</v>
      </c>
      <c r="B123" s="178" t="s">
        <v>888</v>
      </c>
      <c r="C123" s="179">
        <v>2010</v>
      </c>
      <c r="D123" s="180">
        <v>800</v>
      </c>
    </row>
    <row r="124" spans="1:6" s="7" customFormat="1">
      <c r="A124" s="2">
        <v>10</v>
      </c>
      <c r="B124" s="178" t="s">
        <v>889</v>
      </c>
      <c r="C124" s="179">
        <v>2010</v>
      </c>
      <c r="D124" s="180">
        <v>1220</v>
      </c>
      <c r="E124" s="181"/>
    </row>
    <row r="125" spans="1:6" s="7" customFormat="1">
      <c r="A125" s="2">
        <v>11</v>
      </c>
      <c r="B125" s="178" t="s">
        <v>688</v>
      </c>
      <c r="C125" s="179">
        <v>2010</v>
      </c>
      <c r="D125" s="180">
        <v>475</v>
      </c>
      <c r="E125" s="181"/>
    </row>
    <row r="126" spans="1:6" s="7" customFormat="1">
      <c r="A126" s="2">
        <v>12</v>
      </c>
      <c r="B126" s="37" t="s">
        <v>222</v>
      </c>
      <c r="C126" s="38">
        <v>2010</v>
      </c>
      <c r="D126" s="68">
        <v>2520</v>
      </c>
    </row>
    <row r="127" spans="1:6" s="7" customFormat="1">
      <c r="A127" s="2">
        <v>13</v>
      </c>
      <c r="B127" s="37" t="s">
        <v>890</v>
      </c>
      <c r="C127" s="38">
        <v>2010</v>
      </c>
      <c r="D127" s="68">
        <v>470</v>
      </c>
    </row>
    <row r="128" spans="1:6" s="7" customFormat="1">
      <c r="A128" s="2">
        <v>14</v>
      </c>
      <c r="B128" s="37" t="s">
        <v>786</v>
      </c>
      <c r="C128" s="38">
        <v>2009</v>
      </c>
      <c r="D128" s="68">
        <v>2441.2199999999998</v>
      </c>
    </row>
    <row r="129" spans="1:4" s="7" customFormat="1">
      <c r="A129" s="2">
        <v>15</v>
      </c>
      <c r="B129" s="37" t="s">
        <v>222</v>
      </c>
      <c r="C129" s="38">
        <v>2010</v>
      </c>
      <c r="D129" s="68">
        <v>1000</v>
      </c>
    </row>
    <row r="130" spans="1:4" s="7" customFormat="1">
      <c r="A130" s="2">
        <v>16</v>
      </c>
      <c r="B130" s="37" t="s">
        <v>891</v>
      </c>
      <c r="C130" s="38">
        <v>2010</v>
      </c>
      <c r="D130" s="68">
        <v>2754</v>
      </c>
    </row>
    <row r="131" spans="1:4" s="7" customFormat="1">
      <c r="A131" s="2">
        <v>17</v>
      </c>
      <c r="B131" s="37" t="s">
        <v>892</v>
      </c>
      <c r="C131" s="38">
        <v>2010</v>
      </c>
      <c r="D131" s="68">
        <v>550</v>
      </c>
    </row>
    <row r="132" spans="1:4" s="14" customFormat="1">
      <c r="A132" s="2"/>
      <c r="B132" s="19" t="s">
        <v>1057</v>
      </c>
      <c r="C132" s="2"/>
      <c r="D132" s="43">
        <f>SUM(D115:D131)</f>
        <v>49851.960000000006</v>
      </c>
    </row>
    <row r="133" spans="1:4" s="14" customFormat="1">
      <c r="A133" s="380" t="s">
        <v>208</v>
      </c>
      <c r="B133" s="380"/>
      <c r="C133" s="380"/>
      <c r="D133" s="380"/>
    </row>
    <row r="134" spans="1:4" s="14" customFormat="1">
      <c r="A134" s="2">
        <v>1</v>
      </c>
      <c r="B134" s="22" t="s">
        <v>934</v>
      </c>
      <c r="C134" s="21">
        <v>2008</v>
      </c>
      <c r="D134" s="49">
        <v>8496</v>
      </c>
    </row>
    <row r="135" spans="1:4" s="14" customFormat="1">
      <c r="A135" s="2">
        <v>2</v>
      </c>
      <c r="B135" s="22" t="s">
        <v>935</v>
      </c>
      <c r="C135" s="21">
        <v>2008</v>
      </c>
      <c r="D135" s="49">
        <v>2960</v>
      </c>
    </row>
    <row r="136" spans="1:4" s="14" customFormat="1">
      <c r="A136" s="2">
        <v>3</v>
      </c>
      <c r="B136" s="22" t="s">
        <v>936</v>
      </c>
      <c r="C136" s="21">
        <v>2008</v>
      </c>
      <c r="D136" s="49">
        <v>1370</v>
      </c>
    </row>
    <row r="137" spans="1:4" s="14" customFormat="1">
      <c r="A137" s="2">
        <v>4</v>
      </c>
      <c r="B137" s="182" t="s">
        <v>937</v>
      </c>
      <c r="C137" s="183">
        <v>2010</v>
      </c>
      <c r="D137" s="184">
        <v>2682.78</v>
      </c>
    </row>
    <row r="138" spans="1:4" s="14" customFormat="1">
      <c r="A138" s="2">
        <v>5</v>
      </c>
      <c r="B138" s="22" t="s">
        <v>938</v>
      </c>
      <c r="C138" s="21">
        <v>2011</v>
      </c>
      <c r="D138" s="49">
        <v>798</v>
      </c>
    </row>
    <row r="139" spans="1:4" s="14" customFormat="1">
      <c r="A139" s="2">
        <v>6</v>
      </c>
      <c r="B139" s="22" t="s">
        <v>939</v>
      </c>
      <c r="C139" s="21">
        <v>2009</v>
      </c>
      <c r="D139" s="49">
        <v>12206.1</v>
      </c>
    </row>
    <row r="140" spans="1:4" s="14" customFormat="1">
      <c r="A140" s="2">
        <v>7</v>
      </c>
      <c r="B140" s="22" t="s">
        <v>940</v>
      </c>
      <c r="C140" s="21">
        <v>2009</v>
      </c>
      <c r="D140" s="49">
        <v>1089.46</v>
      </c>
    </row>
    <row r="141" spans="1:4" s="6" customFormat="1" ht="25.5">
      <c r="A141" s="2">
        <v>8</v>
      </c>
      <c r="B141" s="55" t="s">
        <v>941</v>
      </c>
      <c r="C141" s="54">
        <v>2011</v>
      </c>
      <c r="D141" s="67">
        <v>4239.99</v>
      </c>
    </row>
    <row r="142" spans="1:4" s="14" customFormat="1" ht="17.25" customHeight="1">
      <c r="A142" s="2"/>
      <c r="B142" s="19" t="s">
        <v>1057</v>
      </c>
      <c r="C142" s="2"/>
      <c r="D142" s="50">
        <f>SUM(D134:D141)</f>
        <v>33842.33</v>
      </c>
    </row>
    <row r="143" spans="1:4" s="14" customFormat="1" ht="16.5" customHeight="1">
      <c r="A143" s="380" t="s">
        <v>209</v>
      </c>
      <c r="B143" s="380"/>
      <c r="C143" s="380"/>
      <c r="D143" s="380"/>
    </row>
    <row r="144" spans="1:4" s="14" customFormat="1" ht="15.75" customHeight="1">
      <c r="A144" s="2">
        <v>1</v>
      </c>
      <c r="B144" s="1" t="s">
        <v>775</v>
      </c>
      <c r="C144" s="2">
        <v>2008</v>
      </c>
      <c r="D144" s="45">
        <v>8496</v>
      </c>
    </row>
    <row r="145" spans="1:4" s="14" customFormat="1">
      <c r="A145" s="2">
        <v>2</v>
      </c>
      <c r="B145" s="23" t="s">
        <v>966</v>
      </c>
      <c r="C145" s="24">
        <v>2008</v>
      </c>
      <c r="D145" s="51">
        <v>1370</v>
      </c>
    </row>
    <row r="146" spans="1:4" s="14" customFormat="1">
      <c r="A146" s="2">
        <v>3</v>
      </c>
      <c r="B146" s="23" t="s">
        <v>967</v>
      </c>
      <c r="C146" s="24">
        <v>2008</v>
      </c>
      <c r="D146" s="51">
        <v>2960</v>
      </c>
    </row>
    <row r="147" spans="1:4" s="14" customFormat="1">
      <c r="A147" s="2">
        <v>4</v>
      </c>
      <c r="B147" s="23" t="s">
        <v>968</v>
      </c>
      <c r="C147" s="24">
        <v>2008</v>
      </c>
      <c r="D147" s="51">
        <v>1100</v>
      </c>
    </row>
    <row r="148" spans="1:4" s="14" customFormat="1">
      <c r="A148" s="2">
        <v>5</v>
      </c>
      <c r="B148" s="23" t="s">
        <v>969</v>
      </c>
      <c r="C148" s="24">
        <v>2009</v>
      </c>
      <c r="D148" s="51">
        <v>1896.12</v>
      </c>
    </row>
    <row r="149" spans="1:4" s="14" customFormat="1">
      <c r="A149" s="2">
        <v>6</v>
      </c>
      <c r="B149" s="23" t="s">
        <v>692</v>
      </c>
      <c r="C149" s="24">
        <v>2009</v>
      </c>
      <c r="D149" s="51">
        <v>1946.81</v>
      </c>
    </row>
    <row r="150" spans="1:4" s="14" customFormat="1">
      <c r="A150" s="2">
        <v>7</v>
      </c>
      <c r="B150" s="23" t="s">
        <v>970</v>
      </c>
      <c r="C150" s="24">
        <v>2010</v>
      </c>
      <c r="D150" s="51">
        <v>976</v>
      </c>
    </row>
    <row r="151" spans="1:4" s="14" customFormat="1">
      <c r="A151" s="2">
        <v>8</v>
      </c>
      <c r="B151" s="23" t="s">
        <v>971</v>
      </c>
      <c r="C151" s="24">
        <v>2010</v>
      </c>
      <c r="D151" s="51">
        <v>6295.2</v>
      </c>
    </row>
    <row r="152" spans="1:4" s="14" customFormat="1">
      <c r="A152" s="2">
        <v>9</v>
      </c>
      <c r="B152" s="23" t="s">
        <v>972</v>
      </c>
      <c r="C152" s="24">
        <v>2010</v>
      </c>
      <c r="D152" s="51">
        <v>4392</v>
      </c>
    </row>
    <row r="153" spans="1:4" s="14" customFormat="1">
      <c r="A153" s="2">
        <v>10</v>
      </c>
      <c r="B153" s="23" t="s">
        <v>693</v>
      </c>
      <c r="C153" s="24">
        <v>2010</v>
      </c>
      <c r="D153" s="51">
        <v>19642</v>
      </c>
    </row>
    <row r="154" spans="1:4" s="14" customFormat="1">
      <c r="A154" s="2">
        <v>11</v>
      </c>
      <c r="B154" s="23" t="s">
        <v>973</v>
      </c>
      <c r="C154" s="24">
        <v>2010</v>
      </c>
      <c r="D154" s="51">
        <v>554.37</v>
      </c>
    </row>
    <row r="155" spans="1:4" s="14" customFormat="1">
      <c r="A155" s="2">
        <v>12</v>
      </c>
      <c r="B155" s="23" t="s">
        <v>974</v>
      </c>
      <c r="C155" s="24">
        <v>2010</v>
      </c>
      <c r="D155" s="51">
        <v>2645</v>
      </c>
    </row>
    <row r="156" spans="1:4" s="14" customFormat="1">
      <c r="A156" s="2">
        <v>13</v>
      </c>
      <c r="B156" s="23" t="s">
        <v>975</v>
      </c>
      <c r="C156" s="24">
        <v>2011</v>
      </c>
      <c r="D156" s="51">
        <v>1600.01</v>
      </c>
    </row>
    <row r="157" spans="1:4" s="14" customFormat="1">
      <c r="A157" s="2">
        <v>14</v>
      </c>
      <c r="B157" s="23" t="s">
        <v>698</v>
      </c>
      <c r="C157" s="24">
        <v>2009</v>
      </c>
      <c r="D157" s="51">
        <v>9764.8799999999992</v>
      </c>
    </row>
    <row r="158" spans="1:4" s="14" customFormat="1">
      <c r="A158" s="2">
        <v>15</v>
      </c>
      <c r="B158" s="1" t="s">
        <v>976</v>
      </c>
      <c r="C158" s="2">
        <v>2011</v>
      </c>
      <c r="D158" s="45">
        <v>12000</v>
      </c>
    </row>
    <row r="159" spans="1:4" s="7" customFormat="1">
      <c r="A159" s="25"/>
      <c r="B159" s="25" t="s">
        <v>1057</v>
      </c>
      <c r="C159" s="24"/>
      <c r="D159" s="48">
        <f>SUM(D144:D158)</f>
        <v>75638.390000000014</v>
      </c>
    </row>
    <row r="160" spans="1:4" s="14" customFormat="1" ht="16.5" customHeight="1">
      <c r="A160" s="380" t="s">
        <v>210</v>
      </c>
      <c r="B160" s="380"/>
      <c r="C160" s="380"/>
      <c r="D160" s="380"/>
    </row>
    <row r="161" spans="1:4" s="14" customFormat="1" ht="15.75" customHeight="1">
      <c r="A161" s="2">
        <v>1</v>
      </c>
      <c r="B161" s="1" t="s">
        <v>1015</v>
      </c>
      <c r="C161" s="2">
        <v>2009</v>
      </c>
      <c r="D161" s="45">
        <v>2690.01</v>
      </c>
    </row>
    <row r="162" spans="1:4" s="14" customFormat="1">
      <c r="A162" s="2">
        <v>2</v>
      </c>
      <c r="B162" s="23" t="s">
        <v>1016</v>
      </c>
      <c r="C162" s="24">
        <v>2010</v>
      </c>
      <c r="D162" s="51">
        <v>1852.46</v>
      </c>
    </row>
    <row r="163" spans="1:4" s="14" customFormat="1">
      <c r="A163" s="2">
        <v>3</v>
      </c>
      <c r="B163" s="23" t="s">
        <v>1017</v>
      </c>
      <c r="C163" s="24">
        <v>2010</v>
      </c>
      <c r="D163" s="51">
        <v>344.26</v>
      </c>
    </row>
    <row r="164" spans="1:4" s="14" customFormat="1">
      <c r="A164" s="2">
        <v>4</v>
      </c>
      <c r="B164" s="23" t="s">
        <v>1018</v>
      </c>
      <c r="C164" s="24">
        <v>2011</v>
      </c>
      <c r="D164" s="51">
        <v>2203.2399999999998</v>
      </c>
    </row>
    <row r="165" spans="1:4" s="14" customFormat="1">
      <c r="A165" s="2">
        <v>5</v>
      </c>
      <c r="B165" s="23" t="s">
        <v>1019</v>
      </c>
      <c r="C165" s="24">
        <v>2011</v>
      </c>
      <c r="D165" s="51">
        <v>626.02</v>
      </c>
    </row>
    <row r="166" spans="1:4" s="14" customFormat="1">
      <c r="A166" s="2">
        <v>6</v>
      </c>
      <c r="B166" s="23" t="s">
        <v>1020</v>
      </c>
      <c r="C166" s="24">
        <v>2010</v>
      </c>
      <c r="D166" s="51">
        <v>2827.87</v>
      </c>
    </row>
    <row r="167" spans="1:4" s="14" customFormat="1">
      <c r="A167" s="2">
        <v>7</v>
      </c>
      <c r="B167" s="1" t="s">
        <v>222</v>
      </c>
      <c r="C167" s="2">
        <v>2012</v>
      </c>
      <c r="D167" s="45">
        <v>1650.41</v>
      </c>
    </row>
    <row r="168" spans="1:4" s="7" customFormat="1">
      <c r="A168" s="25"/>
      <c r="B168" s="25" t="s">
        <v>1057</v>
      </c>
      <c r="C168" s="24"/>
      <c r="D168" s="48">
        <f>SUM(D161:D167)</f>
        <v>12194.27</v>
      </c>
    </row>
    <row r="169" spans="1:4" s="14" customFormat="1" ht="12.75" customHeight="1">
      <c r="A169" s="380" t="s">
        <v>211</v>
      </c>
      <c r="B169" s="380"/>
      <c r="C169" s="380"/>
      <c r="D169" s="380"/>
    </row>
    <row r="170" spans="1:4" s="14" customFormat="1">
      <c r="A170" s="2">
        <v>1</v>
      </c>
      <c r="B170" s="23" t="s">
        <v>588</v>
      </c>
      <c r="C170" s="24" t="s">
        <v>587</v>
      </c>
      <c r="D170" s="51">
        <v>2899</v>
      </c>
    </row>
    <row r="171" spans="1:4" s="14" customFormat="1" ht="12.75" customHeight="1">
      <c r="A171" s="2">
        <v>2</v>
      </c>
      <c r="B171" s="23" t="s">
        <v>588</v>
      </c>
      <c r="C171" s="24" t="s">
        <v>587</v>
      </c>
      <c r="D171" s="51">
        <v>1775</v>
      </c>
    </row>
    <row r="172" spans="1:4" s="14" customFormat="1">
      <c r="A172" s="2">
        <v>3</v>
      </c>
      <c r="B172" s="23" t="s">
        <v>222</v>
      </c>
      <c r="C172" s="24" t="s">
        <v>589</v>
      </c>
      <c r="D172" s="51">
        <v>2000.53</v>
      </c>
    </row>
    <row r="173" spans="1:4" s="14" customFormat="1">
      <c r="A173" s="2">
        <v>4</v>
      </c>
      <c r="B173" s="23" t="s">
        <v>590</v>
      </c>
      <c r="C173" s="24" t="s">
        <v>589</v>
      </c>
      <c r="D173" s="51">
        <v>2542</v>
      </c>
    </row>
    <row r="174" spans="1:4" s="14" customFormat="1">
      <c r="A174" s="2">
        <v>5</v>
      </c>
      <c r="B174" s="23" t="s">
        <v>591</v>
      </c>
      <c r="C174" s="24" t="s">
        <v>592</v>
      </c>
      <c r="D174" s="51">
        <v>1358.99</v>
      </c>
    </row>
    <row r="175" spans="1:4" s="14" customFormat="1">
      <c r="A175" s="2">
        <v>6</v>
      </c>
      <c r="B175" s="23" t="s">
        <v>593</v>
      </c>
      <c r="C175" s="24" t="s">
        <v>594</v>
      </c>
      <c r="D175" s="51">
        <f>1798*2</f>
        <v>3596</v>
      </c>
    </row>
    <row r="176" spans="1:4" s="14" customFormat="1">
      <c r="A176" s="2">
        <v>7</v>
      </c>
      <c r="B176" s="23" t="s">
        <v>222</v>
      </c>
      <c r="C176" s="24" t="s">
        <v>594</v>
      </c>
      <c r="D176" s="51">
        <v>2053</v>
      </c>
    </row>
    <row r="177" spans="1:4" s="14" customFormat="1">
      <c r="A177" s="2">
        <v>8</v>
      </c>
      <c r="B177" s="23" t="s">
        <v>222</v>
      </c>
      <c r="C177" s="24" t="s">
        <v>594</v>
      </c>
      <c r="D177" s="51">
        <v>2016</v>
      </c>
    </row>
    <row r="178" spans="1:4" s="14" customFormat="1">
      <c r="A178" s="2">
        <v>9</v>
      </c>
      <c r="B178" s="23" t="s">
        <v>222</v>
      </c>
      <c r="C178" s="24" t="s">
        <v>594</v>
      </c>
      <c r="D178" s="51">
        <v>1667.99</v>
      </c>
    </row>
    <row r="179" spans="1:4" s="14" customFormat="1">
      <c r="A179" s="2">
        <v>10</v>
      </c>
      <c r="B179" s="23" t="s">
        <v>519</v>
      </c>
      <c r="C179" s="24" t="s">
        <v>594</v>
      </c>
      <c r="D179" s="51">
        <v>1180</v>
      </c>
    </row>
    <row r="180" spans="1:4" s="14" customFormat="1">
      <c r="A180" s="2">
        <v>11</v>
      </c>
      <c r="B180" s="23" t="s">
        <v>595</v>
      </c>
      <c r="C180" s="24" t="s">
        <v>596</v>
      </c>
      <c r="D180" s="51">
        <v>750</v>
      </c>
    </row>
    <row r="181" spans="1:4" s="14" customFormat="1">
      <c r="A181" s="2">
        <v>12</v>
      </c>
      <c r="B181" s="23" t="s">
        <v>597</v>
      </c>
      <c r="C181" s="24" t="s">
        <v>598</v>
      </c>
      <c r="D181" s="51">
        <v>557</v>
      </c>
    </row>
    <row r="182" spans="1:4" s="14" customFormat="1">
      <c r="A182" s="2">
        <v>13</v>
      </c>
      <c r="B182" s="23" t="s">
        <v>605</v>
      </c>
      <c r="C182" s="24" t="s">
        <v>606</v>
      </c>
      <c r="D182" s="51">
        <v>609.99</v>
      </c>
    </row>
    <row r="183" spans="1:4" s="14" customFormat="1">
      <c r="A183" s="25"/>
      <c r="B183" s="25" t="s">
        <v>1057</v>
      </c>
      <c r="C183" s="24"/>
      <c r="D183" s="48">
        <f>SUM(D170:D182)</f>
        <v>23005.5</v>
      </c>
    </row>
    <row r="184" spans="1:4" s="14" customFormat="1" ht="12.75" customHeight="1">
      <c r="A184" s="380" t="s">
        <v>212</v>
      </c>
      <c r="B184" s="380"/>
      <c r="C184" s="380"/>
      <c r="D184" s="380"/>
    </row>
    <row r="185" spans="1:4" s="14" customFormat="1">
      <c r="A185" s="2">
        <v>1</v>
      </c>
      <c r="B185" s="1" t="s">
        <v>651</v>
      </c>
      <c r="C185" s="2">
        <v>2011</v>
      </c>
      <c r="D185" s="45">
        <v>500</v>
      </c>
    </row>
    <row r="186" spans="1:4" s="14" customFormat="1">
      <c r="A186" s="2">
        <v>2</v>
      </c>
      <c r="B186" s="185" t="s">
        <v>652</v>
      </c>
      <c r="C186" s="186">
        <v>2010</v>
      </c>
      <c r="D186" s="187">
        <v>900</v>
      </c>
    </row>
    <row r="187" spans="1:4" s="14" customFormat="1">
      <c r="A187" s="2">
        <v>3</v>
      </c>
      <c r="B187" s="185" t="s">
        <v>653</v>
      </c>
      <c r="C187" s="186">
        <v>2010</v>
      </c>
      <c r="D187" s="187">
        <v>1500</v>
      </c>
    </row>
    <row r="188" spans="1:4" s="18" customFormat="1">
      <c r="A188" s="25"/>
      <c r="B188" s="25" t="s">
        <v>1057</v>
      </c>
      <c r="C188" s="24"/>
      <c r="D188" s="48">
        <f>SUM(D185:D187)</f>
        <v>2900</v>
      </c>
    </row>
    <row r="189" spans="1:4" s="14" customFormat="1" ht="16.5" customHeight="1">
      <c r="A189" s="380" t="s">
        <v>213</v>
      </c>
      <c r="B189" s="380"/>
      <c r="C189" s="380"/>
      <c r="D189" s="380"/>
    </row>
    <row r="190" spans="1:4" s="14" customFormat="1" ht="15.75" customHeight="1">
      <c r="A190" s="2">
        <v>1</v>
      </c>
      <c r="B190" s="1" t="s">
        <v>222</v>
      </c>
      <c r="C190" s="2">
        <v>2008</v>
      </c>
      <c r="D190" s="45">
        <v>926.99</v>
      </c>
    </row>
    <row r="191" spans="1:4" s="14" customFormat="1">
      <c r="A191" s="2">
        <v>2</v>
      </c>
      <c r="B191" s="23" t="s">
        <v>617</v>
      </c>
      <c r="C191" s="24">
        <v>2008</v>
      </c>
      <c r="D191" s="51">
        <v>1920</v>
      </c>
    </row>
    <row r="192" spans="1:4" s="14" customFormat="1">
      <c r="A192" s="2">
        <v>3</v>
      </c>
      <c r="B192" s="23" t="s">
        <v>222</v>
      </c>
      <c r="C192" s="24">
        <v>2011</v>
      </c>
      <c r="D192" s="51">
        <v>1255</v>
      </c>
    </row>
    <row r="193" spans="1:5" s="14" customFormat="1">
      <c r="A193" s="2">
        <v>4</v>
      </c>
      <c r="B193" s="23" t="s">
        <v>618</v>
      </c>
      <c r="C193" s="24">
        <v>2009</v>
      </c>
      <c r="D193" s="51">
        <v>484</v>
      </c>
    </row>
    <row r="194" spans="1:5" s="14" customFormat="1">
      <c r="A194" s="2">
        <v>5</v>
      </c>
      <c r="B194" s="23" t="s">
        <v>619</v>
      </c>
      <c r="C194" s="24">
        <v>2009</v>
      </c>
      <c r="D194" s="51">
        <v>1950</v>
      </c>
    </row>
    <row r="195" spans="1:5" s="14" customFormat="1">
      <c r="A195" s="2">
        <v>6</v>
      </c>
      <c r="B195" s="23" t="s">
        <v>620</v>
      </c>
      <c r="C195" s="24">
        <v>2009</v>
      </c>
      <c r="D195" s="51">
        <v>7112.6</v>
      </c>
    </row>
    <row r="196" spans="1:5" s="14" customFormat="1">
      <c r="A196" s="2">
        <v>7</v>
      </c>
      <c r="B196" s="23" t="s">
        <v>556</v>
      </c>
      <c r="C196" s="24">
        <v>2010</v>
      </c>
      <c r="D196" s="51">
        <v>1018</v>
      </c>
    </row>
    <row r="197" spans="1:5" s="14" customFormat="1">
      <c r="A197" s="2">
        <v>8</v>
      </c>
      <c r="B197" s="23" t="s">
        <v>621</v>
      </c>
      <c r="C197" s="24">
        <v>2010</v>
      </c>
      <c r="D197" s="51">
        <v>1966.01</v>
      </c>
    </row>
    <row r="198" spans="1:5" s="14" customFormat="1">
      <c r="A198" s="2">
        <v>9</v>
      </c>
      <c r="B198" s="23" t="s">
        <v>556</v>
      </c>
      <c r="C198" s="24">
        <v>2012</v>
      </c>
      <c r="D198" s="51">
        <v>1749.99</v>
      </c>
    </row>
    <row r="199" spans="1:5" s="14" customFormat="1">
      <c r="A199" s="2">
        <v>10</v>
      </c>
      <c r="B199" s="1" t="s">
        <v>622</v>
      </c>
      <c r="C199" s="2">
        <v>2010</v>
      </c>
      <c r="D199" s="45">
        <v>553.88</v>
      </c>
    </row>
    <row r="200" spans="1:5" s="7" customFormat="1">
      <c r="A200" s="25"/>
      <c r="B200" s="25" t="s">
        <v>1057</v>
      </c>
      <c r="C200" s="24"/>
      <c r="D200" s="48">
        <f>SUM(D190:D199)</f>
        <v>18936.47</v>
      </c>
    </row>
    <row r="201" spans="1:5" s="14" customFormat="1" ht="12.75" customHeight="1">
      <c r="A201" s="380" t="s">
        <v>214</v>
      </c>
      <c r="B201" s="380"/>
      <c r="C201" s="380"/>
      <c r="D201" s="380"/>
    </row>
    <row r="202" spans="1:5" s="14" customFormat="1">
      <c r="A202" s="2">
        <v>1</v>
      </c>
      <c r="B202" s="170" t="s">
        <v>639</v>
      </c>
      <c r="C202" s="154">
        <v>2008</v>
      </c>
      <c r="D202" s="173">
        <v>499</v>
      </c>
      <c r="E202" s="188"/>
    </row>
    <row r="203" spans="1:5" s="14" customFormat="1" ht="12.75" customHeight="1">
      <c r="A203" s="2">
        <v>2</v>
      </c>
      <c r="B203" s="143" t="s">
        <v>622</v>
      </c>
      <c r="C203" s="144">
        <v>2008</v>
      </c>
      <c r="D203" s="145">
        <v>440.01</v>
      </c>
    </row>
    <row r="204" spans="1:5" ht="12.75" customHeight="1">
      <c r="A204" s="2">
        <v>3</v>
      </c>
      <c r="B204" s="23" t="s">
        <v>617</v>
      </c>
      <c r="C204" s="24">
        <v>2008</v>
      </c>
      <c r="D204" s="51">
        <v>405</v>
      </c>
    </row>
    <row r="205" spans="1:5" s="14" customFormat="1">
      <c r="A205" s="2">
        <v>4</v>
      </c>
      <c r="B205" s="23" t="s">
        <v>222</v>
      </c>
      <c r="C205" s="24">
        <v>2010</v>
      </c>
      <c r="D205" s="51">
        <v>2101.8000000000002</v>
      </c>
    </row>
    <row r="206" spans="1:5" s="14" customFormat="1">
      <c r="A206" s="2">
        <v>5</v>
      </c>
      <c r="B206" s="23" t="s">
        <v>222</v>
      </c>
      <c r="C206" s="24">
        <v>2010</v>
      </c>
      <c r="D206" s="51">
        <v>5809.32</v>
      </c>
    </row>
    <row r="207" spans="1:5" s="14" customFormat="1">
      <c r="A207" s="2">
        <v>6</v>
      </c>
      <c r="B207" s="1" t="s">
        <v>222</v>
      </c>
      <c r="C207" s="2">
        <v>2010</v>
      </c>
      <c r="D207" s="45">
        <v>3270</v>
      </c>
    </row>
    <row r="208" spans="1:5" s="14" customFormat="1">
      <c r="A208" s="25"/>
      <c r="B208" s="25" t="s">
        <v>1057</v>
      </c>
      <c r="C208" s="24"/>
      <c r="D208" s="48">
        <f>SUM(D202:D207)</f>
        <v>12525.130000000001</v>
      </c>
    </row>
    <row r="209" spans="1:4" s="18" customFormat="1">
      <c r="A209" s="31"/>
      <c r="B209" s="32"/>
      <c r="C209" s="70"/>
      <c r="D209" s="71"/>
    </row>
    <row r="210" spans="1:4" s="18" customFormat="1">
      <c r="A210" s="30"/>
      <c r="B210" s="29"/>
      <c r="C210" s="34"/>
      <c r="D210" s="69"/>
    </row>
    <row r="211" spans="1:4" s="18" customFormat="1">
      <c r="A211" s="406" t="s">
        <v>1062</v>
      </c>
      <c r="B211" s="407"/>
      <c r="C211" s="407"/>
      <c r="D211" s="408"/>
    </row>
    <row r="212" spans="1:4" s="18" customFormat="1" ht="25.5">
      <c r="A212" s="3" t="s">
        <v>19</v>
      </c>
      <c r="B212" s="3" t="s">
        <v>27</v>
      </c>
      <c r="C212" s="3" t="s">
        <v>28</v>
      </c>
      <c r="D212" s="61" t="s">
        <v>29</v>
      </c>
    </row>
    <row r="213" spans="1:4" s="18" customFormat="1" ht="13.5" customHeight="1">
      <c r="A213" s="355" t="s">
        <v>200</v>
      </c>
      <c r="B213" s="356"/>
      <c r="C213" s="356"/>
      <c r="D213" s="357"/>
    </row>
    <row r="214" spans="1:4" s="14" customFormat="1" ht="13.5" customHeight="1">
      <c r="A214" s="2">
        <v>1</v>
      </c>
      <c r="B214" s="22" t="s">
        <v>416</v>
      </c>
      <c r="C214" s="21">
        <v>2009</v>
      </c>
      <c r="D214" s="49">
        <v>14542.16</v>
      </c>
    </row>
    <row r="215" spans="1:4" s="14" customFormat="1" ht="13.5" customHeight="1">
      <c r="A215" s="2">
        <v>2</v>
      </c>
      <c r="B215" s="22" t="s">
        <v>417</v>
      </c>
      <c r="C215" s="21">
        <v>2011</v>
      </c>
      <c r="D215" s="49">
        <v>8966.7000000000007</v>
      </c>
    </row>
    <row r="216" spans="1:4" s="14" customFormat="1" ht="13.5" customHeight="1">
      <c r="A216" s="2">
        <v>3</v>
      </c>
      <c r="B216" s="146" t="s">
        <v>412</v>
      </c>
      <c r="C216" s="54">
        <v>2011</v>
      </c>
      <c r="D216" s="67">
        <v>4196.7</v>
      </c>
    </row>
    <row r="217" spans="1:4" s="14" customFormat="1" ht="13.5" customHeight="1">
      <c r="A217" s="2">
        <v>4</v>
      </c>
      <c r="B217" s="146" t="s">
        <v>413</v>
      </c>
      <c r="C217" s="54">
        <v>2011</v>
      </c>
      <c r="D217" s="67">
        <v>2472.3000000000002</v>
      </c>
    </row>
    <row r="218" spans="1:4" s="14" customFormat="1" ht="13.5" customHeight="1">
      <c r="A218" s="2">
        <v>5</v>
      </c>
      <c r="B218" s="146" t="s">
        <v>414</v>
      </c>
      <c r="C218" s="54">
        <v>2011</v>
      </c>
      <c r="D218" s="67">
        <v>5313.6</v>
      </c>
    </row>
    <row r="219" spans="1:4" s="18" customFormat="1" ht="13.5" customHeight="1">
      <c r="A219" s="2"/>
      <c r="B219" s="19" t="s">
        <v>1057</v>
      </c>
      <c r="C219" s="2"/>
      <c r="D219" s="53">
        <f>SUM(D214:D218)</f>
        <v>35491.46</v>
      </c>
    </row>
    <row r="220" spans="1:4" s="18" customFormat="1" ht="13.5" customHeight="1">
      <c r="A220" s="380" t="s">
        <v>201</v>
      </c>
      <c r="B220" s="380"/>
      <c r="C220" s="380"/>
      <c r="D220" s="380"/>
    </row>
    <row r="221" spans="1:4" s="18" customFormat="1" ht="13.5" customHeight="1">
      <c r="A221" s="2">
        <v>1</v>
      </c>
      <c r="B221" s="77" t="s">
        <v>843</v>
      </c>
      <c r="C221" s="78">
        <v>2008</v>
      </c>
      <c r="D221" s="79">
        <v>1410</v>
      </c>
    </row>
    <row r="222" spans="1:4" s="18" customFormat="1" ht="13.5" customHeight="1">
      <c r="A222" s="2">
        <v>2</v>
      </c>
      <c r="B222" s="77" t="s">
        <v>844</v>
      </c>
      <c r="C222" s="78">
        <v>2009</v>
      </c>
      <c r="D222" s="80">
        <v>2280</v>
      </c>
    </row>
    <row r="223" spans="1:4" s="18" customFormat="1" ht="13.5" customHeight="1">
      <c r="A223" s="2">
        <v>3</v>
      </c>
      <c r="B223" s="77" t="s">
        <v>845</v>
      </c>
      <c r="C223" s="78">
        <v>2009</v>
      </c>
      <c r="D223" s="80">
        <v>2070.21</v>
      </c>
    </row>
    <row r="224" spans="1:4" s="18" customFormat="1" ht="13.5" customHeight="1">
      <c r="A224" s="2">
        <v>4</v>
      </c>
      <c r="B224" s="77" t="s">
        <v>846</v>
      </c>
      <c r="C224" s="78">
        <v>2009</v>
      </c>
      <c r="D224" s="80">
        <v>2072.61</v>
      </c>
    </row>
    <row r="225" spans="1:4" s="18" customFormat="1" ht="13.5" customHeight="1">
      <c r="A225" s="2">
        <v>5</v>
      </c>
      <c r="B225" s="77" t="s">
        <v>708</v>
      </c>
      <c r="C225" s="78">
        <v>2009</v>
      </c>
      <c r="D225" s="80">
        <v>970.41</v>
      </c>
    </row>
    <row r="226" spans="1:4" s="18" customFormat="1" ht="13.5" customHeight="1">
      <c r="A226" s="2">
        <v>6</v>
      </c>
      <c r="B226" s="77" t="s">
        <v>847</v>
      </c>
      <c r="C226" s="78">
        <v>2010</v>
      </c>
      <c r="D226" s="80">
        <v>1006.5</v>
      </c>
    </row>
    <row r="227" spans="1:4" s="18" customFormat="1" ht="13.5" customHeight="1">
      <c r="A227" s="2">
        <v>7</v>
      </c>
      <c r="B227" s="77" t="s">
        <v>848</v>
      </c>
      <c r="C227" s="78">
        <v>2010</v>
      </c>
      <c r="D227" s="80">
        <v>5116.68</v>
      </c>
    </row>
    <row r="228" spans="1:4" s="18" customFormat="1" ht="13.5" customHeight="1">
      <c r="A228" s="2">
        <v>8</v>
      </c>
      <c r="B228" s="77" t="s">
        <v>849</v>
      </c>
      <c r="C228" s="78">
        <v>2009</v>
      </c>
      <c r="D228" s="80">
        <v>3104.9</v>
      </c>
    </row>
    <row r="229" spans="1:4" s="18" customFormat="1" ht="13.5" customHeight="1">
      <c r="A229" s="2">
        <v>9</v>
      </c>
      <c r="B229" s="77" t="s">
        <v>850</v>
      </c>
      <c r="C229" s="78">
        <v>2009</v>
      </c>
      <c r="D229" s="80">
        <v>5724.24</v>
      </c>
    </row>
    <row r="230" spans="1:4" s="18" customFormat="1" ht="13.5" customHeight="1">
      <c r="A230" s="2">
        <v>10</v>
      </c>
      <c r="B230" s="77" t="s">
        <v>851</v>
      </c>
      <c r="C230" s="78">
        <v>2011</v>
      </c>
      <c r="D230" s="80">
        <v>1600</v>
      </c>
    </row>
    <row r="231" spans="1:4" s="18" customFormat="1" ht="13.5" customHeight="1">
      <c r="A231" s="2">
        <v>11</v>
      </c>
      <c r="B231" s="77" t="s">
        <v>852</v>
      </c>
      <c r="C231" s="78">
        <v>2011</v>
      </c>
      <c r="D231" s="80">
        <v>4890</v>
      </c>
    </row>
    <row r="232" spans="1:4" s="18" customFormat="1" ht="13.5" customHeight="1">
      <c r="A232" s="2">
        <v>12</v>
      </c>
      <c r="B232" s="77" t="s">
        <v>716</v>
      </c>
      <c r="C232" s="78">
        <v>2011</v>
      </c>
      <c r="D232" s="79">
        <v>2200</v>
      </c>
    </row>
    <row r="233" spans="1:4" s="18" customFormat="1" ht="13.5" customHeight="1">
      <c r="A233" s="2">
        <v>13</v>
      </c>
      <c r="B233" s="77" t="s">
        <v>853</v>
      </c>
      <c r="C233" s="78">
        <v>2011</v>
      </c>
      <c r="D233" s="80">
        <v>2889.98</v>
      </c>
    </row>
    <row r="234" spans="1:4" s="18" customFormat="1" ht="13.5" customHeight="1">
      <c r="A234" s="2">
        <v>14</v>
      </c>
      <c r="B234" s="77" t="s">
        <v>842</v>
      </c>
      <c r="C234" s="78">
        <v>2009</v>
      </c>
      <c r="D234" s="80">
        <v>550</v>
      </c>
    </row>
    <row r="235" spans="1:4" s="14" customFormat="1">
      <c r="A235" s="2"/>
      <c r="B235" s="19" t="s">
        <v>1057</v>
      </c>
      <c r="C235" s="2"/>
      <c r="D235" s="43">
        <f>SUM(D221:D234)</f>
        <v>35885.530000000006</v>
      </c>
    </row>
    <row r="236" spans="1:4" s="14" customFormat="1" ht="12.75" customHeight="1">
      <c r="A236" s="380" t="s">
        <v>202</v>
      </c>
      <c r="B236" s="380"/>
      <c r="C236" s="380"/>
      <c r="D236" s="380"/>
    </row>
    <row r="237" spans="1:4" s="14" customFormat="1">
      <c r="A237" s="54">
        <v>1</v>
      </c>
      <c r="B237" s="55" t="s">
        <v>522</v>
      </c>
      <c r="C237" s="54">
        <v>2008</v>
      </c>
      <c r="D237" s="67">
        <v>2590</v>
      </c>
    </row>
    <row r="238" spans="1:4" ht="18.75">
      <c r="A238" s="33"/>
      <c r="B238" s="403" t="s">
        <v>1057</v>
      </c>
      <c r="C238" s="403" t="s">
        <v>1</v>
      </c>
      <c r="D238" s="43">
        <f>SUM(D237:D237)</f>
        <v>2590</v>
      </c>
    </row>
    <row r="239" spans="1:4" ht="12.75" customHeight="1">
      <c r="A239" s="380" t="s">
        <v>203</v>
      </c>
      <c r="B239" s="380"/>
      <c r="C239" s="380"/>
      <c r="D239" s="380"/>
    </row>
    <row r="240" spans="1:4">
      <c r="A240" s="2">
        <v>1</v>
      </c>
      <c r="B240" s="1" t="s">
        <v>560</v>
      </c>
      <c r="C240" s="2">
        <v>2010</v>
      </c>
      <c r="D240" s="42">
        <v>1713.12</v>
      </c>
    </row>
    <row r="241" spans="1:4" s="7" customFormat="1" ht="12.75" customHeight="1">
      <c r="A241" s="403" t="s">
        <v>1057</v>
      </c>
      <c r="B241" s="403" t="s">
        <v>1</v>
      </c>
      <c r="C241" s="2"/>
      <c r="D241" s="43">
        <f>SUM(D240:D240)</f>
        <v>1713.12</v>
      </c>
    </row>
    <row r="242" spans="1:4" ht="12.75" customHeight="1">
      <c r="A242" s="380" t="s">
        <v>204</v>
      </c>
      <c r="B242" s="380"/>
      <c r="C242" s="380"/>
      <c r="D242" s="380"/>
    </row>
    <row r="243" spans="1:4">
      <c r="A243" s="2">
        <v>1</v>
      </c>
      <c r="B243" s="35" t="s">
        <v>699</v>
      </c>
      <c r="C243" s="2">
        <v>2008</v>
      </c>
      <c r="D243" s="45">
        <v>3281.8</v>
      </c>
    </row>
    <row r="244" spans="1:4">
      <c r="A244" s="2">
        <v>2</v>
      </c>
      <c r="B244" s="35" t="s">
        <v>700</v>
      </c>
      <c r="C244" s="2">
        <v>2008</v>
      </c>
      <c r="D244" s="45">
        <v>2403.4</v>
      </c>
    </row>
    <row r="245" spans="1:4">
      <c r="A245" s="2">
        <v>3</v>
      </c>
      <c r="B245" s="35" t="s">
        <v>701</v>
      </c>
      <c r="C245" s="2">
        <v>2008</v>
      </c>
      <c r="D245" s="45">
        <v>2864.56</v>
      </c>
    </row>
    <row r="246" spans="1:4">
      <c r="A246" s="2">
        <v>4</v>
      </c>
      <c r="B246" s="35" t="s">
        <v>702</v>
      </c>
      <c r="C246" s="2">
        <v>2008</v>
      </c>
      <c r="D246" s="45">
        <v>1842.2</v>
      </c>
    </row>
    <row r="247" spans="1:4">
      <c r="A247" s="2">
        <v>5</v>
      </c>
      <c r="B247" s="35" t="s">
        <v>703</v>
      </c>
      <c r="C247" s="2">
        <v>2008</v>
      </c>
      <c r="D247" s="45">
        <v>1307.8399999999999</v>
      </c>
    </row>
    <row r="248" spans="1:4">
      <c r="A248" s="2">
        <v>6</v>
      </c>
      <c r="B248" s="35" t="s">
        <v>704</v>
      </c>
      <c r="C248" s="2">
        <v>2008</v>
      </c>
      <c r="D248" s="45">
        <v>1000</v>
      </c>
    </row>
    <row r="249" spans="1:4">
      <c r="A249" s="2">
        <v>7</v>
      </c>
      <c r="B249" s="35" t="s">
        <v>705</v>
      </c>
      <c r="C249" s="2">
        <v>2009</v>
      </c>
      <c r="D249" s="45">
        <v>1000.4</v>
      </c>
    </row>
    <row r="250" spans="1:4">
      <c r="A250" s="2">
        <v>8</v>
      </c>
      <c r="B250" s="35" t="s">
        <v>706</v>
      </c>
      <c r="C250" s="2">
        <v>2009</v>
      </c>
      <c r="D250" s="45">
        <v>11407.5</v>
      </c>
    </row>
    <row r="251" spans="1:4">
      <c r="A251" s="2">
        <v>9</v>
      </c>
      <c r="B251" s="35" t="s">
        <v>707</v>
      </c>
      <c r="C251" s="2">
        <v>2009</v>
      </c>
      <c r="D251" s="45">
        <v>9840.7000000000007</v>
      </c>
    </row>
    <row r="252" spans="1:4">
      <c r="A252" s="2">
        <v>10</v>
      </c>
      <c r="B252" s="35" t="s">
        <v>708</v>
      </c>
      <c r="C252" s="2">
        <v>2009</v>
      </c>
      <c r="D252" s="45">
        <v>970.41</v>
      </c>
    </row>
    <row r="253" spans="1:4">
      <c r="A253" s="2">
        <v>11</v>
      </c>
      <c r="B253" s="35" t="s">
        <v>709</v>
      </c>
      <c r="C253" s="2">
        <v>2010</v>
      </c>
      <c r="D253" s="45">
        <v>17807.12</v>
      </c>
    </row>
    <row r="254" spans="1:4">
      <c r="A254" s="2">
        <v>12</v>
      </c>
      <c r="B254" s="35" t="s">
        <v>710</v>
      </c>
      <c r="C254" s="2">
        <v>2010</v>
      </c>
      <c r="D254" s="45">
        <v>3411.12</v>
      </c>
    </row>
    <row r="255" spans="1:4">
      <c r="A255" s="2">
        <v>13</v>
      </c>
      <c r="B255" s="35" t="s">
        <v>711</v>
      </c>
      <c r="C255" s="2">
        <v>2009</v>
      </c>
      <c r="D255" s="45">
        <v>11995</v>
      </c>
    </row>
    <row r="256" spans="1:4">
      <c r="A256" s="2">
        <v>14</v>
      </c>
      <c r="B256" s="35" t="s">
        <v>712</v>
      </c>
      <c r="C256" s="2">
        <v>2010</v>
      </c>
      <c r="D256" s="45">
        <v>5000</v>
      </c>
    </row>
    <row r="257" spans="1:6">
      <c r="A257" s="2">
        <v>15</v>
      </c>
      <c r="B257" s="35" t="s">
        <v>713</v>
      </c>
      <c r="C257" s="2">
        <v>2009</v>
      </c>
      <c r="D257" s="45">
        <v>3712.51</v>
      </c>
    </row>
    <row r="258" spans="1:6">
      <c r="A258" s="2">
        <v>16</v>
      </c>
      <c r="B258" s="35" t="s">
        <v>714</v>
      </c>
      <c r="C258" s="2">
        <v>2009</v>
      </c>
      <c r="D258" s="45">
        <v>6995</v>
      </c>
    </row>
    <row r="259" spans="1:6">
      <c r="A259" s="2">
        <v>17</v>
      </c>
      <c r="B259" s="35" t="s">
        <v>711</v>
      </c>
      <c r="C259" s="2">
        <v>2010</v>
      </c>
      <c r="D259" s="45">
        <v>2600</v>
      </c>
    </row>
    <row r="260" spans="1:6">
      <c r="A260" s="2">
        <v>18</v>
      </c>
      <c r="B260" s="35" t="s">
        <v>715</v>
      </c>
      <c r="C260" s="2">
        <v>2010</v>
      </c>
      <c r="D260" s="45">
        <v>2850.01</v>
      </c>
    </row>
    <row r="261" spans="1:6">
      <c r="A261" s="2">
        <v>19</v>
      </c>
      <c r="B261" s="35" t="s">
        <v>716</v>
      </c>
      <c r="C261" s="2">
        <v>2010</v>
      </c>
      <c r="D261" s="45">
        <v>2250</v>
      </c>
    </row>
    <row r="262" spans="1:6">
      <c r="A262" s="2">
        <v>20</v>
      </c>
      <c r="B262" s="35" t="s">
        <v>717</v>
      </c>
      <c r="C262" s="2">
        <v>2010</v>
      </c>
      <c r="D262" s="45">
        <v>1380</v>
      </c>
    </row>
    <row r="263" spans="1:6">
      <c r="A263" s="2">
        <v>21</v>
      </c>
      <c r="B263" s="35" t="s">
        <v>718</v>
      </c>
      <c r="C263" s="2">
        <v>2010</v>
      </c>
      <c r="D263" s="45">
        <v>1400</v>
      </c>
    </row>
    <row r="264" spans="1:6">
      <c r="A264" s="2">
        <v>22</v>
      </c>
      <c r="B264" s="35" t="s">
        <v>719</v>
      </c>
      <c r="C264" s="2">
        <v>2010</v>
      </c>
      <c r="D264" s="45">
        <v>1450</v>
      </c>
    </row>
    <row r="265" spans="1:6">
      <c r="A265" s="2">
        <v>23</v>
      </c>
      <c r="B265" s="35" t="s">
        <v>720</v>
      </c>
      <c r="C265" s="2">
        <v>2011</v>
      </c>
      <c r="D265" s="45">
        <v>3600</v>
      </c>
    </row>
    <row r="266" spans="1:6">
      <c r="A266" s="2">
        <v>24</v>
      </c>
      <c r="B266" s="35" t="s">
        <v>721</v>
      </c>
      <c r="C266" s="2">
        <v>2011</v>
      </c>
      <c r="D266" s="45">
        <v>6599.98</v>
      </c>
    </row>
    <row r="267" spans="1:6">
      <c r="A267" s="2">
        <v>25</v>
      </c>
      <c r="B267" s="35" t="s">
        <v>720</v>
      </c>
      <c r="C267" s="2">
        <v>2011</v>
      </c>
      <c r="D267" s="45">
        <v>1799.98</v>
      </c>
    </row>
    <row r="268" spans="1:6">
      <c r="A268" s="2">
        <v>26</v>
      </c>
      <c r="B268" s="35" t="s">
        <v>722</v>
      </c>
      <c r="C268" s="2">
        <v>2011</v>
      </c>
      <c r="D268" s="45">
        <v>2000</v>
      </c>
    </row>
    <row r="269" spans="1:6" s="7" customFormat="1">
      <c r="A269" s="2"/>
      <c r="B269" s="403" t="s">
        <v>17</v>
      </c>
      <c r="C269" s="403"/>
      <c r="D269" s="53">
        <f>SUM(D243:D268)</f>
        <v>110769.53</v>
      </c>
      <c r="F269" s="15"/>
    </row>
    <row r="270" spans="1:6" s="7" customFormat="1" ht="12.75" customHeight="1">
      <c r="A270" s="380" t="s">
        <v>205</v>
      </c>
      <c r="B270" s="380"/>
      <c r="C270" s="380"/>
      <c r="D270" s="380"/>
      <c r="F270" s="15"/>
    </row>
    <row r="271" spans="1:6" s="7" customFormat="1">
      <c r="A271" s="2">
        <v>1</v>
      </c>
      <c r="B271" s="1" t="s">
        <v>787</v>
      </c>
      <c r="C271" s="2">
        <v>2008</v>
      </c>
      <c r="D271" s="42">
        <v>3281.8</v>
      </c>
    </row>
    <row r="272" spans="1:6" s="7" customFormat="1">
      <c r="A272" s="2">
        <v>2</v>
      </c>
      <c r="B272" s="1" t="s">
        <v>788</v>
      </c>
      <c r="C272" s="2">
        <v>2008</v>
      </c>
      <c r="D272" s="42">
        <v>1842.2</v>
      </c>
    </row>
    <row r="273" spans="1:4" s="7" customFormat="1">
      <c r="A273" s="2">
        <v>3</v>
      </c>
      <c r="B273" s="1" t="s">
        <v>789</v>
      </c>
      <c r="C273" s="2">
        <v>2008</v>
      </c>
      <c r="D273" s="42">
        <v>3180</v>
      </c>
    </row>
    <row r="274" spans="1:4" s="7" customFormat="1">
      <c r="A274" s="2">
        <v>4</v>
      </c>
      <c r="B274" s="1" t="s">
        <v>790</v>
      </c>
      <c r="C274" s="2">
        <v>2009</v>
      </c>
      <c r="D274" s="42">
        <v>2800</v>
      </c>
    </row>
    <row r="275" spans="1:4" s="7" customFormat="1">
      <c r="A275" s="2">
        <v>5</v>
      </c>
      <c r="B275" s="1" t="s">
        <v>706</v>
      </c>
      <c r="C275" s="2">
        <v>2009</v>
      </c>
      <c r="D275" s="42">
        <v>11407.5</v>
      </c>
    </row>
    <row r="276" spans="1:4" s="7" customFormat="1">
      <c r="A276" s="2">
        <v>6</v>
      </c>
      <c r="B276" s="1" t="s">
        <v>791</v>
      </c>
      <c r="C276" s="2">
        <v>2009</v>
      </c>
      <c r="D276" s="42">
        <v>9840.7099999999991</v>
      </c>
    </row>
    <row r="277" spans="1:4" s="7" customFormat="1">
      <c r="A277" s="2">
        <v>7</v>
      </c>
      <c r="B277" s="1" t="s">
        <v>708</v>
      </c>
      <c r="C277" s="2">
        <v>2009</v>
      </c>
      <c r="D277" s="42">
        <v>970.41</v>
      </c>
    </row>
    <row r="278" spans="1:4" s="7" customFormat="1">
      <c r="A278" s="2">
        <v>8</v>
      </c>
      <c r="B278" s="1" t="s">
        <v>792</v>
      </c>
      <c r="C278" s="2">
        <v>2010</v>
      </c>
      <c r="D278" s="42">
        <v>1705.56</v>
      </c>
    </row>
    <row r="279" spans="1:4" s="7" customFormat="1">
      <c r="A279" s="2">
        <v>9</v>
      </c>
      <c r="B279" s="1" t="s">
        <v>793</v>
      </c>
      <c r="C279" s="2">
        <v>2010</v>
      </c>
      <c r="D279" s="42">
        <v>3620</v>
      </c>
    </row>
    <row r="280" spans="1:4" s="7" customFormat="1">
      <c r="A280" s="2">
        <v>10</v>
      </c>
      <c r="B280" s="1" t="s">
        <v>794</v>
      </c>
      <c r="C280" s="2">
        <v>2010</v>
      </c>
      <c r="D280" s="42">
        <v>1599</v>
      </c>
    </row>
    <row r="281" spans="1:4" s="7" customFormat="1">
      <c r="A281" s="2">
        <v>11</v>
      </c>
      <c r="B281" s="1" t="s">
        <v>795</v>
      </c>
      <c r="C281" s="2">
        <v>2010</v>
      </c>
      <c r="D281" s="42">
        <v>1520</v>
      </c>
    </row>
    <row r="282" spans="1:4" s="7" customFormat="1">
      <c r="A282" s="2">
        <v>12</v>
      </c>
      <c r="B282" s="1" t="s">
        <v>796</v>
      </c>
      <c r="C282" s="2">
        <v>2010</v>
      </c>
      <c r="D282" s="42">
        <v>1875</v>
      </c>
    </row>
    <row r="283" spans="1:4" s="7" customFormat="1">
      <c r="A283" s="2">
        <v>13</v>
      </c>
      <c r="B283" s="1" t="s">
        <v>793</v>
      </c>
      <c r="C283" s="2">
        <v>2011</v>
      </c>
      <c r="D283" s="42">
        <v>1899</v>
      </c>
    </row>
    <row r="284" spans="1:4" s="7" customFormat="1">
      <c r="A284" s="2">
        <v>14</v>
      </c>
      <c r="B284" s="1" t="s">
        <v>781</v>
      </c>
      <c r="C284" s="2">
        <v>2010</v>
      </c>
      <c r="D284" s="42">
        <v>1220</v>
      </c>
    </row>
    <row r="285" spans="1:4" s="14" customFormat="1">
      <c r="A285" s="2"/>
      <c r="B285" s="19" t="s">
        <v>1057</v>
      </c>
      <c r="C285" s="2"/>
      <c r="D285" s="43">
        <f>SUM(D271:D284)</f>
        <v>46761.18</v>
      </c>
    </row>
    <row r="286" spans="1:4" s="14" customFormat="1" ht="12.75" customHeight="1">
      <c r="A286" s="380" t="s">
        <v>206</v>
      </c>
      <c r="B286" s="380"/>
      <c r="C286" s="380"/>
      <c r="D286" s="380"/>
    </row>
    <row r="287" spans="1:4" s="14" customFormat="1">
      <c r="A287" s="2">
        <v>1</v>
      </c>
      <c r="B287" s="72" t="s">
        <v>228</v>
      </c>
      <c r="C287" s="73">
        <v>2008</v>
      </c>
      <c r="D287" s="74">
        <v>3020</v>
      </c>
    </row>
    <row r="288" spans="1:4" s="14" customFormat="1">
      <c r="A288" s="2">
        <v>2</v>
      </c>
      <c r="B288" s="72" t="s">
        <v>229</v>
      </c>
      <c r="C288" s="73">
        <v>2008</v>
      </c>
      <c r="D288" s="74">
        <v>3400.01</v>
      </c>
    </row>
    <row r="289" spans="1:4" s="14" customFormat="1">
      <c r="A289" s="2">
        <v>3</v>
      </c>
      <c r="B289" s="72" t="s">
        <v>230</v>
      </c>
      <c r="C289" s="73">
        <v>2008</v>
      </c>
      <c r="D289" s="74">
        <v>2900</v>
      </c>
    </row>
    <row r="290" spans="1:4" s="14" customFormat="1">
      <c r="A290" s="2">
        <v>4</v>
      </c>
      <c r="B290" s="72" t="s">
        <v>222</v>
      </c>
      <c r="C290" s="73">
        <v>2008</v>
      </c>
      <c r="D290" s="74">
        <v>1779.98</v>
      </c>
    </row>
    <row r="291" spans="1:4" s="14" customFormat="1">
      <c r="A291" s="2">
        <v>5</v>
      </c>
      <c r="B291" s="147" t="s">
        <v>231</v>
      </c>
      <c r="C291" s="148">
        <v>2008</v>
      </c>
      <c r="D291" s="149">
        <v>1659.08</v>
      </c>
    </row>
    <row r="292" spans="1:4" s="14" customFormat="1">
      <c r="A292" s="2">
        <v>6</v>
      </c>
      <c r="B292" s="72" t="s">
        <v>232</v>
      </c>
      <c r="C292" s="73">
        <v>2011</v>
      </c>
      <c r="D292" s="74">
        <v>2800</v>
      </c>
    </row>
    <row r="293" spans="1:4" s="14" customFormat="1">
      <c r="A293" s="2">
        <v>7</v>
      </c>
      <c r="B293" s="72" t="s">
        <v>232</v>
      </c>
      <c r="C293" s="73">
        <v>2011</v>
      </c>
      <c r="D293" s="74">
        <v>1799</v>
      </c>
    </row>
    <row r="294" spans="1:4" s="14" customFormat="1" ht="17.25" customHeight="1">
      <c r="A294" s="405" t="s">
        <v>1057</v>
      </c>
      <c r="B294" s="405"/>
      <c r="C294" s="36"/>
      <c r="D294" s="52">
        <f>SUM(D287:D293)</f>
        <v>17358.07</v>
      </c>
    </row>
    <row r="295" spans="1:4" s="14" customFormat="1" ht="16.5" customHeight="1">
      <c r="A295" s="380" t="s">
        <v>207</v>
      </c>
      <c r="B295" s="380"/>
      <c r="C295" s="380"/>
      <c r="D295" s="380"/>
    </row>
    <row r="296" spans="1:4" s="14" customFormat="1" ht="15.75" customHeight="1">
      <c r="A296" s="2">
        <v>1</v>
      </c>
      <c r="B296" s="37" t="s">
        <v>893</v>
      </c>
      <c r="C296" s="38">
        <v>2008</v>
      </c>
      <c r="D296" s="68">
        <v>1300</v>
      </c>
    </row>
    <row r="297" spans="1:4" s="14" customFormat="1">
      <c r="A297" s="2">
        <v>2</v>
      </c>
      <c r="B297" s="37" t="s">
        <v>894</v>
      </c>
      <c r="C297" s="38">
        <v>2008</v>
      </c>
      <c r="D297" s="68">
        <v>1187</v>
      </c>
    </row>
    <row r="298" spans="1:4" s="14" customFormat="1">
      <c r="A298" s="2">
        <v>3</v>
      </c>
      <c r="B298" s="37" t="s">
        <v>895</v>
      </c>
      <c r="C298" s="38">
        <v>2008</v>
      </c>
      <c r="D298" s="68">
        <v>1600</v>
      </c>
    </row>
    <row r="299" spans="1:4" s="14" customFormat="1">
      <c r="A299" s="2">
        <v>4</v>
      </c>
      <c r="B299" s="37" t="s">
        <v>896</v>
      </c>
      <c r="C299" s="38">
        <v>2008</v>
      </c>
      <c r="D299" s="68">
        <v>2950</v>
      </c>
    </row>
    <row r="300" spans="1:4" s="14" customFormat="1">
      <c r="A300" s="2">
        <v>5</v>
      </c>
      <c r="B300" s="37" t="s">
        <v>897</v>
      </c>
      <c r="C300" s="38">
        <v>2009</v>
      </c>
      <c r="D300" s="68">
        <f>3*2510.76</f>
        <v>7532.2800000000007</v>
      </c>
    </row>
    <row r="301" spans="1:4" s="14" customFormat="1">
      <c r="A301" s="2">
        <v>6</v>
      </c>
      <c r="B301" s="37" t="s">
        <v>898</v>
      </c>
      <c r="C301" s="38">
        <v>2009</v>
      </c>
      <c r="D301" s="68">
        <f>3*2277.74</f>
        <v>6833.2199999999993</v>
      </c>
    </row>
    <row r="302" spans="1:4" s="14" customFormat="1">
      <c r="A302" s="2">
        <v>7</v>
      </c>
      <c r="B302" s="37" t="s">
        <v>845</v>
      </c>
      <c r="C302" s="38">
        <v>2009</v>
      </c>
      <c r="D302" s="68">
        <v>4140.43</v>
      </c>
    </row>
    <row r="303" spans="1:4" s="14" customFormat="1">
      <c r="A303" s="2">
        <v>8</v>
      </c>
      <c r="B303" s="37" t="s">
        <v>846</v>
      </c>
      <c r="C303" s="38">
        <v>2009</v>
      </c>
      <c r="D303" s="68">
        <v>4145.24</v>
      </c>
    </row>
    <row r="304" spans="1:4" s="14" customFormat="1">
      <c r="A304" s="2">
        <v>9</v>
      </c>
      <c r="B304" s="37" t="s">
        <v>899</v>
      </c>
      <c r="C304" s="38">
        <v>2009</v>
      </c>
      <c r="D304" s="68">
        <v>970.41</v>
      </c>
    </row>
    <row r="305" spans="1:4" s="14" customFormat="1">
      <c r="A305" s="2">
        <v>10</v>
      </c>
      <c r="B305" s="37" t="s">
        <v>709</v>
      </c>
      <c r="C305" s="38">
        <v>2010</v>
      </c>
      <c r="D305" s="68">
        <v>17807.12</v>
      </c>
    </row>
    <row r="306" spans="1:4" s="14" customFormat="1">
      <c r="A306" s="2">
        <v>11</v>
      </c>
      <c r="B306" s="37" t="s">
        <v>900</v>
      </c>
      <c r="C306" s="38">
        <v>2010</v>
      </c>
      <c r="D306" s="68">
        <v>8527.7999999999993</v>
      </c>
    </row>
    <row r="307" spans="1:4" s="14" customFormat="1">
      <c r="A307" s="2">
        <v>12</v>
      </c>
      <c r="B307" s="37" t="s">
        <v>901</v>
      </c>
      <c r="C307" s="38">
        <v>2010</v>
      </c>
      <c r="D307" s="68">
        <v>1098</v>
      </c>
    </row>
    <row r="308" spans="1:4" s="14" customFormat="1">
      <c r="A308" s="2">
        <v>13</v>
      </c>
      <c r="B308" s="37" t="s">
        <v>711</v>
      </c>
      <c r="C308" s="38">
        <v>2010</v>
      </c>
      <c r="D308" s="68">
        <v>2000</v>
      </c>
    </row>
    <row r="309" spans="1:4" s="14" customFormat="1">
      <c r="A309" s="2">
        <v>14</v>
      </c>
      <c r="B309" s="37" t="s">
        <v>902</v>
      </c>
      <c r="C309" s="38">
        <v>2009</v>
      </c>
      <c r="D309" s="68">
        <v>5368</v>
      </c>
    </row>
    <row r="310" spans="1:4" s="14" customFormat="1">
      <c r="A310" s="2">
        <v>15</v>
      </c>
      <c r="B310" s="37" t="s">
        <v>714</v>
      </c>
      <c r="C310" s="38">
        <v>2010</v>
      </c>
      <c r="D310" s="68">
        <v>1399</v>
      </c>
    </row>
    <row r="311" spans="1:4" s="14" customFormat="1">
      <c r="A311" s="2">
        <v>16</v>
      </c>
      <c r="B311" s="37" t="s">
        <v>903</v>
      </c>
      <c r="C311" s="38">
        <v>2010</v>
      </c>
      <c r="D311" s="68">
        <v>1480</v>
      </c>
    </row>
    <row r="312" spans="1:4" s="14" customFormat="1">
      <c r="A312" s="2">
        <v>17</v>
      </c>
      <c r="B312" s="37" t="s">
        <v>904</v>
      </c>
      <c r="C312" s="38">
        <v>2010</v>
      </c>
      <c r="D312" s="68">
        <v>1900</v>
      </c>
    </row>
    <row r="313" spans="1:4" s="14" customFormat="1">
      <c r="A313" s="2">
        <v>18</v>
      </c>
      <c r="B313" s="37" t="s">
        <v>850</v>
      </c>
      <c r="C313" s="38">
        <v>2009</v>
      </c>
      <c r="D313" s="68">
        <v>11448.48</v>
      </c>
    </row>
    <row r="314" spans="1:4" s="14" customFormat="1">
      <c r="A314" s="2">
        <v>19</v>
      </c>
      <c r="B314" s="37" t="s">
        <v>905</v>
      </c>
      <c r="C314" s="38">
        <v>2011</v>
      </c>
      <c r="D314" s="68">
        <v>3000</v>
      </c>
    </row>
    <row r="315" spans="1:4" s="14" customFormat="1">
      <c r="A315" s="2">
        <v>20</v>
      </c>
      <c r="B315" s="37" t="s">
        <v>906</v>
      </c>
      <c r="C315" s="38">
        <v>2011</v>
      </c>
      <c r="D315" s="68">
        <v>700</v>
      </c>
    </row>
    <row r="316" spans="1:4" s="14" customFormat="1">
      <c r="A316" s="2">
        <v>21</v>
      </c>
      <c r="B316" s="37" t="s">
        <v>907</v>
      </c>
      <c r="C316" s="38">
        <v>2011</v>
      </c>
      <c r="D316" s="68">
        <v>2200</v>
      </c>
    </row>
    <row r="317" spans="1:4" s="7" customFormat="1">
      <c r="A317" s="2"/>
      <c r="B317" s="19" t="s">
        <v>1057</v>
      </c>
      <c r="C317" s="2"/>
      <c r="D317" s="43">
        <f>SUM(D296:D316)</f>
        <v>87586.98</v>
      </c>
    </row>
    <row r="318" spans="1:4" s="14" customFormat="1" ht="12.75" customHeight="1">
      <c r="A318" s="380" t="s">
        <v>208</v>
      </c>
      <c r="B318" s="380"/>
      <c r="C318" s="380"/>
      <c r="D318" s="380"/>
    </row>
    <row r="319" spans="1:4" s="14" customFormat="1">
      <c r="A319" s="2">
        <v>1</v>
      </c>
      <c r="B319" s="22" t="s">
        <v>942</v>
      </c>
      <c r="C319" s="21">
        <v>2009</v>
      </c>
      <c r="D319" s="49">
        <v>2450</v>
      </c>
    </row>
    <row r="320" spans="1:4" s="14" customFormat="1">
      <c r="A320" s="2">
        <v>2</v>
      </c>
      <c r="B320" s="22" t="s">
        <v>897</v>
      </c>
      <c r="C320" s="21">
        <v>2009</v>
      </c>
      <c r="D320" s="49">
        <v>2510.7600000000002</v>
      </c>
    </row>
    <row r="321" spans="1:4" s="14" customFormat="1">
      <c r="A321" s="2">
        <v>3</v>
      </c>
      <c r="B321" s="22" t="s">
        <v>845</v>
      </c>
      <c r="C321" s="21">
        <v>2009</v>
      </c>
      <c r="D321" s="49">
        <v>2070.21</v>
      </c>
    </row>
    <row r="322" spans="1:4">
      <c r="A322" s="2">
        <v>4</v>
      </c>
      <c r="B322" s="22" t="s">
        <v>846</v>
      </c>
      <c r="C322" s="21">
        <v>2009</v>
      </c>
      <c r="D322" s="49">
        <v>2072.61</v>
      </c>
    </row>
    <row r="323" spans="1:4" s="14" customFormat="1">
      <c r="A323" s="2">
        <v>5</v>
      </c>
      <c r="B323" s="22" t="s">
        <v>708</v>
      </c>
      <c r="C323" s="21">
        <v>2009</v>
      </c>
      <c r="D323" s="49">
        <v>970.41</v>
      </c>
    </row>
    <row r="324" spans="1:4" s="14" customFormat="1">
      <c r="A324" s="2">
        <v>6</v>
      </c>
      <c r="B324" s="22" t="s">
        <v>692</v>
      </c>
      <c r="C324" s="21">
        <v>2009</v>
      </c>
      <c r="D324" s="49">
        <v>1946.81</v>
      </c>
    </row>
    <row r="325" spans="1:4" s="14" customFormat="1">
      <c r="A325" s="2">
        <v>7</v>
      </c>
      <c r="B325" s="22" t="s">
        <v>944</v>
      </c>
      <c r="C325" s="21">
        <v>2010</v>
      </c>
      <c r="D325" s="49">
        <v>244</v>
      </c>
    </row>
    <row r="326" spans="1:4" s="14" customFormat="1">
      <c r="A326" s="2">
        <v>8</v>
      </c>
      <c r="B326" s="22" t="s">
        <v>709</v>
      </c>
      <c r="C326" s="21">
        <v>2010</v>
      </c>
      <c r="D326" s="49">
        <v>4451.78</v>
      </c>
    </row>
    <row r="327" spans="1:4" ht="13.5" customHeight="1">
      <c r="A327" s="2">
        <v>9</v>
      </c>
      <c r="B327" s="22" t="s">
        <v>848</v>
      </c>
      <c r="C327" s="21">
        <v>2010</v>
      </c>
      <c r="D327" s="49">
        <v>3411.12</v>
      </c>
    </row>
    <row r="328" spans="1:4" s="18" customFormat="1">
      <c r="A328" s="2"/>
      <c r="B328" s="19" t="s">
        <v>1057</v>
      </c>
      <c r="C328" s="2"/>
      <c r="D328" s="50">
        <f>SUM(D319:D327)</f>
        <v>20127.699999999997</v>
      </c>
    </row>
    <row r="329" spans="1:4" s="18" customFormat="1" ht="12.75" customHeight="1">
      <c r="A329" s="380" t="s">
        <v>209</v>
      </c>
      <c r="B329" s="380"/>
      <c r="C329" s="380"/>
      <c r="D329" s="380"/>
    </row>
    <row r="330" spans="1:4" s="18" customFormat="1" ht="13.5" customHeight="1">
      <c r="A330" s="2">
        <v>1</v>
      </c>
      <c r="B330" s="1" t="s">
        <v>977</v>
      </c>
      <c r="C330" s="2">
        <v>2008</v>
      </c>
      <c r="D330" s="45">
        <v>799</v>
      </c>
    </row>
    <row r="331" spans="1:4" s="18" customFormat="1" ht="13.5" customHeight="1">
      <c r="A331" s="2">
        <v>2</v>
      </c>
      <c r="B331" s="23" t="s">
        <v>978</v>
      </c>
      <c r="C331" s="24">
        <v>2008</v>
      </c>
      <c r="D331" s="51">
        <v>2499</v>
      </c>
    </row>
    <row r="332" spans="1:4" s="18" customFormat="1" ht="13.5" customHeight="1">
      <c r="A332" s="2">
        <v>3</v>
      </c>
      <c r="B332" s="23" t="s">
        <v>979</v>
      </c>
      <c r="C332" s="24">
        <v>2008</v>
      </c>
      <c r="D332" s="51">
        <v>470</v>
      </c>
    </row>
    <row r="333" spans="1:4" s="18" customFormat="1" ht="13.5" customHeight="1">
      <c r="A333" s="2">
        <v>4</v>
      </c>
      <c r="B333" s="23" t="s">
        <v>980</v>
      </c>
      <c r="C333" s="24">
        <v>2008</v>
      </c>
      <c r="D333" s="51">
        <v>456</v>
      </c>
    </row>
    <row r="334" spans="1:4" s="18" customFormat="1" ht="13.5" customHeight="1">
      <c r="A334" s="2">
        <v>5</v>
      </c>
      <c r="B334" s="23" t="s">
        <v>897</v>
      </c>
      <c r="C334" s="24">
        <v>2009</v>
      </c>
      <c r="D334" s="51">
        <v>7532.28</v>
      </c>
    </row>
    <row r="335" spans="1:4" s="18" customFormat="1" ht="13.5" customHeight="1">
      <c r="A335" s="2">
        <v>6</v>
      </c>
      <c r="B335" s="23" t="s">
        <v>981</v>
      </c>
      <c r="C335" s="24">
        <v>2009</v>
      </c>
      <c r="D335" s="51">
        <v>4555.4799999999996</v>
      </c>
    </row>
    <row r="336" spans="1:4" s="18" customFormat="1" ht="13.5" customHeight="1">
      <c r="A336" s="2">
        <v>7</v>
      </c>
      <c r="B336" s="23" t="s">
        <v>982</v>
      </c>
      <c r="C336" s="24">
        <v>2009</v>
      </c>
      <c r="D336" s="51">
        <v>644.54999999999995</v>
      </c>
    </row>
    <row r="337" spans="1:4" s="18" customFormat="1" ht="13.5" customHeight="1">
      <c r="A337" s="2">
        <v>8</v>
      </c>
      <c r="B337" s="23" t="s">
        <v>845</v>
      </c>
      <c r="C337" s="24">
        <v>2009</v>
      </c>
      <c r="D337" s="51">
        <v>4140.43</v>
      </c>
    </row>
    <row r="338" spans="1:4" s="18" customFormat="1" ht="13.5" customHeight="1">
      <c r="A338" s="2">
        <v>9</v>
      </c>
      <c r="B338" s="23" t="s">
        <v>846</v>
      </c>
      <c r="C338" s="24">
        <v>2009</v>
      </c>
      <c r="D338" s="51">
        <v>4145.2299999999996</v>
      </c>
    </row>
    <row r="339" spans="1:4" s="18" customFormat="1" ht="13.5" customHeight="1">
      <c r="A339" s="2">
        <v>10</v>
      </c>
      <c r="B339" s="23" t="s">
        <v>708</v>
      </c>
      <c r="C339" s="24">
        <v>2009</v>
      </c>
      <c r="D339" s="51">
        <v>970.41</v>
      </c>
    </row>
    <row r="340" spans="1:4" s="18" customFormat="1" ht="13.5" customHeight="1">
      <c r="A340" s="2">
        <v>11</v>
      </c>
      <c r="B340" s="23" t="s">
        <v>709</v>
      </c>
      <c r="C340" s="24">
        <v>2010</v>
      </c>
      <c r="D340" s="51">
        <v>13355.34</v>
      </c>
    </row>
    <row r="341" spans="1:4" s="18" customFormat="1" ht="13.5" customHeight="1">
      <c r="A341" s="2">
        <v>12</v>
      </c>
      <c r="B341" s="23" t="s">
        <v>848</v>
      </c>
      <c r="C341" s="24">
        <v>2010</v>
      </c>
      <c r="D341" s="51">
        <v>6822.24</v>
      </c>
    </row>
    <row r="342" spans="1:4" s="18" customFormat="1" ht="13.5" customHeight="1">
      <c r="A342" s="2">
        <v>13</v>
      </c>
      <c r="B342" s="23" t="s">
        <v>983</v>
      </c>
      <c r="C342" s="24">
        <v>2010</v>
      </c>
      <c r="D342" s="51">
        <v>2540</v>
      </c>
    </row>
    <row r="343" spans="1:4" s="18" customFormat="1" ht="13.5" customHeight="1">
      <c r="A343" s="2">
        <v>14</v>
      </c>
      <c r="B343" s="23" t="s">
        <v>984</v>
      </c>
      <c r="C343" s="24">
        <v>2011</v>
      </c>
      <c r="D343" s="51">
        <v>1760</v>
      </c>
    </row>
    <row r="344" spans="1:4" s="18" customFormat="1" ht="13.5" customHeight="1">
      <c r="A344" s="2">
        <v>15</v>
      </c>
      <c r="B344" s="23" t="s">
        <v>985</v>
      </c>
      <c r="C344" s="24">
        <v>2011</v>
      </c>
      <c r="D344" s="51">
        <v>2840</v>
      </c>
    </row>
    <row r="345" spans="1:4" s="18" customFormat="1" ht="13.5" customHeight="1">
      <c r="A345" s="2">
        <v>16</v>
      </c>
      <c r="B345" s="23" t="s">
        <v>850</v>
      </c>
      <c r="C345" s="24">
        <v>2009</v>
      </c>
      <c r="D345" s="51">
        <v>5724.24</v>
      </c>
    </row>
    <row r="346" spans="1:4" s="18" customFormat="1" ht="13.5" customHeight="1">
      <c r="A346" s="2">
        <v>17</v>
      </c>
      <c r="B346" s="23" t="s">
        <v>986</v>
      </c>
      <c r="C346" s="24">
        <v>2012</v>
      </c>
      <c r="D346" s="51">
        <v>1414</v>
      </c>
    </row>
    <row r="347" spans="1:4" s="18" customFormat="1" ht="13.5" customHeight="1">
      <c r="A347" s="2">
        <v>18</v>
      </c>
      <c r="B347" s="23" t="s">
        <v>987</v>
      </c>
      <c r="C347" s="24">
        <v>2011</v>
      </c>
      <c r="D347" s="51">
        <v>719</v>
      </c>
    </row>
    <row r="348" spans="1:4" s="18" customFormat="1" ht="13.5" customHeight="1">
      <c r="A348" s="2">
        <v>19</v>
      </c>
      <c r="B348" s="23" t="s">
        <v>988</v>
      </c>
      <c r="C348" s="24">
        <v>2011</v>
      </c>
      <c r="D348" s="51">
        <v>3430</v>
      </c>
    </row>
    <row r="349" spans="1:4" s="14" customFormat="1">
      <c r="A349" s="25"/>
      <c r="B349" s="25" t="s">
        <v>1057</v>
      </c>
      <c r="C349" s="24"/>
      <c r="D349" s="48">
        <f>SUM(D330:D348)</f>
        <v>64817.2</v>
      </c>
    </row>
    <row r="350" spans="1:4" s="14" customFormat="1" ht="12.75" customHeight="1">
      <c r="A350" s="380" t="s">
        <v>210</v>
      </c>
      <c r="B350" s="380"/>
      <c r="C350" s="380"/>
      <c r="D350" s="380"/>
    </row>
    <row r="351" spans="1:4" s="14" customFormat="1">
      <c r="A351" s="2">
        <v>1</v>
      </c>
      <c r="B351" s="1" t="s">
        <v>1021</v>
      </c>
      <c r="C351" s="2">
        <v>2010</v>
      </c>
      <c r="D351" s="45">
        <v>2106.56</v>
      </c>
    </row>
    <row r="352" spans="1:4" s="14" customFormat="1">
      <c r="A352" s="2">
        <v>2</v>
      </c>
      <c r="B352" s="23" t="s">
        <v>1022</v>
      </c>
      <c r="C352" s="24">
        <v>2010</v>
      </c>
      <c r="D352" s="51">
        <v>1802.46</v>
      </c>
    </row>
    <row r="353" spans="1:6" s="14" customFormat="1">
      <c r="A353" s="2">
        <v>3</v>
      </c>
      <c r="B353" s="23" t="s">
        <v>1023</v>
      </c>
      <c r="C353" s="24">
        <v>2010</v>
      </c>
      <c r="D353" s="51">
        <v>2129.34</v>
      </c>
    </row>
    <row r="354" spans="1:6">
      <c r="A354" s="2">
        <v>4</v>
      </c>
      <c r="B354" s="23" t="s">
        <v>1024</v>
      </c>
      <c r="C354" s="24">
        <v>2011</v>
      </c>
      <c r="D354" s="51">
        <v>2007.32</v>
      </c>
    </row>
    <row r="355" spans="1:6">
      <c r="A355" s="25"/>
      <c r="B355" s="25" t="s">
        <v>1057</v>
      </c>
      <c r="C355" s="24"/>
      <c r="D355" s="48">
        <f>SUM(D351:D354)</f>
        <v>8045.68</v>
      </c>
    </row>
    <row r="356" spans="1:6" ht="12.75" customHeight="1">
      <c r="A356" s="380" t="s">
        <v>211</v>
      </c>
      <c r="B356" s="380"/>
      <c r="C356" s="380"/>
      <c r="D356" s="380"/>
    </row>
    <row r="357" spans="1:6" s="7" customFormat="1">
      <c r="A357" s="2">
        <v>1</v>
      </c>
      <c r="B357" s="1" t="s">
        <v>607</v>
      </c>
      <c r="C357" s="2" t="s">
        <v>608</v>
      </c>
      <c r="D357" s="45">
        <v>2588</v>
      </c>
      <c r="F357" s="15"/>
    </row>
    <row r="358" spans="1:6" s="7" customFormat="1">
      <c r="A358" s="2">
        <v>2</v>
      </c>
      <c r="B358" s="23" t="s">
        <v>228</v>
      </c>
      <c r="C358" s="24" t="s">
        <v>594</v>
      </c>
      <c r="D358" s="51">
        <v>2285.0100000000002</v>
      </c>
      <c r="F358" s="15"/>
    </row>
    <row r="359" spans="1:6" s="7" customFormat="1">
      <c r="A359" s="2">
        <v>3</v>
      </c>
      <c r="B359" s="23" t="s">
        <v>609</v>
      </c>
      <c r="C359" s="24" t="s">
        <v>610</v>
      </c>
      <c r="D359" s="51">
        <v>2849</v>
      </c>
      <c r="F359" s="15"/>
    </row>
    <row r="360" spans="1:6" s="7" customFormat="1">
      <c r="A360" s="2">
        <v>4</v>
      </c>
      <c r="B360" s="23" t="s">
        <v>611</v>
      </c>
      <c r="C360" s="24" t="s">
        <v>612</v>
      </c>
      <c r="D360" s="51">
        <v>2050</v>
      </c>
    </row>
    <row r="361" spans="1:6" s="7" customFormat="1">
      <c r="A361" s="2">
        <v>5</v>
      </c>
      <c r="B361" s="1" t="s">
        <v>586</v>
      </c>
      <c r="C361" s="2" t="s">
        <v>587</v>
      </c>
      <c r="D361" s="45">
        <v>699</v>
      </c>
    </row>
    <row r="362" spans="1:6" s="14" customFormat="1">
      <c r="A362" s="2">
        <v>6</v>
      </c>
      <c r="B362" s="143" t="s">
        <v>599</v>
      </c>
      <c r="C362" s="144" t="s">
        <v>600</v>
      </c>
      <c r="D362" s="145">
        <v>1700</v>
      </c>
    </row>
    <row r="363" spans="1:6" s="14" customFormat="1">
      <c r="A363" s="2">
        <v>7</v>
      </c>
      <c r="B363" s="143" t="s">
        <v>601</v>
      </c>
      <c r="C363" s="144" t="s">
        <v>600</v>
      </c>
      <c r="D363" s="145">
        <v>1600</v>
      </c>
    </row>
    <row r="364" spans="1:6" s="14" customFormat="1">
      <c r="A364" s="2">
        <v>8</v>
      </c>
      <c r="B364" s="143" t="s">
        <v>602</v>
      </c>
      <c r="C364" s="144" t="s">
        <v>603</v>
      </c>
      <c r="D364" s="145">
        <v>3791</v>
      </c>
    </row>
    <row r="365" spans="1:6" s="14" customFormat="1">
      <c r="A365" s="2">
        <v>9</v>
      </c>
      <c r="B365" s="143" t="s">
        <v>604</v>
      </c>
      <c r="C365" s="144" t="s">
        <v>603</v>
      </c>
      <c r="D365" s="145">
        <v>2182.9899999999998</v>
      </c>
    </row>
    <row r="366" spans="1:6" s="14" customFormat="1" ht="17.25" customHeight="1">
      <c r="A366" s="25"/>
      <c r="B366" s="25" t="s">
        <v>1057</v>
      </c>
      <c r="C366" s="24"/>
      <c r="D366" s="48">
        <f>SUM(D357:D365)</f>
        <v>19745</v>
      </c>
    </row>
    <row r="367" spans="1:6" s="14" customFormat="1" ht="16.5" customHeight="1">
      <c r="A367" s="380" t="s">
        <v>212</v>
      </c>
      <c r="B367" s="380"/>
      <c r="C367" s="380"/>
      <c r="D367" s="380"/>
    </row>
    <row r="368" spans="1:6" s="14" customFormat="1" ht="15.75" customHeight="1">
      <c r="A368" s="2">
        <v>1</v>
      </c>
      <c r="B368" s="1" t="s">
        <v>654</v>
      </c>
      <c r="C368" s="2">
        <v>2008</v>
      </c>
      <c r="D368" s="45">
        <v>2010.02</v>
      </c>
    </row>
    <row r="369" spans="1:4" s="14" customFormat="1">
      <c r="A369" s="2">
        <v>2</v>
      </c>
      <c r="B369" s="23" t="s">
        <v>654</v>
      </c>
      <c r="C369" s="24">
        <v>2008</v>
      </c>
      <c r="D369" s="51">
        <v>1760</v>
      </c>
    </row>
    <row r="370" spans="1:4" s="14" customFormat="1">
      <c r="A370" s="2">
        <v>3</v>
      </c>
      <c r="B370" s="23" t="s">
        <v>654</v>
      </c>
      <c r="C370" s="24">
        <v>2008</v>
      </c>
      <c r="D370" s="51">
        <v>2250</v>
      </c>
    </row>
    <row r="371" spans="1:4" s="7" customFormat="1">
      <c r="A371" s="2">
        <v>4</v>
      </c>
      <c r="B371" s="23" t="s">
        <v>655</v>
      </c>
      <c r="C371" s="24">
        <v>2009</v>
      </c>
      <c r="D371" s="51">
        <v>1050</v>
      </c>
    </row>
    <row r="372" spans="1:4" s="14" customFormat="1">
      <c r="A372" s="2">
        <v>5</v>
      </c>
      <c r="B372" s="23" t="s">
        <v>656</v>
      </c>
      <c r="C372" s="24">
        <v>2010</v>
      </c>
      <c r="D372" s="51">
        <v>1850</v>
      </c>
    </row>
    <row r="373" spans="1:4" s="14" customFormat="1">
      <c r="A373" s="2">
        <v>6</v>
      </c>
      <c r="B373" s="23" t="s">
        <v>657</v>
      </c>
      <c r="C373" s="24">
        <v>2010</v>
      </c>
      <c r="D373" s="51">
        <v>800</v>
      </c>
    </row>
    <row r="374" spans="1:4" s="14" customFormat="1">
      <c r="A374" s="2">
        <v>7</v>
      </c>
      <c r="B374" s="23" t="s">
        <v>657</v>
      </c>
      <c r="C374" s="24">
        <v>2010</v>
      </c>
      <c r="D374" s="51">
        <v>850</v>
      </c>
    </row>
    <row r="375" spans="1:4" s="14" customFormat="1">
      <c r="A375" s="2">
        <v>8</v>
      </c>
      <c r="B375" s="23" t="s">
        <v>658</v>
      </c>
      <c r="C375" s="24">
        <v>2010</v>
      </c>
      <c r="D375" s="51">
        <v>2060</v>
      </c>
    </row>
    <row r="376" spans="1:4" s="14" customFormat="1">
      <c r="A376" s="2">
        <v>9</v>
      </c>
      <c r="B376" s="23" t="s">
        <v>659</v>
      </c>
      <c r="C376" s="24">
        <v>2010</v>
      </c>
      <c r="D376" s="51">
        <v>400</v>
      </c>
    </row>
    <row r="377" spans="1:4" s="14" customFormat="1">
      <c r="A377" s="2">
        <v>10</v>
      </c>
      <c r="B377" s="23" t="s">
        <v>660</v>
      </c>
      <c r="C377" s="24">
        <v>2011</v>
      </c>
      <c r="D377" s="51">
        <v>1800</v>
      </c>
    </row>
    <row r="378" spans="1:4" s="14" customFormat="1">
      <c r="A378" s="25"/>
      <c r="B378" s="25" t="s">
        <v>1057</v>
      </c>
      <c r="C378" s="24"/>
      <c r="D378" s="48">
        <f>SUM(D368:D377)</f>
        <v>14830.02</v>
      </c>
    </row>
    <row r="379" spans="1:4" s="14" customFormat="1" ht="12.75" customHeight="1">
      <c r="A379" s="380" t="s">
        <v>213</v>
      </c>
      <c r="B379" s="380"/>
      <c r="C379" s="380"/>
      <c r="D379" s="380"/>
    </row>
    <row r="380" spans="1:4" s="14" customFormat="1">
      <c r="A380" s="2">
        <v>1</v>
      </c>
      <c r="B380" s="1" t="s">
        <v>623</v>
      </c>
      <c r="C380" s="2">
        <v>2008</v>
      </c>
      <c r="D380" s="45">
        <v>538</v>
      </c>
    </row>
    <row r="381" spans="1:4" s="14" customFormat="1">
      <c r="A381" s="2">
        <v>2</v>
      </c>
      <c r="B381" s="23" t="s">
        <v>624</v>
      </c>
      <c r="C381" s="24">
        <v>2010</v>
      </c>
      <c r="D381" s="51">
        <v>1350</v>
      </c>
    </row>
    <row r="382" spans="1:4" s="14" customFormat="1">
      <c r="A382" s="2">
        <v>3</v>
      </c>
      <c r="B382" s="23" t="s">
        <v>625</v>
      </c>
      <c r="C382" s="24">
        <v>2009</v>
      </c>
      <c r="D382" s="51">
        <v>849.12</v>
      </c>
    </row>
    <row r="383" spans="1:4" s="14" customFormat="1" ht="14.25" customHeight="1">
      <c r="A383" s="25"/>
      <c r="B383" s="25" t="s">
        <v>1057</v>
      </c>
      <c r="C383" s="24"/>
      <c r="D383" s="48">
        <f>SUM(D380:D382)</f>
        <v>2737.12</v>
      </c>
    </row>
    <row r="384" spans="1:4" ht="12.75" customHeight="1">
      <c r="A384" s="380" t="s">
        <v>214</v>
      </c>
      <c r="B384" s="380"/>
      <c r="C384" s="380"/>
      <c r="D384" s="380"/>
    </row>
    <row r="385" spans="1:4" s="18" customFormat="1">
      <c r="A385" s="2"/>
      <c r="B385" s="1" t="s">
        <v>233</v>
      </c>
      <c r="C385" s="2"/>
      <c r="D385" s="45"/>
    </row>
    <row r="386" spans="1:4" s="14" customFormat="1">
      <c r="A386" s="27"/>
      <c r="B386" s="27"/>
      <c r="C386" s="28"/>
      <c r="D386" s="47"/>
    </row>
    <row r="387" spans="1:4" s="14" customFormat="1" ht="18" customHeight="1">
      <c r="A387" s="27"/>
      <c r="B387" s="27"/>
      <c r="C387" s="28"/>
      <c r="D387" s="47"/>
    </row>
    <row r="388" spans="1:4">
      <c r="A388" s="409" t="s">
        <v>36</v>
      </c>
      <c r="B388" s="409"/>
      <c r="C388" s="409"/>
      <c r="D388" s="409"/>
    </row>
    <row r="389" spans="1:4" ht="25.5">
      <c r="A389" s="3" t="s">
        <v>19</v>
      </c>
      <c r="B389" s="3" t="s">
        <v>27</v>
      </c>
      <c r="C389" s="3" t="s">
        <v>28</v>
      </c>
      <c r="D389" s="61" t="s">
        <v>29</v>
      </c>
    </row>
    <row r="390" spans="1:4" ht="14.25" customHeight="1">
      <c r="A390" s="380" t="s">
        <v>200</v>
      </c>
      <c r="B390" s="380"/>
      <c r="C390" s="380"/>
      <c r="D390" s="380"/>
    </row>
    <row r="391" spans="1:4" s="11" customFormat="1" ht="14.25" customHeight="1">
      <c r="A391" s="2">
        <v>1</v>
      </c>
      <c r="B391" s="22" t="s">
        <v>418</v>
      </c>
      <c r="C391" s="21">
        <v>2010</v>
      </c>
      <c r="D391" s="49">
        <v>10919</v>
      </c>
    </row>
    <row r="392" spans="1:4" s="11" customFormat="1" ht="14.25" customHeight="1">
      <c r="A392" s="2">
        <v>2</v>
      </c>
      <c r="B392" s="22" t="s">
        <v>419</v>
      </c>
      <c r="C392" s="21">
        <v>2008</v>
      </c>
      <c r="D392" s="49">
        <v>26243.42</v>
      </c>
    </row>
    <row r="393" spans="1:4" s="11" customFormat="1" ht="14.25" customHeight="1">
      <c r="A393" s="2">
        <v>3</v>
      </c>
      <c r="B393" s="22" t="s">
        <v>419</v>
      </c>
      <c r="C393" s="21">
        <v>2009</v>
      </c>
      <c r="D393" s="49">
        <v>15523.2</v>
      </c>
    </row>
    <row r="394" spans="1:4" s="11" customFormat="1" ht="14.25" customHeight="1">
      <c r="A394" s="2">
        <v>4</v>
      </c>
      <c r="B394" s="22" t="s">
        <v>419</v>
      </c>
      <c r="C394" s="21">
        <v>2009</v>
      </c>
      <c r="D394" s="49">
        <v>15523.2</v>
      </c>
    </row>
    <row r="395" spans="1:4" s="11" customFormat="1" ht="14.25" customHeight="1">
      <c r="A395" s="2">
        <v>5</v>
      </c>
      <c r="B395" s="22" t="s">
        <v>418</v>
      </c>
      <c r="C395" s="21">
        <v>2008</v>
      </c>
      <c r="D395" s="49">
        <v>10920</v>
      </c>
    </row>
    <row r="396" spans="1:4" s="11" customFormat="1" ht="14.25" customHeight="1">
      <c r="A396" s="2">
        <v>6</v>
      </c>
      <c r="B396" s="22" t="s">
        <v>420</v>
      </c>
      <c r="C396" s="21">
        <v>2009</v>
      </c>
      <c r="D396" s="49" t="s">
        <v>421</v>
      </c>
    </row>
    <row r="397" spans="1:4" s="11" customFormat="1" ht="14.25" customHeight="1">
      <c r="A397" s="2">
        <v>7</v>
      </c>
      <c r="B397" s="22" t="s">
        <v>420</v>
      </c>
      <c r="C397" s="21">
        <v>2009</v>
      </c>
      <c r="D397" s="49" t="s">
        <v>421</v>
      </c>
    </row>
    <row r="398" spans="1:4" s="11" customFormat="1" ht="14.25" customHeight="1">
      <c r="A398" s="2">
        <v>8</v>
      </c>
      <c r="B398" s="22" t="s">
        <v>420</v>
      </c>
      <c r="C398" s="21">
        <v>2010</v>
      </c>
      <c r="D398" s="49" t="s">
        <v>421</v>
      </c>
    </row>
    <row r="399" spans="1:4" s="11" customFormat="1" ht="14.25" customHeight="1">
      <c r="A399" s="2">
        <v>9</v>
      </c>
      <c r="B399" s="22" t="s">
        <v>419</v>
      </c>
      <c r="C399" s="21">
        <v>2010</v>
      </c>
      <c r="D399" s="49">
        <v>8376.3866666666599</v>
      </c>
    </row>
    <row r="400" spans="1:4" s="11" customFormat="1" ht="14.25" customHeight="1">
      <c r="A400" s="2">
        <v>10</v>
      </c>
      <c r="B400" s="22" t="s">
        <v>422</v>
      </c>
      <c r="C400" s="21">
        <v>2009</v>
      </c>
      <c r="D400" s="49">
        <v>1249.21</v>
      </c>
    </row>
    <row r="401" spans="1:4" s="11" customFormat="1" ht="14.25" customHeight="1">
      <c r="A401" s="2">
        <v>11</v>
      </c>
      <c r="B401" s="22" t="s">
        <v>422</v>
      </c>
      <c r="C401" s="21">
        <v>2009</v>
      </c>
      <c r="D401" s="49">
        <v>1249.21</v>
      </c>
    </row>
    <row r="402" spans="1:4" s="11" customFormat="1" ht="14.25" customHeight="1">
      <c r="A402" s="2">
        <v>12</v>
      </c>
      <c r="B402" s="22" t="s">
        <v>422</v>
      </c>
      <c r="C402" s="21">
        <v>2009</v>
      </c>
      <c r="D402" s="49">
        <v>1249.21</v>
      </c>
    </row>
    <row r="403" spans="1:4" s="11" customFormat="1" ht="14.25" customHeight="1">
      <c r="A403" s="2">
        <v>13</v>
      </c>
      <c r="B403" s="22" t="s">
        <v>422</v>
      </c>
      <c r="C403" s="21">
        <v>2009</v>
      </c>
      <c r="D403" s="49">
        <v>1249.21</v>
      </c>
    </row>
    <row r="404" spans="1:4" s="11" customFormat="1" ht="14.25" customHeight="1">
      <c r="A404" s="2">
        <v>14</v>
      </c>
      <c r="B404" s="22" t="s">
        <v>423</v>
      </c>
      <c r="C404" s="21">
        <v>2009</v>
      </c>
      <c r="D404" s="49">
        <v>1249.21</v>
      </c>
    </row>
    <row r="405" spans="1:4" s="11" customFormat="1" ht="14.25" customHeight="1">
      <c r="A405" s="2">
        <v>15</v>
      </c>
      <c r="B405" s="22" t="s">
        <v>422</v>
      </c>
      <c r="C405" s="21">
        <v>2009</v>
      </c>
      <c r="D405" s="49">
        <v>1249.21</v>
      </c>
    </row>
    <row r="406" spans="1:4" s="11" customFormat="1" ht="14.25" customHeight="1">
      <c r="A406" s="2">
        <v>16</v>
      </c>
      <c r="B406" s="22" t="s">
        <v>422</v>
      </c>
      <c r="C406" s="21">
        <v>2009</v>
      </c>
      <c r="D406" s="49">
        <v>1249.21</v>
      </c>
    </row>
    <row r="407" spans="1:4" s="11" customFormat="1" ht="14.25" customHeight="1">
      <c r="A407" s="2">
        <v>17</v>
      </c>
      <c r="B407" s="22" t="s">
        <v>422</v>
      </c>
      <c r="C407" s="21">
        <v>2009</v>
      </c>
      <c r="D407" s="49">
        <v>1249.21</v>
      </c>
    </row>
    <row r="408" spans="1:4" s="11" customFormat="1" ht="14.25" customHeight="1">
      <c r="A408" s="2">
        <v>18</v>
      </c>
      <c r="B408" s="22" t="s">
        <v>425</v>
      </c>
      <c r="C408" s="21">
        <v>2009</v>
      </c>
      <c r="D408" s="49">
        <v>1249.21</v>
      </c>
    </row>
    <row r="409" spans="1:4" s="11" customFormat="1" ht="14.25" customHeight="1">
      <c r="A409" s="2">
        <v>19</v>
      </c>
      <c r="B409" s="22" t="s">
        <v>422</v>
      </c>
      <c r="C409" s="21">
        <v>2009</v>
      </c>
      <c r="D409" s="49">
        <v>1249.21</v>
      </c>
    </row>
    <row r="410" spans="1:4" s="11" customFormat="1" ht="14.25" customHeight="1">
      <c r="A410" s="2">
        <v>20</v>
      </c>
      <c r="B410" s="22" t="s">
        <v>422</v>
      </c>
      <c r="C410" s="21">
        <v>2009</v>
      </c>
      <c r="D410" s="49">
        <v>1249.21</v>
      </c>
    </row>
    <row r="411" spans="1:4" s="11" customFormat="1" ht="14.25" customHeight="1">
      <c r="A411" s="2">
        <v>21</v>
      </c>
      <c r="B411" s="22" t="s">
        <v>422</v>
      </c>
      <c r="C411" s="21">
        <v>2009</v>
      </c>
      <c r="D411" s="49">
        <v>1249.21</v>
      </c>
    </row>
    <row r="412" spans="1:4" s="11" customFormat="1" ht="14.25" customHeight="1">
      <c r="A412" s="2">
        <v>22</v>
      </c>
      <c r="B412" s="22" t="s">
        <v>422</v>
      </c>
      <c r="C412" s="21">
        <v>2009</v>
      </c>
      <c r="D412" s="49">
        <v>1249.21</v>
      </c>
    </row>
    <row r="413" spans="1:4" s="11" customFormat="1" ht="14.25" customHeight="1">
      <c r="A413" s="2">
        <v>23</v>
      </c>
      <c r="B413" s="22" t="s">
        <v>422</v>
      </c>
      <c r="C413" s="21">
        <v>2009</v>
      </c>
      <c r="D413" s="49">
        <v>1249.21</v>
      </c>
    </row>
    <row r="414" spans="1:4" s="11" customFormat="1" ht="14.25" customHeight="1">
      <c r="A414" s="2">
        <v>24</v>
      </c>
      <c r="B414" s="22" t="s">
        <v>425</v>
      </c>
      <c r="C414" s="21">
        <v>2009</v>
      </c>
      <c r="D414" s="49">
        <v>1249.21</v>
      </c>
    </row>
    <row r="415" spans="1:4" s="11" customFormat="1" ht="14.25" customHeight="1">
      <c r="A415" s="2">
        <v>25</v>
      </c>
      <c r="B415" s="22" t="s">
        <v>422</v>
      </c>
      <c r="C415" s="21">
        <v>2009</v>
      </c>
      <c r="D415" s="49">
        <v>1249.21</v>
      </c>
    </row>
    <row r="416" spans="1:4" s="11" customFormat="1" ht="14.25" customHeight="1">
      <c r="A416" s="2">
        <v>26</v>
      </c>
      <c r="B416" s="22" t="s">
        <v>426</v>
      </c>
      <c r="C416" s="21">
        <v>2009</v>
      </c>
      <c r="D416" s="49">
        <v>1249.21</v>
      </c>
    </row>
    <row r="417" spans="1:4" s="11" customFormat="1" ht="14.25" customHeight="1">
      <c r="A417" s="2">
        <v>27</v>
      </c>
      <c r="B417" s="22" t="s">
        <v>422</v>
      </c>
      <c r="C417" s="21">
        <v>2009</v>
      </c>
      <c r="D417" s="49">
        <v>1249.21</v>
      </c>
    </row>
    <row r="418" spans="1:4" s="11" customFormat="1" ht="14.25" customHeight="1">
      <c r="A418" s="2">
        <v>28</v>
      </c>
      <c r="B418" s="22" t="s">
        <v>422</v>
      </c>
      <c r="C418" s="21">
        <v>2009</v>
      </c>
      <c r="D418" s="49">
        <v>1249.21</v>
      </c>
    </row>
    <row r="419" spans="1:4" s="11" customFormat="1" ht="14.25" customHeight="1">
      <c r="A419" s="2">
        <v>29</v>
      </c>
      <c r="B419" s="22" t="s">
        <v>422</v>
      </c>
      <c r="C419" s="21">
        <v>2009</v>
      </c>
      <c r="D419" s="49">
        <v>1249.21</v>
      </c>
    </row>
    <row r="420" spans="1:4" s="11" customFormat="1" ht="14.25" customHeight="1">
      <c r="A420" s="2">
        <v>30</v>
      </c>
      <c r="B420" s="22" t="s">
        <v>425</v>
      </c>
      <c r="C420" s="21">
        <v>2009</v>
      </c>
      <c r="D420" s="49">
        <v>1249.21</v>
      </c>
    </row>
    <row r="421" spans="1:4" s="11" customFormat="1" ht="14.25" customHeight="1">
      <c r="A421" s="2">
        <v>31</v>
      </c>
      <c r="B421" s="22" t="s">
        <v>425</v>
      </c>
      <c r="C421" s="21">
        <v>2009</v>
      </c>
      <c r="D421" s="49">
        <v>1249.21</v>
      </c>
    </row>
    <row r="422" spans="1:4" s="11" customFormat="1" ht="14.25" customHeight="1">
      <c r="A422" s="2">
        <v>32</v>
      </c>
      <c r="B422" s="22" t="s">
        <v>422</v>
      </c>
      <c r="C422" s="21">
        <v>2009</v>
      </c>
      <c r="D422" s="49">
        <v>1249.21</v>
      </c>
    </row>
    <row r="423" spans="1:4" s="11" customFormat="1" ht="14.25" customHeight="1">
      <c r="A423" s="2">
        <v>33</v>
      </c>
      <c r="B423" s="22" t="s">
        <v>422</v>
      </c>
      <c r="C423" s="21">
        <v>2009</v>
      </c>
      <c r="D423" s="49">
        <v>1249.21</v>
      </c>
    </row>
    <row r="424" spans="1:4" s="11" customFormat="1" ht="14.25" customHeight="1">
      <c r="A424" s="2">
        <v>34</v>
      </c>
      <c r="B424" s="22" t="s">
        <v>422</v>
      </c>
      <c r="C424" s="21">
        <v>2009</v>
      </c>
      <c r="D424" s="49">
        <v>1249.21</v>
      </c>
    </row>
    <row r="425" spans="1:4" s="11" customFormat="1" ht="14.25" customHeight="1">
      <c r="A425" s="2">
        <v>35</v>
      </c>
      <c r="B425" s="22" t="s">
        <v>422</v>
      </c>
      <c r="C425" s="21">
        <v>2009</v>
      </c>
      <c r="D425" s="49">
        <v>1249.21</v>
      </c>
    </row>
    <row r="426" spans="1:4" s="11" customFormat="1" ht="14.25" customHeight="1">
      <c r="A426" s="2">
        <v>36</v>
      </c>
      <c r="B426" s="22" t="s">
        <v>422</v>
      </c>
      <c r="C426" s="21">
        <v>2009</v>
      </c>
      <c r="D426" s="49">
        <v>1249.21</v>
      </c>
    </row>
    <row r="427" spans="1:4" s="11" customFormat="1" ht="14.25" customHeight="1">
      <c r="A427" s="2">
        <v>37</v>
      </c>
      <c r="B427" s="22" t="s">
        <v>422</v>
      </c>
      <c r="C427" s="21">
        <v>2009</v>
      </c>
      <c r="D427" s="49">
        <v>1249.21</v>
      </c>
    </row>
    <row r="428" spans="1:4" s="11" customFormat="1" ht="14.25" customHeight="1">
      <c r="A428" s="2">
        <v>38</v>
      </c>
      <c r="B428" s="22" t="s">
        <v>422</v>
      </c>
      <c r="C428" s="21">
        <v>2009</v>
      </c>
      <c r="D428" s="49">
        <v>1249.21</v>
      </c>
    </row>
    <row r="429" spans="1:4" s="11" customFormat="1" ht="14.25" customHeight="1">
      <c r="A429" s="2">
        <v>39</v>
      </c>
      <c r="B429" s="22" t="s">
        <v>422</v>
      </c>
      <c r="C429" s="21">
        <v>2009</v>
      </c>
      <c r="D429" s="49">
        <v>1249.21</v>
      </c>
    </row>
    <row r="430" spans="1:4" s="11" customFormat="1" ht="14.25" customHeight="1">
      <c r="A430" s="2">
        <v>40</v>
      </c>
      <c r="B430" s="22" t="s">
        <v>422</v>
      </c>
      <c r="C430" s="21">
        <v>2009</v>
      </c>
      <c r="D430" s="49">
        <v>1249.21</v>
      </c>
    </row>
    <row r="431" spans="1:4" s="11" customFormat="1" ht="14.25" customHeight="1">
      <c r="A431" s="2">
        <v>41</v>
      </c>
      <c r="B431" s="22" t="s">
        <v>422</v>
      </c>
      <c r="C431" s="21">
        <v>2009</v>
      </c>
      <c r="D431" s="49">
        <v>1249.21</v>
      </c>
    </row>
    <row r="432" spans="1:4" s="11" customFormat="1" ht="14.25" customHeight="1">
      <c r="A432" s="2">
        <v>42</v>
      </c>
      <c r="B432" s="22" t="s">
        <v>422</v>
      </c>
      <c r="C432" s="21">
        <v>2009</v>
      </c>
      <c r="D432" s="49">
        <v>1249.21</v>
      </c>
    </row>
    <row r="433" spans="1:4" s="11" customFormat="1" ht="14.25" customHeight="1">
      <c r="A433" s="2">
        <v>43</v>
      </c>
      <c r="B433" s="22" t="s">
        <v>423</v>
      </c>
      <c r="C433" s="21">
        <v>2009</v>
      </c>
      <c r="D433" s="49">
        <v>1249.21</v>
      </c>
    </row>
    <row r="434" spans="1:4" s="11" customFormat="1" ht="14.25" customHeight="1">
      <c r="A434" s="2">
        <v>44</v>
      </c>
      <c r="B434" s="22" t="s">
        <v>422</v>
      </c>
      <c r="C434" s="21">
        <v>2009</v>
      </c>
      <c r="D434" s="49">
        <v>1249.21</v>
      </c>
    </row>
    <row r="435" spans="1:4" s="11" customFormat="1" ht="14.25" customHeight="1">
      <c r="A435" s="2">
        <v>45</v>
      </c>
      <c r="B435" s="22" t="s">
        <v>427</v>
      </c>
      <c r="C435" s="21">
        <v>2009</v>
      </c>
      <c r="D435" s="49">
        <v>3350.33</v>
      </c>
    </row>
    <row r="436" spans="1:4" s="11" customFormat="1" ht="14.25" customHeight="1">
      <c r="A436" s="2">
        <v>46</v>
      </c>
      <c r="B436" s="22" t="s">
        <v>427</v>
      </c>
      <c r="C436" s="21">
        <v>2009</v>
      </c>
      <c r="D436" s="49">
        <v>3350.33</v>
      </c>
    </row>
    <row r="437" spans="1:4" s="11" customFormat="1" ht="14.25" customHeight="1">
      <c r="A437" s="2">
        <v>47</v>
      </c>
      <c r="B437" s="22" t="s">
        <v>427</v>
      </c>
      <c r="C437" s="21">
        <v>2009</v>
      </c>
      <c r="D437" s="49">
        <v>3350.33</v>
      </c>
    </row>
    <row r="438" spans="1:4" s="11" customFormat="1" ht="14.25" customHeight="1">
      <c r="A438" s="2">
        <v>48</v>
      </c>
      <c r="B438" s="22" t="s">
        <v>427</v>
      </c>
      <c r="C438" s="21">
        <v>2009</v>
      </c>
      <c r="D438" s="49">
        <v>3350.33</v>
      </c>
    </row>
    <row r="439" spans="1:4" s="11" customFormat="1" ht="14.25" customHeight="1">
      <c r="A439" s="2">
        <v>49</v>
      </c>
      <c r="B439" s="22" t="s">
        <v>427</v>
      </c>
      <c r="C439" s="21">
        <v>2009</v>
      </c>
      <c r="D439" s="49">
        <v>3350.33</v>
      </c>
    </row>
    <row r="440" spans="1:4" s="11" customFormat="1" ht="14.25" customHeight="1">
      <c r="A440" s="2">
        <v>50</v>
      </c>
      <c r="B440" s="22" t="s">
        <v>427</v>
      </c>
      <c r="C440" s="21">
        <v>2009</v>
      </c>
      <c r="D440" s="49">
        <v>3350.33</v>
      </c>
    </row>
    <row r="441" spans="1:4" s="11" customFormat="1" ht="14.25" customHeight="1">
      <c r="A441" s="2">
        <v>51</v>
      </c>
      <c r="B441" s="22" t="s">
        <v>427</v>
      </c>
      <c r="C441" s="21">
        <v>2009</v>
      </c>
      <c r="D441" s="49">
        <v>3350.33</v>
      </c>
    </row>
    <row r="442" spans="1:4" s="11" customFormat="1" ht="14.25" customHeight="1">
      <c r="A442" s="2">
        <v>52</v>
      </c>
      <c r="B442" s="22" t="s">
        <v>427</v>
      </c>
      <c r="C442" s="21">
        <v>2009</v>
      </c>
      <c r="D442" s="49">
        <v>3350.33</v>
      </c>
    </row>
    <row r="443" spans="1:4" s="11" customFormat="1" ht="14.25" customHeight="1">
      <c r="A443" s="2">
        <v>53</v>
      </c>
      <c r="B443" s="22" t="s">
        <v>427</v>
      </c>
      <c r="C443" s="21">
        <v>2009</v>
      </c>
      <c r="D443" s="49">
        <v>3350.33</v>
      </c>
    </row>
    <row r="444" spans="1:4" s="11" customFormat="1" ht="14.25" customHeight="1">
      <c r="A444" s="2">
        <v>54</v>
      </c>
      <c r="B444" s="22" t="s">
        <v>428</v>
      </c>
      <c r="C444" s="21">
        <v>2009</v>
      </c>
      <c r="D444" s="49">
        <v>3350.33</v>
      </c>
    </row>
    <row r="445" spans="1:4" s="11" customFormat="1" ht="14.25" customHeight="1">
      <c r="A445" s="2">
        <v>55</v>
      </c>
      <c r="B445" s="22" t="s">
        <v>428</v>
      </c>
      <c r="C445" s="21">
        <v>2009</v>
      </c>
      <c r="D445" s="49">
        <v>3350.33</v>
      </c>
    </row>
    <row r="446" spans="1:4" s="11" customFormat="1" ht="14.25" customHeight="1">
      <c r="A446" s="2">
        <v>56</v>
      </c>
      <c r="B446" s="22" t="s">
        <v>428</v>
      </c>
      <c r="C446" s="21">
        <v>2009</v>
      </c>
      <c r="D446" s="49">
        <v>3350.33</v>
      </c>
    </row>
    <row r="447" spans="1:4" s="11" customFormat="1" ht="14.25" customHeight="1">
      <c r="A447" s="2">
        <v>57</v>
      </c>
      <c r="B447" s="22" t="s">
        <v>428</v>
      </c>
      <c r="C447" s="21">
        <v>2009</v>
      </c>
      <c r="D447" s="49">
        <v>3350.33</v>
      </c>
    </row>
    <row r="448" spans="1:4" s="11" customFormat="1" ht="14.25" customHeight="1">
      <c r="A448" s="2">
        <v>58</v>
      </c>
      <c r="B448" s="22" t="s">
        <v>428</v>
      </c>
      <c r="C448" s="21">
        <v>2009</v>
      </c>
      <c r="D448" s="49">
        <v>3350.33</v>
      </c>
    </row>
    <row r="449" spans="1:4" s="11" customFormat="1" ht="14.25" customHeight="1">
      <c r="A449" s="2">
        <v>59</v>
      </c>
      <c r="B449" s="22" t="s">
        <v>428</v>
      </c>
      <c r="C449" s="21">
        <v>2009</v>
      </c>
      <c r="D449" s="49">
        <v>3350.33</v>
      </c>
    </row>
    <row r="450" spans="1:4" s="11" customFormat="1" ht="14.25" customHeight="1">
      <c r="A450" s="2">
        <v>60</v>
      </c>
      <c r="B450" s="22" t="s">
        <v>428</v>
      </c>
      <c r="C450" s="21">
        <v>2009</v>
      </c>
      <c r="D450" s="49">
        <v>3350.33</v>
      </c>
    </row>
    <row r="451" spans="1:4" s="11" customFormat="1" ht="14.25" customHeight="1">
      <c r="A451" s="2">
        <v>61</v>
      </c>
      <c r="B451" s="22" t="s">
        <v>428</v>
      </c>
      <c r="C451" s="21">
        <v>2009</v>
      </c>
      <c r="D451" s="49">
        <v>3350.33</v>
      </c>
    </row>
    <row r="452" spans="1:4" s="11" customFormat="1" ht="14.25" customHeight="1">
      <c r="A452" s="2">
        <v>62</v>
      </c>
      <c r="B452" s="22" t="s">
        <v>428</v>
      </c>
      <c r="C452" s="21">
        <v>2009</v>
      </c>
      <c r="D452" s="49">
        <v>3350.33</v>
      </c>
    </row>
    <row r="453" spans="1:4" s="11" customFormat="1" ht="14.25" customHeight="1">
      <c r="A453" s="2">
        <v>63</v>
      </c>
      <c r="B453" s="22" t="s">
        <v>429</v>
      </c>
      <c r="C453" s="21">
        <v>2008</v>
      </c>
      <c r="D453" s="49">
        <v>15495.22</v>
      </c>
    </row>
    <row r="454" spans="1:4" s="11" customFormat="1" ht="14.25" customHeight="1">
      <c r="A454" s="2">
        <v>64</v>
      </c>
      <c r="B454" s="22" t="s">
        <v>430</v>
      </c>
      <c r="C454" s="21">
        <v>2009</v>
      </c>
      <c r="D454" s="49" t="s">
        <v>431</v>
      </c>
    </row>
    <row r="455" spans="1:4" s="11" customFormat="1" ht="14.25" customHeight="1">
      <c r="A455" s="2">
        <v>65</v>
      </c>
      <c r="B455" s="22" t="s">
        <v>432</v>
      </c>
      <c r="C455" s="21">
        <v>2009</v>
      </c>
      <c r="D455" s="49">
        <v>14565.92</v>
      </c>
    </row>
    <row r="456" spans="1:4" s="11" customFormat="1" ht="14.25" customHeight="1">
      <c r="A456" s="2">
        <v>66</v>
      </c>
      <c r="B456" s="22" t="s">
        <v>432</v>
      </c>
      <c r="C456" s="21">
        <v>2009</v>
      </c>
      <c r="D456" s="49">
        <v>14565.92</v>
      </c>
    </row>
    <row r="457" spans="1:4" s="11" customFormat="1" ht="14.25" customHeight="1">
      <c r="A457" s="2">
        <v>67</v>
      </c>
      <c r="B457" s="22" t="s">
        <v>432</v>
      </c>
      <c r="C457" s="21">
        <v>2009</v>
      </c>
      <c r="D457" s="49">
        <v>14565.92</v>
      </c>
    </row>
    <row r="458" spans="1:4" s="11" customFormat="1" ht="14.25" customHeight="1">
      <c r="A458" s="2">
        <v>68</v>
      </c>
      <c r="B458" s="22" t="s">
        <v>433</v>
      </c>
      <c r="C458" s="21">
        <v>2009</v>
      </c>
      <c r="D458" s="49">
        <v>2302.08</v>
      </c>
    </row>
    <row r="459" spans="1:4" s="11" customFormat="1" ht="14.25" customHeight="1">
      <c r="A459" s="2">
        <v>69</v>
      </c>
      <c r="B459" s="22" t="s">
        <v>433</v>
      </c>
      <c r="C459" s="21">
        <v>2009</v>
      </c>
      <c r="D459" s="49">
        <v>2302.08</v>
      </c>
    </row>
    <row r="460" spans="1:4" s="11" customFormat="1" ht="14.25" customHeight="1">
      <c r="A460" s="2">
        <v>70</v>
      </c>
      <c r="B460" s="22" t="s">
        <v>433</v>
      </c>
      <c r="C460" s="21">
        <v>2009</v>
      </c>
      <c r="D460" s="49">
        <v>2302.08</v>
      </c>
    </row>
    <row r="461" spans="1:4" s="11" customFormat="1" ht="14.25" customHeight="1">
      <c r="A461" s="2">
        <v>71</v>
      </c>
      <c r="B461" s="22" t="s">
        <v>433</v>
      </c>
      <c r="C461" s="21">
        <v>2009</v>
      </c>
      <c r="D461" s="49">
        <v>2302.08</v>
      </c>
    </row>
    <row r="462" spans="1:4" s="11" customFormat="1" ht="14.25" customHeight="1">
      <c r="A462" s="2">
        <v>72</v>
      </c>
      <c r="B462" s="22" t="s">
        <v>433</v>
      </c>
      <c r="C462" s="21">
        <v>2009</v>
      </c>
      <c r="D462" s="49">
        <v>2302.08</v>
      </c>
    </row>
    <row r="463" spans="1:4" s="11" customFormat="1" ht="14.25" customHeight="1">
      <c r="A463" s="2">
        <v>73</v>
      </c>
      <c r="B463" s="22" t="s">
        <v>434</v>
      </c>
      <c r="C463" s="21">
        <v>2008</v>
      </c>
      <c r="D463" s="49">
        <v>2928</v>
      </c>
    </row>
    <row r="464" spans="1:4" s="11" customFormat="1" ht="14.25" customHeight="1">
      <c r="A464" s="2">
        <v>74</v>
      </c>
      <c r="B464" s="22" t="s">
        <v>434</v>
      </c>
      <c r="C464" s="21">
        <v>2008</v>
      </c>
      <c r="D464" s="49">
        <v>2928</v>
      </c>
    </row>
    <row r="465" spans="1:4" s="11" customFormat="1" ht="14.25" customHeight="1">
      <c r="A465" s="2">
        <v>75</v>
      </c>
      <c r="B465" s="22" t="s">
        <v>434</v>
      </c>
      <c r="C465" s="21">
        <v>2008</v>
      </c>
      <c r="D465" s="49">
        <v>2928</v>
      </c>
    </row>
    <row r="466" spans="1:4" s="11" customFormat="1" ht="14.25" customHeight="1">
      <c r="A466" s="2">
        <v>76</v>
      </c>
      <c r="B466" s="22" t="s">
        <v>435</v>
      </c>
      <c r="C466" s="21">
        <v>2010</v>
      </c>
      <c r="D466" s="49">
        <v>1820</v>
      </c>
    </row>
    <row r="467" spans="1:4" s="11" customFormat="1" ht="14.25" customHeight="1">
      <c r="A467" s="2">
        <v>77</v>
      </c>
      <c r="B467" s="22" t="s">
        <v>436</v>
      </c>
      <c r="C467" s="21">
        <v>2009</v>
      </c>
      <c r="D467" s="49">
        <v>4864.82</v>
      </c>
    </row>
    <row r="468" spans="1:4" s="11" customFormat="1" ht="14.25" customHeight="1">
      <c r="A468" s="2">
        <v>78</v>
      </c>
      <c r="B468" s="22" t="s">
        <v>436</v>
      </c>
      <c r="C468" s="21">
        <v>2010</v>
      </c>
      <c r="D468" s="49">
        <v>2432.6799999999998</v>
      </c>
    </row>
    <row r="469" spans="1:4" s="11" customFormat="1" ht="14.25" customHeight="1">
      <c r="A469" s="2">
        <v>79</v>
      </c>
      <c r="B469" s="22" t="s">
        <v>437</v>
      </c>
      <c r="C469" s="21">
        <v>2008</v>
      </c>
      <c r="D469" s="410">
        <v>7349.16</v>
      </c>
    </row>
    <row r="470" spans="1:4" s="11" customFormat="1" ht="14.25" customHeight="1">
      <c r="A470" s="2">
        <v>80</v>
      </c>
      <c r="B470" s="22" t="s">
        <v>438</v>
      </c>
      <c r="C470" s="21">
        <v>2008</v>
      </c>
      <c r="D470" s="411"/>
    </row>
    <row r="471" spans="1:4" s="11" customFormat="1" ht="14.25" customHeight="1">
      <c r="A471" s="2">
        <v>81</v>
      </c>
      <c r="B471" s="22" t="s">
        <v>438</v>
      </c>
      <c r="C471" s="21">
        <v>2008</v>
      </c>
      <c r="D471" s="411"/>
    </row>
    <row r="472" spans="1:4" s="11" customFormat="1" ht="14.25" customHeight="1">
      <c r="A472" s="2">
        <v>82</v>
      </c>
      <c r="B472" s="22" t="s">
        <v>438</v>
      </c>
      <c r="C472" s="21">
        <v>2008</v>
      </c>
      <c r="D472" s="411"/>
    </row>
    <row r="473" spans="1:4" s="11" customFormat="1" ht="14.25" customHeight="1">
      <c r="A473" s="2">
        <v>83</v>
      </c>
      <c r="B473" s="22" t="s">
        <v>438</v>
      </c>
      <c r="C473" s="21">
        <v>2008</v>
      </c>
      <c r="D473" s="412"/>
    </row>
    <row r="474" spans="1:4" s="11" customFormat="1" ht="14.25" customHeight="1">
      <c r="A474" s="2">
        <v>84</v>
      </c>
      <c r="B474" s="22" t="s">
        <v>439</v>
      </c>
      <c r="C474" s="21">
        <v>2008</v>
      </c>
      <c r="D474" s="49">
        <v>12839.28</v>
      </c>
    </row>
    <row r="475" spans="1:4" s="11" customFormat="1" ht="14.25" customHeight="1">
      <c r="A475" s="2">
        <v>85</v>
      </c>
      <c r="B475" s="22" t="s">
        <v>440</v>
      </c>
      <c r="C475" s="21">
        <v>2008</v>
      </c>
      <c r="D475" s="49">
        <v>3879.62</v>
      </c>
    </row>
    <row r="476" spans="1:4" s="11" customFormat="1" ht="14.25" customHeight="1">
      <c r="A476" s="2">
        <v>86</v>
      </c>
      <c r="B476" s="22" t="s">
        <v>441</v>
      </c>
      <c r="C476" s="21">
        <v>2009</v>
      </c>
      <c r="D476" s="49">
        <v>3513.82</v>
      </c>
    </row>
    <row r="477" spans="1:4" s="11" customFormat="1" ht="14.25" customHeight="1">
      <c r="A477" s="2">
        <v>87</v>
      </c>
      <c r="B477" s="22" t="s">
        <v>442</v>
      </c>
      <c r="C477" s="21">
        <v>2009</v>
      </c>
      <c r="D477" s="49">
        <v>3513.82</v>
      </c>
    </row>
    <row r="478" spans="1:4" s="11" customFormat="1" ht="14.25" customHeight="1">
      <c r="A478" s="2">
        <v>88</v>
      </c>
      <c r="B478" s="22" t="s">
        <v>443</v>
      </c>
      <c r="C478" s="21">
        <v>2011</v>
      </c>
      <c r="D478" s="49">
        <v>5384.99</v>
      </c>
    </row>
    <row r="479" spans="1:4">
      <c r="A479" s="2"/>
      <c r="B479" s="19" t="s">
        <v>1057</v>
      </c>
      <c r="C479" s="2"/>
      <c r="D479" s="53">
        <f>SUM(D391:D478)</f>
        <v>316619.06666666665</v>
      </c>
    </row>
    <row r="480" spans="1:4" ht="14.25" customHeight="1">
      <c r="A480" s="380" t="s">
        <v>201</v>
      </c>
      <c r="B480" s="380"/>
      <c r="C480" s="380"/>
      <c r="D480" s="380"/>
    </row>
    <row r="481" spans="1:4">
      <c r="A481" s="2">
        <v>1</v>
      </c>
      <c r="B481" s="77" t="s">
        <v>854</v>
      </c>
      <c r="C481" s="78">
        <v>2009</v>
      </c>
      <c r="D481" s="79">
        <v>2200</v>
      </c>
    </row>
    <row r="482" spans="1:4">
      <c r="A482" s="2">
        <v>2</v>
      </c>
      <c r="B482" s="77" t="s">
        <v>854</v>
      </c>
      <c r="C482" s="78">
        <v>2009</v>
      </c>
      <c r="D482" s="79">
        <v>570</v>
      </c>
    </row>
    <row r="483" spans="1:4">
      <c r="A483" s="2">
        <v>3</v>
      </c>
      <c r="B483" s="77" t="s">
        <v>854</v>
      </c>
      <c r="C483" s="78">
        <v>2009</v>
      </c>
      <c r="D483" s="79">
        <v>1360</v>
      </c>
    </row>
    <row r="484" spans="1:4">
      <c r="A484" s="2">
        <v>4</v>
      </c>
      <c r="B484" s="77" t="s">
        <v>855</v>
      </c>
      <c r="C484" s="78">
        <v>2009</v>
      </c>
      <c r="D484" s="79">
        <v>5700</v>
      </c>
    </row>
    <row r="485" spans="1:4">
      <c r="A485" s="2">
        <v>5</v>
      </c>
      <c r="B485" s="77" t="s">
        <v>856</v>
      </c>
      <c r="C485" s="78">
        <v>2009</v>
      </c>
      <c r="D485" s="79">
        <v>2360.52</v>
      </c>
    </row>
    <row r="486" spans="1:4">
      <c r="A486" s="2">
        <v>6</v>
      </c>
      <c r="B486" s="77" t="s">
        <v>857</v>
      </c>
      <c r="C486" s="78">
        <v>2009</v>
      </c>
      <c r="D486" s="79">
        <v>250</v>
      </c>
    </row>
    <row r="487" spans="1:4" s="14" customFormat="1">
      <c r="A487" s="2">
        <v>7</v>
      </c>
      <c r="B487" s="77" t="s">
        <v>857</v>
      </c>
      <c r="C487" s="78">
        <v>2009</v>
      </c>
      <c r="D487" s="80">
        <v>560</v>
      </c>
    </row>
    <row r="488" spans="1:4" s="14" customFormat="1">
      <c r="A488" s="2">
        <v>8</v>
      </c>
      <c r="B488" s="77" t="s">
        <v>858</v>
      </c>
      <c r="C488" s="78">
        <v>2009</v>
      </c>
      <c r="D488" s="80">
        <v>500</v>
      </c>
    </row>
    <row r="489" spans="1:4" s="14" customFormat="1">
      <c r="A489" s="2"/>
      <c r="B489" s="19" t="s">
        <v>1057</v>
      </c>
      <c r="C489" s="2"/>
      <c r="D489" s="43">
        <f>SUM(D481:D488)</f>
        <v>13500.52</v>
      </c>
    </row>
    <row r="490" spans="1:4">
      <c r="A490" s="380" t="s">
        <v>205</v>
      </c>
      <c r="B490" s="380"/>
      <c r="C490" s="380"/>
      <c r="D490" s="380"/>
    </row>
    <row r="491" spans="1:4">
      <c r="A491" s="2">
        <v>1</v>
      </c>
      <c r="B491" s="1" t="s">
        <v>797</v>
      </c>
      <c r="C491" s="2">
        <v>2008</v>
      </c>
      <c r="D491" s="42">
        <v>1256.5999999999999</v>
      </c>
    </row>
    <row r="492" spans="1:4">
      <c r="A492" s="2"/>
      <c r="B492" s="19" t="s">
        <v>1057</v>
      </c>
      <c r="C492" s="2"/>
      <c r="D492" s="43">
        <f>SUM(D491)</f>
        <v>1256.5999999999999</v>
      </c>
    </row>
    <row r="493" spans="1:4" s="14" customFormat="1">
      <c r="A493" s="380" t="s">
        <v>208</v>
      </c>
      <c r="B493" s="380"/>
      <c r="C493" s="380"/>
      <c r="D493" s="380"/>
    </row>
    <row r="494" spans="1:4" s="14" customFormat="1">
      <c r="A494" s="2">
        <v>1</v>
      </c>
      <c r="B494" s="22" t="s">
        <v>945</v>
      </c>
      <c r="C494" s="21">
        <v>2009</v>
      </c>
      <c r="D494" s="49">
        <v>4200</v>
      </c>
    </row>
    <row r="495" spans="1:4" s="14" customFormat="1">
      <c r="A495" s="2">
        <v>2</v>
      </c>
      <c r="B495" s="22" t="s">
        <v>946</v>
      </c>
      <c r="C495" s="21">
        <v>2009</v>
      </c>
      <c r="D495" s="49">
        <v>1200</v>
      </c>
    </row>
    <row r="496" spans="1:4" s="14" customFormat="1">
      <c r="A496" s="2">
        <v>3</v>
      </c>
      <c r="B496" s="22" t="s">
        <v>855</v>
      </c>
      <c r="C496" s="21">
        <v>2009</v>
      </c>
      <c r="D496" s="49">
        <v>3600</v>
      </c>
    </row>
    <row r="497" spans="1:4" s="14" customFormat="1">
      <c r="A497" s="2">
        <v>4</v>
      </c>
      <c r="B497" s="22" t="s">
        <v>947</v>
      </c>
      <c r="C497" s="21">
        <v>2009</v>
      </c>
      <c r="D497" s="49">
        <v>550</v>
      </c>
    </row>
    <row r="498" spans="1:4" s="14" customFormat="1">
      <c r="A498" s="2">
        <v>5</v>
      </c>
      <c r="B498" s="22" t="s">
        <v>948</v>
      </c>
      <c r="C498" s="21">
        <v>2009</v>
      </c>
      <c r="D498" s="49">
        <v>950</v>
      </c>
    </row>
    <row r="499" spans="1:4" s="14" customFormat="1">
      <c r="A499" s="2">
        <v>6</v>
      </c>
      <c r="B499" s="22" t="s">
        <v>949</v>
      </c>
      <c r="C499" s="21">
        <v>2009</v>
      </c>
      <c r="D499" s="49">
        <v>350</v>
      </c>
    </row>
    <row r="500" spans="1:4" s="14" customFormat="1">
      <c r="A500" s="2"/>
      <c r="B500" s="19" t="s">
        <v>1057</v>
      </c>
      <c r="C500" s="2"/>
      <c r="D500" s="50">
        <f>SUM(D494:D499)</f>
        <v>10850</v>
      </c>
    </row>
    <row r="501" spans="1:4" s="14" customFormat="1">
      <c r="A501" s="380" t="s">
        <v>209</v>
      </c>
      <c r="B501" s="380"/>
      <c r="C501" s="380"/>
      <c r="D501" s="380"/>
    </row>
    <row r="502" spans="1:4" s="14" customFormat="1">
      <c r="A502" s="2">
        <v>1</v>
      </c>
      <c r="B502" s="1" t="s">
        <v>855</v>
      </c>
      <c r="C502" s="2">
        <v>2010</v>
      </c>
      <c r="D502" s="45">
        <v>244</v>
      </c>
    </row>
    <row r="503" spans="1:4" s="14" customFormat="1">
      <c r="A503" s="25"/>
      <c r="B503" s="25" t="s">
        <v>1057</v>
      </c>
      <c r="C503" s="24"/>
      <c r="D503" s="48">
        <f>SUM(D502)</f>
        <v>244</v>
      </c>
    </row>
    <row r="504" spans="1:4" s="14" customFormat="1">
      <c r="A504" s="380" t="s">
        <v>210</v>
      </c>
      <c r="B504" s="380"/>
      <c r="C504" s="380"/>
      <c r="D504" s="380"/>
    </row>
    <row r="505" spans="1:4" s="14" customFormat="1">
      <c r="A505" s="2">
        <v>1</v>
      </c>
      <c r="B505" s="1" t="s">
        <v>1025</v>
      </c>
      <c r="C505" s="2"/>
      <c r="D505" s="42">
        <v>14853.45</v>
      </c>
    </row>
    <row r="506" spans="1:4">
      <c r="A506" s="2">
        <v>2</v>
      </c>
      <c r="B506" s="1" t="s">
        <v>1026</v>
      </c>
      <c r="C506" s="2">
        <v>2011</v>
      </c>
      <c r="D506" s="42">
        <v>30689.35</v>
      </c>
    </row>
    <row r="507" spans="1:4">
      <c r="A507" s="2">
        <v>3</v>
      </c>
      <c r="B507" s="1" t="s">
        <v>1027</v>
      </c>
      <c r="C507" s="2">
        <v>2011</v>
      </c>
      <c r="D507" s="42">
        <v>29186.99</v>
      </c>
    </row>
    <row r="508" spans="1:4" ht="18" customHeight="1">
      <c r="A508" s="2">
        <v>4</v>
      </c>
      <c r="B508" s="1" t="s">
        <v>1028</v>
      </c>
      <c r="C508" s="2">
        <v>2011</v>
      </c>
      <c r="D508" s="42">
        <v>2946.34</v>
      </c>
    </row>
    <row r="509" spans="1:4">
      <c r="A509" s="403" t="s">
        <v>1057</v>
      </c>
      <c r="B509" s="403" t="s">
        <v>1</v>
      </c>
      <c r="C509" s="2"/>
      <c r="D509" s="43">
        <f>SUM(D505:D508)</f>
        <v>77676.13</v>
      </c>
    </row>
    <row r="510" spans="1:4">
      <c r="A510" s="27"/>
      <c r="C510" s="28"/>
      <c r="D510" s="47"/>
    </row>
    <row r="511" spans="1:4">
      <c r="A511" s="27"/>
      <c r="C511" s="28"/>
      <c r="D511" s="47"/>
    </row>
    <row r="512" spans="1:4">
      <c r="A512" s="27"/>
      <c r="B512" s="404" t="s">
        <v>30</v>
      </c>
      <c r="C512" s="404"/>
      <c r="D512" s="81">
        <f>SUM(D208+D200+D188+D183+D168+D159+D142+D132+D113+D93+D67+D44+D33+D28+D11)</f>
        <v>987004.07</v>
      </c>
    </row>
    <row r="513" spans="1:4">
      <c r="A513" s="27"/>
      <c r="B513" s="404" t="s">
        <v>31</v>
      </c>
      <c r="C513" s="404"/>
      <c r="D513" s="81">
        <f>SUM(D383+D378+D366+D355+D349+D328+D317+D294+D285+D269+D241+D238+D235+D219)</f>
        <v>468458.59</v>
      </c>
    </row>
    <row r="514" spans="1:4">
      <c r="A514" s="27"/>
      <c r="B514" s="404" t="s">
        <v>32</v>
      </c>
      <c r="C514" s="404"/>
      <c r="D514" s="81">
        <f>SUM(D509+D503+D500+D492+D489+D479)</f>
        <v>420146.31666666665</v>
      </c>
    </row>
    <row r="515" spans="1:4">
      <c r="A515" s="27"/>
      <c r="C515" s="28"/>
      <c r="D515" s="47"/>
    </row>
    <row r="516" spans="1:4">
      <c r="A516" s="27"/>
      <c r="C516" s="28"/>
      <c r="D516" s="47"/>
    </row>
    <row r="517" spans="1:4">
      <c r="A517" s="27"/>
      <c r="C517" s="28"/>
      <c r="D517" s="47"/>
    </row>
    <row r="518" spans="1:4">
      <c r="A518" s="27"/>
      <c r="C518" s="28"/>
      <c r="D518" s="47"/>
    </row>
    <row r="519" spans="1:4">
      <c r="A519" s="27"/>
      <c r="C519" s="28"/>
      <c r="D519" s="47"/>
    </row>
    <row r="520" spans="1:4">
      <c r="A520" s="27"/>
      <c r="C520" s="28"/>
      <c r="D520" s="47"/>
    </row>
    <row r="521" spans="1:4">
      <c r="A521" s="27"/>
      <c r="C521" s="28"/>
      <c r="D521" s="47"/>
    </row>
    <row r="522" spans="1:4">
      <c r="A522" s="27"/>
      <c r="C522" s="28"/>
      <c r="D522" s="47"/>
    </row>
    <row r="523" spans="1:4">
      <c r="A523" s="27"/>
      <c r="C523" s="28"/>
      <c r="D523" s="47"/>
    </row>
    <row r="524" spans="1:4">
      <c r="A524" s="27"/>
      <c r="C524" s="28"/>
      <c r="D524" s="47"/>
    </row>
    <row r="525" spans="1:4">
      <c r="A525" s="27"/>
      <c r="C525" s="28"/>
      <c r="D525" s="47"/>
    </row>
    <row r="526" spans="1:4">
      <c r="A526" s="27"/>
      <c r="C526" s="28"/>
      <c r="D526" s="47"/>
    </row>
    <row r="527" spans="1:4">
      <c r="A527" s="27"/>
      <c r="C527" s="28"/>
      <c r="D527" s="47"/>
    </row>
    <row r="528" spans="1:4">
      <c r="A528" s="27"/>
      <c r="C528" s="28"/>
      <c r="D528" s="47"/>
    </row>
    <row r="529" spans="1:4">
      <c r="A529" s="27"/>
      <c r="C529" s="28"/>
      <c r="D529" s="47"/>
    </row>
    <row r="530" spans="1:4">
      <c r="A530" s="27"/>
      <c r="C530" s="28"/>
      <c r="D530" s="47"/>
    </row>
    <row r="531" spans="1:4">
      <c r="A531" s="27"/>
      <c r="C531" s="28"/>
      <c r="D531" s="47"/>
    </row>
    <row r="532" spans="1:4">
      <c r="A532" s="27"/>
      <c r="C532" s="28"/>
      <c r="D532" s="47"/>
    </row>
    <row r="533" spans="1:4">
      <c r="A533" s="27"/>
      <c r="C533" s="28"/>
      <c r="D533" s="47"/>
    </row>
    <row r="534" spans="1:4">
      <c r="A534" s="27"/>
      <c r="C534" s="28"/>
      <c r="D534" s="47"/>
    </row>
    <row r="535" spans="1:4">
      <c r="A535" s="27"/>
      <c r="C535" s="28"/>
      <c r="D535" s="47"/>
    </row>
    <row r="536" spans="1:4">
      <c r="A536" s="27"/>
      <c r="C536" s="28"/>
      <c r="D536" s="47"/>
    </row>
    <row r="537" spans="1:4">
      <c r="A537" s="27"/>
      <c r="C537" s="28"/>
      <c r="D537" s="47"/>
    </row>
    <row r="538" spans="1:4">
      <c r="A538" s="27"/>
      <c r="C538" s="28"/>
      <c r="D538" s="47"/>
    </row>
    <row r="539" spans="1:4">
      <c r="A539" s="27"/>
      <c r="C539" s="28"/>
      <c r="D539" s="47"/>
    </row>
    <row r="540" spans="1:4">
      <c r="A540" s="27"/>
      <c r="C540" s="28"/>
      <c r="D540" s="47"/>
    </row>
    <row r="541" spans="1:4">
      <c r="A541" s="27"/>
      <c r="C541" s="28"/>
      <c r="D541" s="47"/>
    </row>
    <row r="542" spans="1:4">
      <c r="A542" s="27"/>
      <c r="C542" s="28"/>
      <c r="D542" s="47"/>
    </row>
    <row r="543" spans="1:4">
      <c r="A543" s="27"/>
      <c r="C543" s="28"/>
      <c r="D543" s="47"/>
    </row>
    <row r="544" spans="1:4">
      <c r="A544" s="27"/>
      <c r="C544" s="28"/>
      <c r="D544" s="47"/>
    </row>
    <row r="545" spans="1:4">
      <c r="A545" s="27"/>
      <c r="C545" s="28"/>
      <c r="D545" s="47"/>
    </row>
    <row r="546" spans="1:4">
      <c r="A546" s="27"/>
      <c r="C546" s="28"/>
      <c r="D546" s="47"/>
    </row>
    <row r="547" spans="1:4">
      <c r="A547" s="27"/>
      <c r="C547" s="28"/>
      <c r="D547" s="47"/>
    </row>
    <row r="548" spans="1:4">
      <c r="A548" s="27"/>
      <c r="C548" s="28"/>
      <c r="D548" s="47"/>
    </row>
    <row r="549" spans="1:4">
      <c r="A549" s="27"/>
      <c r="C549" s="28"/>
      <c r="D549" s="47"/>
    </row>
    <row r="550" spans="1:4">
      <c r="A550" s="27"/>
      <c r="C550" s="28"/>
      <c r="D550" s="47"/>
    </row>
    <row r="551" spans="1:4">
      <c r="A551" s="27"/>
      <c r="C551" s="28"/>
      <c r="D551" s="47"/>
    </row>
    <row r="552" spans="1:4">
      <c r="A552" s="27"/>
      <c r="C552" s="28"/>
      <c r="D552" s="47"/>
    </row>
    <row r="553" spans="1:4">
      <c r="A553" s="27"/>
      <c r="C553" s="28"/>
      <c r="D553" s="47"/>
    </row>
    <row r="554" spans="1:4">
      <c r="A554" s="27"/>
      <c r="C554" s="28"/>
      <c r="D554" s="47"/>
    </row>
    <row r="555" spans="1:4">
      <c r="A555" s="27"/>
      <c r="C555" s="28"/>
      <c r="D555" s="47"/>
    </row>
    <row r="556" spans="1:4">
      <c r="A556" s="27"/>
      <c r="C556" s="28"/>
      <c r="D556" s="47"/>
    </row>
    <row r="557" spans="1:4">
      <c r="A557" s="27"/>
      <c r="C557" s="28"/>
      <c r="D557" s="47"/>
    </row>
    <row r="558" spans="1:4">
      <c r="A558" s="27"/>
      <c r="C558" s="28"/>
      <c r="D558" s="47"/>
    </row>
    <row r="559" spans="1:4">
      <c r="A559" s="27"/>
      <c r="C559" s="28"/>
      <c r="D559" s="47"/>
    </row>
    <row r="560" spans="1:4">
      <c r="A560" s="27"/>
      <c r="C560" s="28"/>
      <c r="D560" s="47"/>
    </row>
    <row r="561" spans="1:4">
      <c r="A561" s="27"/>
      <c r="C561" s="28"/>
      <c r="D561" s="47"/>
    </row>
    <row r="562" spans="1:4">
      <c r="A562" s="27"/>
      <c r="C562" s="28"/>
      <c r="D562" s="47"/>
    </row>
    <row r="563" spans="1:4">
      <c r="A563" s="27"/>
      <c r="C563" s="28"/>
      <c r="D563" s="47"/>
    </row>
    <row r="564" spans="1:4">
      <c r="A564" s="27"/>
      <c r="C564" s="28"/>
      <c r="D564" s="47"/>
    </row>
    <row r="565" spans="1:4">
      <c r="A565" s="27"/>
      <c r="C565" s="28"/>
      <c r="D565" s="47"/>
    </row>
    <row r="566" spans="1:4">
      <c r="A566" s="27"/>
      <c r="C566" s="28"/>
      <c r="D566" s="47"/>
    </row>
    <row r="567" spans="1:4">
      <c r="A567" s="27"/>
      <c r="C567" s="28"/>
      <c r="D567" s="47"/>
    </row>
    <row r="568" spans="1:4">
      <c r="A568" s="27"/>
      <c r="C568" s="28"/>
      <c r="D568" s="47"/>
    </row>
    <row r="569" spans="1:4">
      <c r="A569" s="27"/>
      <c r="C569" s="28"/>
      <c r="D569" s="47"/>
    </row>
    <row r="570" spans="1:4">
      <c r="A570" s="27"/>
      <c r="C570" s="28"/>
      <c r="D570" s="47"/>
    </row>
    <row r="571" spans="1:4">
      <c r="A571" s="27"/>
      <c r="C571" s="28"/>
      <c r="D571" s="47"/>
    </row>
    <row r="572" spans="1:4">
      <c r="A572" s="27"/>
      <c r="C572" s="28"/>
      <c r="D572" s="47"/>
    </row>
    <row r="573" spans="1:4">
      <c r="A573" s="27"/>
      <c r="C573" s="28"/>
      <c r="D573" s="47"/>
    </row>
    <row r="574" spans="1:4">
      <c r="A574" s="27"/>
      <c r="C574" s="28"/>
      <c r="D574" s="47"/>
    </row>
    <row r="575" spans="1:4">
      <c r="A575" s="27"/>
      <c r="C575" s="28"/>
      <c r="D575" s="47"/>
    </row>
    <row r="576" spans="1:4">
      <c r="A576" s="27"/>
      <c r="C576" s="28"/>
      <c r="D576" s="47"/>
    </row>
    <row r="577" spans="1:4">
      <c r="A577" s="27"/>
      <c r="C577" s="28"/>
      <c r="D577" s="47"/>
    </row>
    <row r="578" spans="1:4">
      <c r="A578" s="27"/>
      <c r="C578" s="28"/>
      <c r="D578" s="47"/>
    </row>
    <row r="579" spans="1:4">
      <c r="A579" s="27"/>
      <c r="C579" s="28"/>
      <c r="D579" s="47"/>
    </row>
    <row r="580" spans="1:4">
      <c r="A580" s="27"/>
      <c r="C580" s="28"/>
      <c r="D580" s="47"/>
    </row>
    <row r="581" spans="1:4">
      <c r="A581" s="27"/>
      <c r="C581" s="28"/>
      <c r="D581" s="47"/>
    </row>
    <row r="582" spans="1:4">
      <c r="A582" s="27"/>
      <c r="C582" s="28"/>
      <c r="D582" s="47"/>
    </row>
    <row r="583" spans="1:4">
      <c r="A583" s="27"/>
      <c r="C583" s="28"/>
      <c r="D583" s="47"/>
    </row>
    <row r="584" spans="1:4">
      <c r="A584" s="27"/>
      <c r="C584" s="28"/>
      <c r="D584" s="47"/>
    </row>
    <row r="585" spans="1:4">
      <c r="A585" s="27"/>
      <c r="C585" s="28"/>
      <c r="D585" s="47"/>
    </row>
    <row r="586" spans="1:4">
      <c r="A586" s="27"/>
      <c r="C586" s="28"/>
      <c r="D586" s="47"/>
    </row>
    <row r="587" spans="1:4">
      <c r="A587" s="27"/>
      <c r="C587" s="28"/>
      <c r="D587" s="47"/>
    </row>
    <row r="588" spans="1:4">
      <c r="A588" s="27"/>
      <c r="C588" s="28"/>
      <c r="D588" s="47"/>
    </row>
    <row r="589" spans="1:4">
      <c r="A589" s="27"/>
      <c r="C589" s="28"/>
      <c r="D589" s="47"/>
    </row>
    <row r="590" spans="1:4">
      <c r="A590" s="27"/>
      <c r="C590" s="28"/>
      <c r="D590" s="47"/>
    </row>
    <row r="591" spans="1:4">
      <c r="A591" s="27"/>
      <c r="C591" s="28"/>
      <c r="D591" s="47"/>
    </row>
    <row r="592" spans="1:4">
      <c r="A592" s="27"/>
      <c r="C592" s="28"/>
      <c r="D592" s="47"/>
    </row>
    <row r="593" spans="1:4">
      <c r="A593" s="27"/>
      <c r="C593" s="28"/>
      <c r="D593" s="47"/>
    </row>
    <row r="594" spans="1:4">
      <c r="A594" s="27"/>
      <c r="C594" s="28"/>
      <c r="D594" s="47"/>
    </row>
    <row r="595" spans="1:4">
      <c r="A595" s="27"/>
      <c r="C595" s="28"/>
      <c r="D595" s="47"/>
    </row>
    <row r="596" spans="1:4">
      <c r="A596" s="27"/>
      <c r="C596" s="28"/>
      <c r="D596" s="47"/>
    </row>
    <row r="597" spans="1:4">
      <c r="A597" s="27"/>
      <c r="C597" s="28"/>
      <c r="D597" s="47"/>
    </row>
    <row r="598" spans="1:4">
      <c r="A598" s="27"/>
      <c r="C598" s="28"/>
      <c r="D598" s="47"/>
    </row>
    <row r="599" spans="1:4">
      <c r="A599" s="27"/>
      <c r="C599" s="28"/>
      <c r="D599" s="47"/>
    </row>
    <row r="600" spans="1:4">
      <c r="A600" s="27"/>
      <c r="C600" s="28"/>
      <c r="D600" s="47"/>
    </row>
    <row r="601" spans="1:4">
      <c r="A601" s="27"/>
      <c r="C601" s="28"/>
      <c r="D601" s="47"/>
    </row>
    <row r="602" spans="1:4">
      <c r="A602" s="27"/>
      <c r="C602" s="28"/>
      <c r="D602" s="47"/>
    </row>
    <row r="603" spans="1:4">
      <c r="A603" s="27"/>
      <c r="C603" s="28"/>
      <c r="D603" s="47"/>
    </row>
    <row r="604" spans="1:4">
      <c r="A604" s="27"/>
      <c r="C604" s="28"/>
      <c r="D604" s="47"/>
    </row>
    <row r="605" spans="1:4">
      <c r="A605" s="27"/>
      <c r="C605" s="28"/>
      <c r="D605" s="47"/>
    </row>
    <row r="606" spans="1:4">
      <c r="A606" s="27"/>
      <c r="C606" s="28"/>
      <c r="D606" s="47"/>
    </row>
    <row r="607" spans="1:4">
      <c r="A607" s="27"/>
      <c r="C607" s="28"/>
      <c r="D607" s="47"/>
    </row>
    <row r="608" spans="1:4">
      <c r="A608" s="27"/>
      <c r="C608" s="28"/>
      <c r="D608" s="47"/>
    </row>
    <row r="609" spans="1:4">
      <c r="A609" s="27"/>
      <c r="C609" s="28"/>
      <c r="D609" s="47"/>
    </row>
    <row r="610" spans="1:4">
      <c r="A610" s="27"/>
      <c r="C610" s="28"/>
      <c r="D610" s="47"/>
    </row>
    <row r="611" spans="1:4">
      <c r="A611" s="27"/>
      <c r="C611" s="28"/>
      <c r="D611" s="47"/>
    </row>
    <row r="612" spans="1:4">
      <c r="A612" s="27"/>
      <c r="C612" s="28"/>
      <c r="D612" s="47"/>
    </row>
    <row r="613" spans="1:4">
      <c r="A613" s="27"/>
      <c r="C613" s="28"/>
      <c r="D613" s="47"/>
    </row>
    <row r="614" spans="1:4">
      <c r="A614" s="27"/>
      <c r="C614" s="28"/>
      <c r="D614" s="47"/>
    </row>
    <row r="615" spans="1:4">
      <c r="A615" s="27"/>
      <c r="C615" s="28"/>
      <c r="D615" s="47"/>
    </row>
    <row r="616" spans="1:4">
      <c r="A616" s="27"/>
      <c r="C616" s="28"/>
      <c r="D616" s="47"/>
    </row>
    <row r="617" spans="1:4">
      <c r="A617" s="27"/>
      <c r="C617" s="28"/>
      <c r="D617" s="47"/>
    </row>
    <row r="618" spans="1:4">
      <c r="A618" s="27"/>
      <c r="C618" s="28"/>
      <c r="D618" s="47"/>
    </row>
    <row r="619" spans="1:4">
      <c r="A619" s="27"/>
      <c r="C619" s="28"/>
      <c r="D619" s="47"/>
    </row>
    <row r="620" spans="1:4">
      <c r="A620" s="27"/>
      <c r="C620" s="28"/>
      <c r="D620" s="47"/>
    </row>
    <row r="621" spans="1:4">
      <c r="A621" s="27"/>
      <c r="C621" s="28"/>
      <c r="D621" s="47"/>
    </row>
    <row r="622" spans="1:4">
      <c r="A622" s="27"/>
      <c r="C622" s="28"/>
      <c r="D622" s="47"/>
    </row>
    <row r="623" spans="1:4">
      <c r="A623" s="27"/>
      <c r="C623" s="28"/>
      <c r="D623" s="47"/>
    </row>
    <row r="624" spans="1:4">
      <c r="A624" s="27"/>
      <c r="C624" s="28"/>
      <c r="D624" s="47"/>
    </row>
    <row r="625" spans="1:4">
      <c r="A625" s="27"/>
      <c r="C625" s="28"/>
      <c r="D625" s="47"/>
    </row>
    <row r="626" spans="1:4">
      <c r="A626" s="27"/>
      <c r="C626" s="28"/>
      <c r="D626" s="47"/>
    </row>
    <row r="627" spans="1:4">
      <c r="A627" s="27"/>
      <c r="C627" s="28"/>
      <c r="D627" s="47"/>
    </row>
    <row r="628" spans="1:4">
      <c r="A628" s="27"/>
      <c r="C628" s="28"/>
      <c r="D628" s="47"/>
    </row>
    <row r="629" spans="1:4">
      <c r="A629" s="27"/>
      <c r="C629" s="28"/>
      <c r="D629" s="47"/>
    </row>
    <row r="630" spans="1:4">
      <c r="A630" s="27"/>
      <c r="C630" s="28"/>
      <c r="D630" s="47"/>
    </row>
    <row r="631" spans="1:4">
      <c r="A631" s="27"/>
      <c r="C631" s="28"/>
      <c r="D631" s="47"/>
    </row>
    <row r="632" spans="1:4">
      <c r="A632" s="27"/>
      <c r="C632" s="28"/>
      <c r="D632" s="47"/>
    </row>
    <row r="633" spans="1:4">
      <c r="A633" s="27"/>
      <c r="C633" s="28"/>
      <c r="D633" s="47"/>
    </row>
    <row r="634" spans="1:4">
      <c r="A634" s="27"/>
      <c r="C634" s="28"/>
      <c r="D634" s="47"/>
    </row>
    <row r="635" spans="1:4">
      <c r="A635" s="27"/>
      <c r="C635" s="28"/>
      <c r="D635" s="47"/>
    </row>
    <row r="636" spans="1:4">
      <c r="A636" s="27"/>
      <c r="C636" s="28"/>
      <c r="D636" s="47"/>
    </row>
    <row r="637" spans="1:4">
      <c r="A637" s="27"/>
      <c r="C637" s="28"/>
      <c r="D637" s="47"/>
    </row>
    <row r="638" spans="1:4">
      <c r="A638" s="27"/>
      <c r="C638" s="28"/>
      <c r="D638" s="47"/>
    </row>
    <row r="639" spans="1:4">
      <c r="A639" s="27"/>
      <c r="C639" s="28"/>
      <c r="D639" s="47"/>
    </row>
    <row r="640" spans="1:4">
      <c r="A640" s="27"/>
      <c r="C640" s="28"/>
      <c r="D640" s="47"/>
    </row>
    <row r="641" spans="1:4">
      <c r="A641" s="27"/>
      <c r="C641" s="28"/>
      <c r="D641" s="47"/>
    </row>
    <row r="642" spans="1:4">
      <c r="A642" s="27"/>
      <c r="C642" s="28"/>
      <c r="D642" s="47"/>
    </row>
    <row r="643" spans="1:4">
      <c r="A643" s="27"/>
      <c r="C643" s="28"/>
      <c r="D643" s="47"/>
    </row>
    <row r="644" spans="1:4">
      <c r="A644" s="27"/>
      <c r="C644" s="28"/>
      <c r="D644" s="47"/>
    </row>
    <row r="645" spans="1:4">
      <c r="A645" s="27"/>
      <c r="C645" s="28"/>
      <c r="D645" s="47"/>
    </row>
    <row r="646" spans="1:4">
      <c r="A646" s="27"/>
      <c r="C646" s="28"/>
      <c r="D646" s="47"/>
    </row>
    <row r="647" spans="1:4">
      <c r="A647" s="27"/>
      <c r="C647" s="28"/>
      <c r="D647" s="47"/>
    </row>
    <row r="648" spans="1:4">
      <c r="A648" s="27"/>
      <c r="C648" s="28"/>
      <c r="D648" s="47"/>
    </row>
    <row r="649" spans="1:4">
      <c r="A649" s="27"/>
      <c r="C649" s="28"/>
      <c r="D649" s="47"/>
    </row>
    <row r="650" spans="1:4">
      <c r="A650" s="27"/>
      <c r="C650" s="28"/>
      <c r="D650" s="47"/>
    </row>
    <row r="651" spans="1:4">
      <c r="A651" s="27"/>
      <c r="C651" s="28"/>
      <c r="D651" s="47"/>
    </row>
    <row r="652" spans="1:4">
      <c r="A652" s="27"/>
      <c r="C652" s="28"/>
      <c r="D652" s="47"/>
    </row>
    <row r="653" spans="1:4">
      <c r="A653" s="27"/>
      <c r="C653" s="28"/>
      <c r="D653" s="47"/>
    </row>
    <row r="654" spans="1:4">
      <c r="A654" s="27"/>
      <c r="C654" s="28"/>
      <c r="D654" s="47"/>
    </row>
    <row r="655" spans="1:4">
      <c r="A655" s="27"/>
      <c r="C655" s="28"/>
      <c r="D655" s="47"/>
    </row>
    <row r="656" spans="1:4">
      <c r="A656" s="27"/>
      <c r="C656" s="28"/>
      <c r="D656" s="47"/>
    </row>
    <row r="657" spans="1:4">
      <c r="A657" s="27"/>
      <c r="C657" s="28"/>
      <c r="D657" s="47"/>
    </row>
    <row r="658" spans="1:4">
      <c r="A658" s="27"/>
      <c r="C658" s="28"/>
      <c r="D658" s="47"/>
    </row>
    <row r="659" spans="1:4">
      <c r="A659" s="27"/>
      <c r="C659" s="28"/>
      <c r="D659" s="47"/>
    </row>
    <row r="660" spans="1:4">
      <c r="A660" s="27"/>
      <c r="C660" s="28"/>
      <c r="D660" s="47"/>
    </row>
    <row r="661" spans="1:4">
      <c r="A661" s="27"/>
      <c r="C661" s="28"/>
      <c r="D661" s="47"/>
    </row>
    <row r="662" spans="1:4">
      <c r="A662" s="27"/>
      <c r="C662" s="28"/>
      <c r="D662" s="47"/>
    </row>
    <row r="663" spans="1:4">
      <c r="A663" s="27"/>
      <c r="C663" s="28"/>
      <c r="D663" s="47"/>
    </row>
    <row r="664" spans="1:4">
      <c r="A664" s="27"/>
      <c r="C664" s="28"/>
      <c r="D664" s="47"/>
    </row>
    <row r="665" spans="1:4">
      <c r="A665" s="27"/>
      <c r="C665" s="28"/>
      <c r="D665" s="47"/>
    </row>
    <row r="666" spans="1:4">
      <c r="A666" s="27"/>
      <c r="C666" s="28"/>
      <c r="D666" s="47"/>
    </row>
    <row r="667" spans="1:4">
      <c r="A667" s="27"/>
      <c r="C667" s="28"/>
      <c r="D667" s="47"/>
    </row>
    <row r="668" spans="1:4">
      <c r="A668" s="27"/>
      <c r="C668" s="28"/>
      <c r="D668" s="47"/>
    </row>
    <row r="669" spans="1:4">
      <c r="A669" s="27"/>
      <c r="C669" s="28"/>
      <c r="D669" s="47"/>
    </row>
    <row r="670" spans="1:4">
      <c r="A670" s="27"/>
      <c r="C670" s="28"/>
      <c r="D670" s="47"/>
    </row>
    <row r="671" spans="1:4">
      <c r="A671" s="27"/>
      <c r="C671" s="28"/>
      <c r="D671" s="47"/>
    </row>
    <row r="672" spans="1:4">
      <c r="A672" s="27"/>
      <c r="C672" s="28"/>
      <c r="D672" s="47"/>
    </row>
    <row r="673" spans="1:4">
      <c r="A673" s="27"/>
      <c r="C673" s="28"/>
      <c r="D673" s="47"/>
    </row>
    <row r="674" spans="1:4">
      <c r="A674" s="27"/>
      <c r="C674" s="28"/>
      <c r="D674" s="47"/>
    </row>
    <row r="675" spans="1:4">
      <c r="A675" s="27"/>
      <c r="C675" s="28"/>
      <c r="D675" s="47"/>
    </row>
    <row r="676" spans="1:4">
      <c r="A676" s="27"/>
      <c r="C676" s="28"/>
      <c r="D676" s="47"/>
    </row>
    <row r="677" spans="1:4">
      <c r="A677" s="27"/>
      <c r="C677" s="28"/>
      <c r="D677" s="47"/>
    </row>
    <row r="678" spans="1:4">
      <c r="A678" s="27"/>
      <c r="C678" s="28"/>
      <c r="D678" s="47"/>
    </row>
    <row r="679" spans="1:4">
      <c r="A679" s="27"/>
      <c r="C679" s="28"/>
      <c r="D679" s="47"/>
    </row>
    <row r="680" spans="1:4">
      <c r="A680" s="27"/>
      <c r="C680" s="28"/>
      <c r="D680" s="47"/>
    </row>
    <row r="681" spans="1:4">
      <c r="A681" s="27"/>
      <c r="C681" s="28"/>
      <c r="D681" s="47"/>
    </row>
    <row r="682" spans="1:4">
      <c r="A682" s="27"/>
      <c r="C682" s="28"/>
      <c r="D682" s="47"/>
    </row>
    <row r="683" spans="1:4">
      <c r="A683" s="27"/>
      <c r="C683" s="28"/>
      <c r="D683" s="47"/>
    </row>
    <row r="684" spans="1:4">
      <c r="A684" s="27"/>
      <c r="C684" s="28"/>
      <c r="D684" s="47"/>
    </row>
    <row r="685" spans="1:4">
      <c r="A685" s="27"/>
      <c r="C685" s="28"/>
      <c r="D685" s="47"/>
    </row>
    <row r="686" spans="1:4">
      <c r="A686" s="27"/>
      <c r="C686" s="28"/>
      <c r="D686" s="47"/>
    </row>
    <row r="687" spans="1:4">
      <c r="A687" s="27"/>
      <c r="C687" s="28"/>
      <c r="D687" s="47"/>
    </row>
    <row r="688" spans="1:4">
      <c r="A688" s="27"/>
      <c r="C688" s="28"/>
      <c r="D688" s="47"/>
    </row>
    <row r="689" spans="1:4">
      <c r="A689" s="27"/>
      <c r="C689" s="28"/>
      <c r="D689" s="47"/>
    </row>
    <row r="690" spans="1:4">
      <c r="A690" s="27"/>
      <c r="C690" s="28"/>
      <c r="D690" s="47"/>
    </row>
    <row r="691" spans="1:4">
      <c r="A691" s="27"/>
      <c r="C691" s="28"/>
      <c r="D691" s="47"/>
    </row>
    <row r="692" spans="1:4">
      <c r="A692" s="27"/>
      <c r="C692" s="28"/>
      <c r="D692" s="47"/>
    </row>
    <row r="693" spans="1:4">
      <c r="A693" s="27"/>
      <c r="C693" s="28"/>
      <c r="D693" s="47"/>
    </row>
    <row r="694" spans="1:4">
      <c r="A694" s="27"/>
      <c r="C694" s="28"/>
      <c r="D694" s="47"/>
    </row>
    <row r="695" spans="1:4">
      <c r="A695" s="27"/>
      <c r="C695" s="28"/>
      <c r="D695" s="47"/>
    </row>
    <row r="696" spans="1:4">
      <c r="A696" s="27"/>
      <c r="C696" s="28"/>
      <c r="D696" s="47"/>
    </row>
    <row r="697" spans="1:4">
      <c r="A697" s="27"/>
      <c r="C697" s="28"/>
      <c r="D697" s="47"/>
    </row>
    <row r="698" spans="1:4">
      <c r="A698" s="27"/>
      <c r="C698" s="28"/>
      <c r="D698" s="47"/>
    </row>
    <row r="699" spans="1:4">
      <c r="A699" s="27"/>
      <c r="C699" s="28"/>
      <c r="D699" s="47"/>
    </row>
    <row r="700" spans="1:4">
      <c r="A700" s="27"/>
      <c r="C700" s="28"/>
      <c r="D700" s="47"/>
    </row>
    <row r="701" spans="1:4">
      <c r="A701" s="27"/>
      <c r="C701" s="28"/>
      <c r="D701" s="47"/>
    </row>
    <row r="702" spans="1:4">
      <c r="A702" s="27"/>
      <c r="C702" s="28"/>
      <c r="D702" s="47"/>
    </row>
    <row r="703" spans="1:4">
      <c r="A703" s="27"/>
      <c r="C703" s="28"/>
      <c r="D703" s="47"/>
    </row>
    <row r="704" spans="1:4">
      <c r="A704" s="27"/>
      <c r="C704" s="28"/>
      <c r="D704" s="47"/>
    </row>
    <row r="705" spans="1:4">
      <c r="A705" s="27"/>
      <c r="C705" s="28"/>
      <c r="D705" s="47"/>
    </row>
    <row r="706" spans="1:4">
      <c r="A706" s="27"/>
      <c r="C706" s="28"/>
      <c r="D706" s="47"/>
    </row>
    <row r="707" spans="1:4">
      <c r="A707" s="27"/>
      <c r="C707" s="28"/>
      <c r="D707" s="47"/>
    </row>
    <row r="708" spans="1:4">
      <c r="A708" s="27"/>
      <c r="C708" s="28"/>
      <c r="D708" s="47"/>
    </row>
    <row r="709" spans="1:4">
      <c r="A709" s="27"/>
      <c r="C709" s="28"/>
      <c r="D709" s="47"/>
    </row>
    <row r="710" spans="1:4">
      <c r="A710" s="27"/>
      <c r="C710" s="28"/>
      <c r="D710" s="47"/>
    </row>
    <row r="711" spans="1:4">
      <c r="A711" s="27"/>
      <c r="C711" s="28"/>
      <c r="D711" s="47"/>
    </row>
    <row r="712" spans="1:4">
      <c r="A712" s="27"/>
      <c r="C712" s="28"/>
      <c r="D712" s="47"/>
    </row>
    <row r="713" spans="1:4">
      <c r="A713" s="27"/>
      <c r="C713" s="28"/>
      <c r="D713" s="47"/>
    </row>
    <row r="714" spans="1:4">
      <c r="A714" s="27"/>
      <c r="C714" s="28"/>
      <c r="D714" s="47"/>
    </row>
    <row r="715" spans="1:4">
      <c r="A715" s="27"/>
      <c r="C715" s="28"/>
      <c r="D715" s="47"/>
    </row>
    <row r="716" spans="1:4">
      <c r="A716" s="27"/>
      <c r="C716" s="28"/>
      <c r="D716" s="47"/>
    </row>
    <row r="717" spans="1:4">
      <c r="A717" s="27"/>
      <c r="C717" s="28"/>
      <c r="D717" s="47"/>
    </row>
    <row r="718" spans="1:4">
      <c r="A718" s="27"/>
      <c r="C718" s="28"/>
      <c r="D718" s="47"/>
    </row>
    <row r="719" spans="1:4">
      <c r="A719" s="27"/>
      <c r="C719" s="28"/>
      <c r="D719" s="47"/>
    </row>
    <row r="720" spans="1:4">
      <c r="A720" s="27"/>
      <c r="C720" s="28"/>
      <c r="D720" s="47"/>
    </row>
    <row r="721" spans="1:4">
      <c r="A721" s="27"/>
      <c r="C721" s="28"/>
      <c r="D721" s="47"/>
    </row>
    <row r="722" spans="1:4">
      <c r="A722" s="27"/>
      <c r="C722" s="28"/>
      <c r="D722" s="47"/>
    </row>
    <row r="723" spans="1:4">
      <c r="A723" s="27"/>
      <c r="C723" s="28"/>
      <c r="D723" s="47"/>
    </row>
    <row r="724" spans="1:4">
      <c r="A724" s="27"/>
      <c r="C724" s="28"/>
      <c r="D724" s="47"/>
    </row>
    <row r="725" spans="1:4">
      <c r="A725" s="27"/>
      <c r="C725" s="28"/>
      <c r="D725" s="47"/>
    </row>
    <row r="726" spans="1:4">
      <c r="A726" s="27"/>
      <c r="C726" s="28"/>
      <c r="D726" s="47"/>
    </row>
    <row r="727" spans="1:4">
      <c r="A727" s="27"/>
      <c r="C727" s="28"/>
      <c r="D727" s="47"/>
    </row>
    <row r="728" spans="1:4">
      <c r="A728" s="27"/>
      <c r="C728" s="28"/>
      <c r="D728" s="47"/>
    </row>
    <row r="729" spans="1:4">
      <c r="A729" s="27"/>
      <c r="C729" s="28"/>
      <c r="D729" s="47"/>
    </row>
    <row r="730" spans="1:4">
      <c r="A730" s="27"/>
      <c r="C730" s="28"/>
      <c r="D730" s="47"/>
    </row>
    <row r="731" spans="1:4">
      <c r="A731" s="27"/>
      <c r="C731" s="28"/>
      <c r="D731" s="47"/>
    </row>
    <row r="732" spans="1:4">
      <c r="A732" s="27"/>
      <c r="C732" s="28"/>
      <c r="D732" s="47"/>
    </row>
    <row r="733" spans="1:4">
      <c r="A733" s="27"/>
      <c r="C733" s="28"/>
      <c r="D733" s="47"/>
    </row>
    <row r="734" spans="1:4">
      <c r="A734" s="27"/>
      <c r="C734" s="28"/>
      <c r="D734" s="47"/>
    </row>
    <row r="735" spans="1:4">
      <c r="A735" s="27"/>
      <c r="C735" s="28"/>
      <c r="D735" s="47"/>
    </row>
    <row r="736" spans="1:4">
      <c r="A736" s="27"/>
      <c r="C736" s="28"/>
      <c r="D736" s="47"/>
    </row>
    <row r="737" spans="1:4">
      <c r="A737" s="27"/>
      <c r="C737" s="28"/>
      <c r="D737" s="47"/>
    </row>
    <row r="738" spans="1:4">
      <c r="A738" s="27"/>
      <c r="C738" s="28"/>
      <c r="D738" s="47"/>
    </row>
    <row r="739" spans="1:4">
      <c r="A739" s="27"/>
      <c r="C739" s="28"/>
      <c r="D739" s="47"/>
    </row>
    <row r="740" spans="1:4">
      <c r="A740" s="27"/>
      <c r="C740" s="28"/>
      <c r="D740" s="47"/>
    </row>
    <row r="741" spans="1:4">
      <c r="A741" s="27"/>
      <c r="C741" s="28"/>
      <c r="D741" s="47"/>
    </row>
    <row r="742" spans="1:4">
      <c r="A742" s="27"/>
      <c r="C742" s="28"/>
      <c r="D742" s="47"/>
    </row>
    <row r="743" spans="1:4">
      <c r="A743" s="27"/>
      <c r="C743" s="28"/>
      <c r="D743" s="47"/>
    </row>
    <row r="744" spans="1:4">
      <c r="A744" s="27"/>
      <c r="C744" s="28"/>
      <c r="D744" s="47"/>
    </row>
    <row r="745" spans="1:4">
      <c r="A745" s="27"/>
      <c r="C745" s="28"/>
      <c r="D745" s="47"/>
    </row>
    <row r="746" spans="1:4">
      <c r="A746" s="27"/>
      <c r="C746" s="28"/>
      <c r="D746" s="47"/>
    </row>
    <row r="747" spans="1:4">
      <c r="A747" s="27"/>
      <c r="C747" s="28"/>
      <c r="D747" s="47"/>
    </row>
    <row r="748" spans="1:4">
      <c r="A748" s="27"/>
      <c r="C748" s="28"/>
      <c r="D748" s="47"/>
    </row>
    <row r="749" spans="1:4">
      <c r="A749" s="27"/>
      <c r="C749" s="28"/>
      <c r="D749" s="47"/>
    </row>
    <row r="750" spans="1:4">
      <c r="A750" s="27"/>
      <c r="C750" s="28"/>
      <c r="D750" s="47"/>
    </row>
    <row r="751" spans="1:4">
      <c r="A751" s="27"/>
      <c r="C751" s="28"/>
      <c r="D751" s="47"/>
    </row>
    <row r="752" spans="1:4">
      <c r="A752" s="27"/>
      <c r="C752" s="28"/>
      <c r="D752" s="47"/>
    </row>
    <row r="753" spans="1:4">
      <c r="A753" s="27"/>
      <c r="C753" s="28"/>
      <c r="D753" s="47"/>
    </row>
    <row r="754" spans="1:4">
      <c r="A754" s="27"/>
      <c r="C754" s="28"/>
      <c r="D754" s="47"/>
    </row>
    <row r="755" spans="1:4">
      <c r="A755" s="27"/>
      <c r="C755" s="28"/>
      <c r="D755" s="47"/>
    </row>
    <row r="756" spans="1:4">
      <c r="A756" s="27"/>
      <c r="C756" s="28"/>
      <c r="D756" s="47"/>
    </row>
    <row r="757" spans="1:4">
      <c r="A757" s="27"/>
      <c r="C757" s="28"/>
      <c r="D757" s="47"/>
    </row>
    <row r="758" spans="1:4">
      <c r="A758" s="27"/>
      <c r="C758" s="28"/>
      <c r="D758" s="47"/>
    </row>
    <row r="759" spans="1:4">
      <c r="A759" s="27"/>
      <c r="C759" s="28"/>
      <c r="D759" s="47"/>
    </row>
    <row r="760" spans="1:4">
      <c r="A760" s="27"/>
      <c r="C760" s="28"/>
      <c r="D760" s="47"/>
    </row>
    <row r="761" spans="1:4">
      <c r="A761" s="27"/>
      <c r="C761" s="28"/>
      <c r="D761" s="47"/>
    </row>
    <row r="762" spans="1:4">
      <c r="A762" s="27"/>
      <c r="C762" s="28"/>
      <c r="D762" s="47"/>
    </row>
    <row r="763" spans="1:4">
      <c r="A763" s="27"/>
      <c r="C763" s="28"/>
      <c r="D763" s="47"/>
    </row>
    <row r="764" spans="1:4">
      <c r="A764" s="27"/>
      <c r="C764" s="28"/>
      <c r="D764" s="47"/>
    </row>
    <row r="765" spans="1:4">
      <c r="A765" s="27"/>
      <c r="C765" s="28"/>
      <c r="D765" s="47"/>
    </row>
    <row r="766" spans="1:4">
      <c r="A766" s="27"/>
      <c r="C766" s="28"/>
      <c r="D766" s="47"/>
    </row>
    <row r="767" spans="1:4">
      <c r="A767" s="27"/>
      <c r="C767" s="28"/>
      <c r="D767" s="47"/>
    </row>
    <row r="768" spans="1:4">
      <c r="A768" s="27"/>
      <c r="C768" s="28"/>
      <c r="D768" s="47"/>
    </row>
    <row r="769" spans="1:4">
      <c r="A769" s="27"/>
      <c r="C769" s="28"/>
      <c r="D769" s="47"/>
    </row>
    <row r="770" spans="1:4">
      <c r="A770" s="27"/>
      <c r="C770" s="28"/>
      <c r="D770" s="47"/>
    </row>
    <row r="771" spans="1:4">
      <c r="A771" s="27"/>
      <c r="C771" s="28"/>
      <c r="D771" s="47"/>
    </row>
    <row r="772" spans="1:4">
      <c r="A772" s="27"/>
      <c r="C772" s="28"/>
      <c r="D772" s="47"/>
    </row>
    <row r="773" spans="1:4">
      <c r="A773" s="27"/>
      <c r="C773" s="28"/>
      <c r="D773" s="47"/>
    </row>
    <row r="774" spans="1:4">
      <c r="A774" s="27"/>
      <c r="C774" s="28"/>
      <c r="D774" s="47"/>
    </row>
    <row r="775" spans="1:4">
      <c r="A775" s="27"/>
      <c r="C775" s="28"/>
      <c r="D775" s="47"/>
    </row>
    <row r="776" spans="1:4">
      <c r="A776" s="27"/>
      <c r="C776" s="28"/>
      <c r="D776" s="47"/>
    </row>
    <row r="777" spans="1:4">
      <c r="A777" s="27"/>
      <c r="C777" s="28"/>
      <c r="D777" s="47"/>
    </row>
    <row r="778" spans="1:4">
      <c r="A778" s="27"/>
      <c r="C778" s="28"/>
      <c r="D778" s="47"/>
    </row>
    <row r="779" spans="1:4">
      <c r="A779" s="27"/>
      <c r="C779" s="28"/>
      <c r="D779" s="47"/>
    </row>
    <row r="780" spans="1:4">
      <c r="A780" s="27"/>
      <c r="C780" s="28"/>
      <c r="D780" s="47"/>
    </row>
    <row r="781" spans="1:4">
      <c r="A781" s="27"/>
      <c r="C781" s="28"/>
      <c r="D781" s="47"/>
    </row>
    <row r="782" spans="1:4">
      <c r="A782" s="27"/>
      <c r="C782" s="28"/>
      <c r="D782" s="47"/>
    </row>
    <row r="783" spans="1:4">
      <c r="A783" s="27"/>
      <c r="C783" s="28"/>
      <c r="D783" s="47"/>
    </row>
    <row r="784" spans="1:4">
      <c r="A784" s="27"/>
      <c r="C784" s="28"/>
      <c r="D784" s="47"/>
    </row>
    <row r="785" spans="1:4">
      <c r="A785" s="27"/>
      <c r="C785" s="28"/>
      <c r="D785" s="47"/>
    </row>
    <row r="786" spans="1:4">
      <c r="A786" s="27"/>
      <c r="C786" s="28"/>
      <c r="D786" s="47"/>
    </row>
    <row r="787" spans="1:4">
      <c r="A787" s="27"/>
      <c r="C787" s="28"/>
      <c r="D787" s="47"/>
    </row>
    <row r="788" spans="1:4">
      <c r="A788" s="27"/>
      <c r="C788" s="28"/>
      <c r="D788" s="47"/>
    </row>
    <row r="789" spans="1:4">
      <c r="A789" s="27"/>
      <c r="C789" s="28"/>
      <c r="D789" s="47"/>
    </row>
    <row r="790" spans="1:4">
      <c r="A790" s="27"/>
      <c r="C790" s="28"/>
      <c r="D790" s="47"/>
    </row>
    <row r="791" spans="1:4">
      <c r="A791" s="27"/>
      <c r="C791" s="28"/>
      <c r="D791" s="47"/>
    </row>
    <row r="792" spans="1:4">
      <c r="A792" s="27"/>
      <c r="C792" s="28"/>
      <c r="D792" s="47"/>
    </row>
    <row r="793" spans="1:4">
      <c r="A793" s="27"/>
      <c r="C793" s="28"/>
      <c r="D793" s="47"/>
    </row>
    <row r="794" spans="1:4">
      <c r="A794" s="27"/>
      <c r="C794" s="28"/>
      <c r="D794" s="47"/>
    </row>
    <row r="795" spans="1:4">
      <c r="A795" s="27"/>
      <c r="C795" s="28"/>
      <c r="D795" s="47"/>
    </row>
    <row r="796" spans="1:4">
      <c r="A796" s="27"/>
      <c r="C796" s="28"/>
      <c r="D796" s="47"/>
    </row>
    <row r="797" spans="1:4">
      <c r="A797" s="27"/>
      <c r="C797" s="28"/>
      <c r="D797" s="47"/>
    </row>
    <row r="798" spans="1:4">
      <c r="A798" s="27"/>
      <c r="C798" s="28"/>
      <c r="D798" s="47"/>
    </row>
    <row r="799" spans="1:4">
      <c r="A799" s="27"/>
      <c r="C799" s="28"/>
      <c r="D799" s="47"/>
    </row>
    <row r="800" spans="1:4">
      <c r="A800" s="27"/>
      <c r="C800" s="28"/>
      <c r="D800" s="47"/>
    </row>
    <row r="801" spans="1:4">
      <c r="A801" s="27"/>
      <c r="C801" s="28"/>
      <c r="D801" s="47"/>
    </row>
    <row r="802" spans="1:4">
      <c r="A802" s="27"/>
      <c r="C802" s="28"/>
      <c r="D802" s="47"/>
    </row>
    <row r="803" spans="1:4">
      <c r="A803" s="27"/>
      <c r="C803" s="28"/>
      <c r="D803" s="47"/>
    </row>
    <row r="804" spans="1:4">
      <c r="A804" s="27"/>
      <c r="C804" s="28"/>
      <c r="D804" s="47"/>
    </row>
    <row r="805" spans="1:4">
      <c r="A805" s="27"/>
      <c r="C805" s="28"/>
      <c r="D805" s="47"/>
    </row>
    <row r="806" spans="1:4">
      <c r="A806" s="27"/>
      <c r="C806" s="28"/>
      <c r="D806" s="47"/>
    </row>
    <row r="807" spans="1:4">
      <c r="A807" s="27"/>
      <c r="C807" s="28"/>
      <c r="D807" s="47"/>
    </row>
    <row r="808" spans="1:4">
      <c r="A808" s="27"/>
      <c r="C808" s="28"/>
      <c r="D808" s="47"/>
    </row>
    <row r="809" spans="1:4">
      <c r="A809" s="27"/>
      <c r="C809" s="28"/>
      <c r="D809" s="47"/>
    </row>
    <row r="810" spans="1:4">
      <c r="A810" s="27"/>
      <c r="C810" s="28"/>
      <c r="D810" s="47"/>
    </row>
    <row r="811" spans="1:4">
      <c r="A811" s="27"/>
      <c r="C811" s="28"/>
      <c r="D811" s="47"/>
    </row>
    <row r="812" spans="1:4">
      <c r="A812" s="27"/>
      <c r="C812" s="28"/>
      <c r="D812" s="47"/>
    </row>
    <row r="813" spans="1:4">
      <c r="A813" s="27"/>
      <c r="C813" s="28"/>
      <c r="D813" s="47"/>
    </row>
    <row r="814" spans="1:4">
      <c r="A814" s="27"/>
      <c r="C814" s="28"/>
      <c r="D814" s="47"/>
    </row>
    <row r="815" spans="1:4">
      <c r="A815" s="27"/>
      <c r="C815" s="28"/>
      <c r="D815" s="47"/>
    </row>
    <row r="816" spans="1:4">
      <c r="A816" s="27"/>
      <c r="C816" s="28"/>
      <c r="D816" s="47"/>
    </row>
    <row r="817" spans="1:4">
      <c r="A817" s="27"/>
      <c r="C817" s="28"/>
      <c r="D817" s="47"/>
    </row>
    <row r="818" spans="1:4">
      <c r="A818" s="27"/>
      <c r="C818" s="28"/>
      <c r="D818" s="47"/>
    </row>
    <row r="819" spans="1:4">
      <c r="A819" s="27"/>
      <c r="C819" s="28"/>
      <c r="D819" s="47"/>
    </row>
    <row r="820" spans="1:4">
      <c r="A820" s="27"/>
      <c r="C820" s="28"/>
      <c r="D820" s="47"/>
    </row>
    <row r="821" spans="1:4">
      <c r="A821" s="27"/>
      <c r="C821" s="28"/>
      <c r="D821" s="47"/>
    </row>
    <row r="822" spans="1:4">
      <c r="A822" s="27"/>
      <c r="C822" s="28"/>
      <c r="D822" s="47"/>
    </row>
    <row r="823" spans="1:4">
      <c r="A823" s="27"/>
      <c r="C823" s="28"/>
      <c r="D823" s="47"/>
    </row>
    <row r="824" spans="1:4">
      <c r="A824" s="27"/>
      <c r="C824" s="28"/>
      <c r="D824" s="47"/>
    </row>
    <row r="825" spans="1:4">
      <c r="A825" s="27"/>
      <c r="C825" s="28"/>
      <c r="D825" s="47"/>
    </row>
    <row r="826" spans="1:4">
      <c r="A826" s="27"/>
      <c r="C826" s="28"/>
      <c r="D826" s="47"/>
    </row>
    <row r="827" spans="1:4">
      <c r="A827" s="27"/>
      <c r="C827" s="28"/>
      <c r="D827" s="47"/>
    </row>
    <row r="828" spans="1:4">
      <c r="A828" s="27"/>
      <c r="C828" s="28"/>
      <c r="D828" s="47"/>
    </row>
    <row r="829" spans="1:4">
      <c r="A829" s="27"/>
      <c r="C829" s="28"/>
      <c r="D829" s="47"/>
    </row>
    <row r="830" spans="1:4">
      <c r="A830" s="27"/>
      <c r="C830" s="28"/>
      <c r="D830" s="47"/>
    </row>
    <row r="831" spans="1:4">
      <c r="A831" s="27"/>
      <c r="C831" s="28"/>
      <c r="D831" s="47"/>
    </row>
    <row r="832" spans="1:4">
      <c r="A832" s="27"/>
      <c r="C832" s="28"/>
      <c r="D832" s="47"/>
    </row>
    <row r="833" spans="1:4">
      <c r="A833" s="27"/>
      <c r="C833" s="28"/>
      <c r="D833" s="47"/>
    </row>
    <row r="834" spans="1:4">
      <c r="A834" s="27"/>
      <c r="C834" s="28"/>
      <c r="D834" s="47"/>
    </row>
    <row r="835" spans="1:4">
      <c r="A835" s="27"/>
      <c r="C835" s="28"/>
      <c r="D835" s="47"/>
    </row>
    <row r="836" spans="1:4">
      <c r="A836" s="27"/>
      <c r="C836" s="28"/>
      <c r="D836" s="47"/>
    </row>
    <row r="837" spans="1:4">
      <c r="A837" s="27"/>
      <c r="C837" s="28"/>
      <c r="D837" s="47"/>
    </row>
    <row r="838" spans="1:4">
      <c r="A838" s="27"/>
      <c r="C838" s="28"/>
      <c r="D838" s="47"/>
    </row>
    <row r="839" spans="1:4">
      <c r="A839" s="27"/>
      <c r="C839" s="28"/>
      <c r="D839" s="47"/>
    </row>
    <row r="840" spans="1:4">
      <c r="A840" s="27"/>
      <c r="C840" s="28"/>
      <c r="D840" s="47"/>
    </row>
    <row r="841" spans="1:4">
      <c r="A841" s="27"/>
      <c r="C841" s="28"/>
      <c r="D841" s="47"/>
    </row>
    <row r="842" spans="1:4">
      <c r="A842" s="27"/>
      <c r="C842" s="28"/>
      <c r="D842" s="47"/>
    </row>
    <row r="843" spans="1:4">
      <c r="A843" s="27"/>
      <c r="C843" s="28"/>
      <c r="D843" s="47"/>
    </row>
    <row r="844" spans="1:4">
      <c r="A844" s="27"/>
      <c r="C844" s="28"/>
      <c r="D844" s="47"/>
    </row>
  </sheetData>
  <mergeCells count="52">
    <mergeCell ref="A3:D3"/>
    <mergeCell ref="A5:D5"/>
    <mergeCell ref="A12:D12"/>
    <mergeCell ref="A29:D29"/>
    <mergeCell ref="A318:D318"/>
    <mergeCell ref="A242:D242"/>
    <mergeCell ref="B269:C269"/>
    <mergeCell ref="A294:B294"/>
    <mergeCell ref="A295:D295"/>
    <mergeCell ref="B33:C33"/>
    <mergeCell ref="A241:B241"/>
    <mergeCell ref="A34:D34"/>
    <mergeCell ref="A44:B44"/>
    <mergeCell ref="A490:D490"/>
    <mergeCell ref="A388:D388"/>
    <mergeCell ref="A94:D94"/>
    <mergeCell ref="A189:D189"/>
    <mergeCell ref="A220:D220"/>
    <mergeCell ref="A270:D270"/>
    <mergeCell ref="A286:D286"/>
    <mergeCell ref="A329:D329"/>
    <mergeCell ref="A379:D379"/>
    <mergeCell ref="A384:D384"/>
    <mergeCell ref="A390:D390"/>
    <mergeCell ref="A480:D480"/>
    <mergeCell ref="D469:D473"/>
    <mergeCell ref="A143:D143"/>
    <mergeCell ref="A356:D356"/>
    <mergeCell ref="A367:D367"/>
    <mergeCell ref="A350:D350"/>
    <mergeCell ref="A45:D45"/>
    <mergeCell ref="B238:C238"/>
    <mergeCell ref="A133:D133"/>
    <mergeCell ref="B67:C67"/>
    <mergeCell ref="A239:D239"/>
    <mergeCell ref="A68:D68"/>
    <mergeCell ref="A113:B113"/>
    <mergeCell ref="A211:D211"/>
    <mergeCell ref="A114:D114"/>
    <mergeCell ref="A201:D201"/>
    <mergeCell ref="A213:D213"/>
    <mergeCell ref="A236:D236"/>
    <mergeCell ref="A160:D160"/>
    <mergeCell ref="A169:D169"/>
    <mergeCell ref="A184:D184"/>
    <mergeCell ref="A509:B509"/>
    <mergeCell ref="A493:D493"/>
    <mergeCell ref="B514:C514"/>
    <mergeCell ref="B512:C512"/>
    <mergeCell ref="B513:C513"/>
    <mergeCell ref="A504:D504"/>
    <mergeCell ref="A501:D501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92" orientation="portrait" r:id="rId1"/>
  <headerFooter alignWithMargins="0">
    <oddFooter>Strona &amp;P z &amp;N</oddFooter>
  </headerFooter>
  <rowBreaks count="4" manualBreakCount="4">
    <brk id="33" max="3" man="1"/>
    <brk id="93" max="3" man="1"/>
    <brk id="142" max="3" man="1"/>
    <brk id="450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T22"/>
  <sheetViews>
    <sheetView view="pageBreakPreview" zoomScaleNormal="100" zoomScaleSheetLayoutView="100" workbookViewId="0">
      <selection activeCell="D9" sqref="D9"/>
    </sheetView>
  </sheetViews>
  <sheetFormatPr defaultRowHeight="12.75"/>
  <cols>
    <col min="1" max="1" width="4.5703125" style="4" customWidth="1"/>
    <col min="2" max="2" width="14.85546875" style="4" customWidth="1"/>
    <col min="3" max="3" width="14" style="4" customWidth="1"/>
    <col min="4" max="4" width="21.85546875" style="8" customWidth="1"/>
    <col min="5" max="5" width="10.85546875" style="4" customWidth="1"/>
    <col min="6" max="6" width="13.5703125" style="4" customWidth="1"/>
    <col min="7" max="7" width="12" style="4" customWidth="1"/>
    <col min="8" max="8" width="13.140625" style="129" customWidth="1"/>
    <col min="9" max="9" width="11.5703125" style="6" customWidth="1"/>
    <col min="10" max="10" width="11.42578125" style="4" customWidth="1"/>
    <col min="11" max="11" width="10.85546875" style="6" customWidth="1"/>
    <col min="12" max="12" width="9.42578125" style="4" customWidth="1"/>
    <col min="13" max="13" width="13.5703125" style="4" customWidth="1"/>
    <col min="14" max="14" width="11.42578125" style="197" customWidth="1"/>
    <col min="15" max="15" width="14.7109375" style="130" customWidth="1"/>
    <col min="16" max="19" width="15" style="136" customWidth="1"/>
    <col min="20" max="16384" width="9.140625" style="4"/>
  </cols>
  <sheetData>
    <row r="1" spans="1:20" ht="18">
      <c r="A1" s="5" t="s">
        <v>198</v>
      </c>
      <c r="I1" s="430"/>
      <c r="J1" s="430"/>
    </row>
    <row r="2" spans="1:20" ht="23.25" customHeight="1" thickBot="1">
      <c r="A2" s="431" t="s">
        <v>18</v>
      </c>
      <c r="B2" s="431"/>
      <c r="C2" s="431"/>
      <c r="D2" s="431"/>
      <c r="E2" s="431"/>
      <c r="F2" s="431"/>
      <c r="G2" s="431"/>
      <c r="H2" s="431"/>
      <c r="I2" s="431"/>
      <c r="J2" s="432"/>
    </row>
    <row r="3" spans="1:20" s="12" customFormat="1" ht="18" customHeight="1">
      <c r="A3" s="436" t="s">
        <v>19</v>
      </c>
      <c r="B3" s="416" t="s">
        <v>20</v>
      </c>
      <c r="C3" s="416" t="s">
        <v>21</v>
      </c>
      <c r="D3" s="416" t="s">
        <v>22</v>
      </c>
      <c r="E3" s="416" t="s">
        <v>23</v>
      </c>
      <c r="F3" s="416" t="s">
        <v>9</v>
      </c>
      <c r="G3" s="416" t="s">
        <v>106</v>
      </c>
      <c r="H3" s="433" t="s">
        <v>24</v>
      </c>
      <c r="I3" s="416" t="s">
        <v>10</v>
      </c>
      <c r="J3" s="416" t="s">
        <v>11</v>
      </c>
      <c r="K3" s="416" t="s">
        <v>12</v>
      </c>
      <c r="L3" s="424" t="s">
        <v>13</v>
      </c>
      <c r="M3" s="419" t="s">
        <v>107</v>
      </c>
      <c r="N3" s="427" t="s">
        <v>14</v>
      </c>
      <c r="O3" s="413" t="s">
        <v>110</v>
      </c>
      <c r="P3" s="419" t="s">
        <v>108</v>
      </c>
      <c r="Q3" s="419"/>
      <c r="R3" s="419" t="s">
        <v>109</v>
      </c>
      <c r="S3" s="419"/>
      <c r="T3" s="421" t="s">
        <v>111</v>
      </c>
    </row>
    <row r="4" spans="1:20" s="12" customFormat="1" ht="18" customHeight="1">
      <c r="A4" s="437"/>
      <c r="B4" s="417"/>
      <c r="C4" s="417"/>
      <c r="D4" s="417"/>
      <c r="E4" s="417"/>
      <c r="F4" s="417"/>
      <c r="G4" s="417"/>
      <c r="H4" s="434"/>
      <c r="I4" s="417"/>
      <c r="J4" s="417"/>
      <c r="K4" s="417"/>
      <c r="L4" s="425"/>
      <c r="M4" s="403"/>
      <c r="N4" s="428"/>
      <c r="O4" s="414"/>
      <c r="P4" s="403"/>
      <c r="Q4" s="403"/>
      <c r="R4" s="403"/>
      <c r="S4" s="403"/>
      <c r="T4" s="422"/>
    </row>
    <row r="5" spans="1:20" s="12" customFormat="1" ht="42" customHeight="1" thickBot="1">
      <c r="A5" s="438"/>
      <c r="B5" s="418"/>
      <c r="C5" s="418"/>
      <c r="D5" s="418"/>
      <c r="E5" s="418"/>
      <c r="F5" s="418"/>
      <c r="G5" s="418"/>
      <c r="H5" s="435"/>
      <c r="I5" s="418"/>
      <c r="J5" s="418"/>
      <c r="K5" s="418"/>
      <c r="L5" s="426"/>
      <c r="M5" s="420"/>
      <c r="N5" s="429"/>
      <c r="O5" s="415"/>
      <c r="P5" s="89" t="s">
        <v>25</v>
      </c>
      <c r="Q5" s="89" t="s">
        <v>26</v>
      </c>
      <c r="R5" s="89" t="s">
        <v>25</v>
      </c>
      <c r="S5" s="89" t="s">
        <v>26</v>
      </c>
      <c r="T5" s="423"/>
    </row>
    <row r="6" spans="1:20" ht="18.75" customHeight="1">
      <c r="A6" s="439" t="s">
        <v>200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91"/>
      <c r="N6" s="199"/>
      <c r="O6" s="131"/>
      <c r="P6" s="299"/>
      <c r="Q6" s="299"/>
      <c r="R6" s="299"/>
      <c r="S6" s="299"/>
      <c r="T6" s="91"/>
    </row>
    <row r="7" spans="1:20" s="128" customFormat="1" ht="38.25" customHeight="1">
      <c r="A7" s="2">
        <v>1</v>
      </c>
      <c r="B7" s="2" t="s">
        <v>444</v>
      </c>
      <c r="C7" s="2" t="s">
        <v>445</v>
      </c>
      <c r="D7" s="2" t="s">
        <v>446</v>
      </c>
      <c r="E7" s="2" t="s">
        <v>447</v>
      </c>
      <c r="F7" s="2" t="s">
        <v>448</v>
      </c>
      <c r="G7" s="2">
        <v>1800</v>
      </c>
      <c r="H7" s="110">
        <v>2006</v>
      </c>
      <c r="I7" s="2"/>
      <c r="J7" s="2"/>
      <c r="K7" s="75">
        <v>7</v>
      </c>
      <c r="L7" s="2"/>
      <c r="M7" s="2"/>
      <c r="N7" s="198" t="s">
        <v>740</v>
      </c>
      <c r="O7" s="298">
        <v>20900</v>
      </c>
      <c r="P7" s="112" t="s">
        <v>1064</v>
      </c>
      <c r="Q7" s="112" t="s">
        <v>1065</v>
      </c>
      <c r="R7" s="112" t="s">
        <v>1064</v>
      </c>
      <c r="S7" s="112" t="s">
        <v>1065</v>
      </c>
      <c r="T7" s="112" t="s">
        <v>460</v>
      </c>
    </row>
    <row r="8" spans="1:20" s="128" customFormat="1" ht="42" customHeight="1">
      <c r="A8" s="2">
        <v>2</v>
      </c>
      <c r="B8" s="2" t="s">
        <v>449</v>
      </c>
      <c r="C8" s="2" t="s">
        <v>450</v>
      </c>
      <c r="D8" s="2">
        <v>9651</v>
      </c>
      <c r="E8" s="2" t="s">
        <v>451</v>
      </c>
      <c r="F8" s="2" t="s">
        <v>452</v>
      </c>
      <c r="G8" s="2"/>
      <c r="H8" s="110">
        <v>1997</v>
      </c>
      <c r="I8" s="2"/>
      <c r="J8" s="2"/>
      <c r="K8" s="2"/>
      <c r="L8" s="2"/>
      <c r="M8" s="2"/>
      <c r="N8" s="198"/>
      <c r="O8" s="298"/>
      <c r="P8" s="2" t="s">
        <v>1066</v>
      </c>
      <c r="Q8" s="2" t="s">
        <v>1067</v>
      </c>
      <c r="R8" s="112" t="s">
        <v>461</v>
      </c>
      <c r="S8" s="112" t="s">
        <v>461</v>
      </c>
      <c r="T8" s="112"/>
    </row>
    <row r="9" spans="1:20" s="128" customFormat="1" ht="40.5" customHeight="1">
      <c r="A9" s="2">
        <v>3</v>
      </c>
      <c r="B9" s="2" t="s">
        <v>453</v>
      </c>
      <c r="C9" s="2" t="s">
        <v>454</v>
      </c>
      <c r="D9" s="2" t="s">
        <v>455</v>
      </c>
      <c r="E9" s="2" t="s">
        <v>456</v>
      </c>
      <c r="F9" s="2" t="s">
        <v>457</v>
      </c>
      <c r="G9" s="2">
        <v>1.2</v>
      </c>
      <c r="H9" s="110">
        <v>2011</v>
      </c>
      <c r="I9" s="2" t="s">
        <v>458</v>
      </c>
      <c r="J9" s="2"/>
      <c r="K9" s="2">
        <v>5</v>
      </c>
      <c r="L9" s="2"/>
      <c r="M9" s="2"/>
      <c r="N9" s="198" t="s">
        <v>741</v>
      </c>
      <c r="O9" s="298">
        <v>35500</v>
      </c>
      <c r="P9" s="2" t="s">
        <v>1068</v>
      </c>
      <c r="Q9" s="2" t="s">
        <v>1069</v>
      </c>
      <c r="R9" s="2" t="s">
        <v>1068</v>
      </c>
      <c r="S9" s="2" t="s">
        <v>1069</v>
      </c>
      <c r="T9" s="112" t="s">
        <v>218</v>
      </c>
    </row>
    <row r="10" spans="1:20" ht="18.75" customHeight="1">
      <c r="A10" s="380" t="s">
        <v>201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76"/>
      <c r="N10" s="199"/>
      <c r="O10" s="132"/>
      <c r="P10" s="135"/>
      <c r="Q10" s="135"/>
      <c r="R10" s="135"/>
      <c r="S10" s="135"/>
      <c r="T10" s="76"/>
    </row>
    <row r="11" spans="1:20" s="128" customFormat="1" ht="38.25">
      <c r="A11" s="2">
        <v>1</v>
      </c>
      <c r="B11" s="2" t="s">
        <v>290</v>
      </c>
      <c r="C11" s="2" t="s">
        <v>289</v>
      </c>
      <c r="D11" s="2" t="s">
        <v>859</v>
      </c>
      <c r="E11" s="2" t="s">
        <v>860</v>
      </c>
      <c r="F11" s="2" t="s">
        <v>861</v>
      </c>
      <c r="G11" s="154">
        <v>1896</v>
      </c>
      <c r="H11" s="154">
        <v>2006</v>
      </c>
      <c r="I11" s="2"/>
      <c r="J11" s="2"/>
      <c r="K11" s="75"/>
      <c r="L11" s="2"/>
      <c r="M11" s="2"/>
      <c r="N11" s="198" t="s">
        <v>742</v>
      </c>
      <c r="O11" s="298">
        <v>47700</v>
      </c>
      <c r="P11" s="2" t="s">
        <v>1070</v>
      </c>
      <c r="Q11" s="2" t="s">
        <v>1071</v>
      </c>
      <c r="R11" s="2" t="s">
        <v>1072</v>
      </c>
      <c r="S11" s="2" t="s">
        <v>1073</v>
      </c>
      <c r="T11" s="112" t="s">
        <v>460</v>
      </c>
    </row>
    <row r="12" spans="1:20" s="128" customFormat="1" ht="38.25">
      <c r="A12" s="2">
        <v>2</v>
      </c>
      <c r="B12" s="2" t="s">
        <v>798</v>
      </c>
      <c r="C12" s="2" t="s">
        <v>862</v>
      </c>
      <c r="D12" s="2" t="s">
        <v>864</v>
      </c>
      <c r="E12" s="2" t="s">
        <v>863</v>
      </c>
      <c r="F12" s="2" t="s">
        <v>802</v>
      </c>
      <c r="G12" s="154">
        <v>49.8</v>
      </c>
      <c r="H12" s="154">
        <v>2006</v>
      </c>
      <c r="I12" s="2"/>
      <c r="J12" s="2"/>
      <c r="K12" s="2"/>
      <c r="L12" s="2"/>
      <c r="M12" s="2"/>
      <c r="N12" s="198" t="s">
        <v>743</v>
      </c>
      <c r="O12" s="298">
        <v>1700</v>
      </c>
      <c r="P12" s="2" t="s">
        <v>1074</v>
      </c>
      <c r="Q12" s="2" t="s">
        <v>1075</v>
      </c>
      <c r="R12" s="2" t="s">
        <v>1074</v>
      </c>
      <c r="S12" s="2" t="s">
        <v>1075</v>
      </c>
      <c r="T12" s="112"/>
    </row>
    <row r="13" spans="1:20" ht="18.75" customHeight="1">
      <c r="A13" s="380" t="s">
        <v>865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76"/>
      <c r="N13" s="199"/>
      <c r="O13" s="132"/>
      <c r="P13" s="135"/>
      <c r="Q13" s="135"/>
      <c r="R13" s="135"/>
      <c r="S13" s="135"/>
      <c r="T13" s="76"/>
    </row>
    <row r="14" spans="1:20" s="128" customFormat="1" ht="42.75" customHeight="1">
      <c r="A14" s="2">
        <v>1</v>
      </c>
      <c r="B14" s="2" t="s">
        <v>561</v>
      </c>
      <c r="C14" s="2" t="s">
        <v>562</v>
      </c>
      <c r="D14" s="2" t="s">
        <v>563</v>
      </c>
      <c r="E14" s="2" t="s">
        <v>564</v>
      </c>
      <c r="F14" s="2" t="s">
        <v>565</v>
      </c>
      <c r="G14" s="2" t="s">
        <v>566</v>
      </c>
      <c r="H14" s="110">
        <v>1997</v>
      </c>
      <c r="I14" s="2" t="s">
        <v>567</v>
      </c>
      <c r="J14" s="2" t="s">
        <v>568</v>
      </c>
      <c r="K14" s="75">
        <v>8</v>
      </c>
      <c r="L14" s="2" t="s">
        <v>569</v>
      </c>
      <c r="M14" s="2" t="s">
        <v>570</v>
      </c>
      <c r="N14" s="198" t="s">
        <v>744</v>
      </c>
      <c r="O14" s="298">
        <v>8100</v>
      </c>
      <c r="P14" s="2" t="s">
        <v>1076</v>
      </c>
      <c r="Q14" s="2" t="s">
        <v>1077</v>
      </c>
      <c r="R14" s="2" t="s">
        <v>1076</v>
      </c>
      <c r="S14" s="2" t="s">
        <v>1077</v>
      </c>
      <c r="T14" s="112"/>
    </row>
    <row r="15" spans="1:20" ht="18.75" customHeight="1">
      <c r="A15" s="380" t="s">
        <v>866</v>
      </c>
      <c r="B15" s="380"/>
      <c r="C15" s="380"/>
      <c r="D15" s="380"/>
      <c r="E15" s="380"/>
      <c r="F15" s="380"/>
      <c r="G15" s="380"/>
      <c r="H15" s="380"/>
      <c r="I15" s="380"/>
      <c r="J15" s="380"/>
      <c r="K15" s="380"/>
      <c r="L15" s="380"/>
      <c r="M15" s="76"/>
      <c r="N15" s="199"/>
      <c r="O15" s="132"/>
      <c r="P15" s="135"/>
      <c r="Q15" s="135"/>
      <c r="R15" s="135"/>
      <c r="S15" s="135"/>
      <c r="T15" s="76"/>
    </row>
    <row r="16" spans="1:20" s="128" customFormat="1" ht="42" customHeight="1">
      <c r="A16" s="2">
        <v>1</v>
      </c>
      <c r="B16" s="2" t="s">
        <v>798</v>
      </c>
      <c r="C16" s="2" t="s">
        <v>799</v>
      </c>
      <c r="D16" s="2" t="s">
        <v>800</v>
      </c>
      <c r="E16" s="2" t="s">
        <v>801</v>
      </c>
      <c r="F16" s="2" t="s">
        <v>802</v>
      </c>
      <c r="G16" s="2">
        <v>49.8</v>
      </c>
      <c r="H16" s="110">
        <v>2006</v>
      </c>
      <c r="J16" s="2"/>
      <c r="K16" s="75"/>
      <c r="L16" s="2"/>
      <c r="M16" s="2"/>
      <c r="N16" s="198" t="s">
        <v>745</v>
      </c>
      <c r="O16" s="298">
        <v>1700</v>
      </c>
      <c r="P16" s="2" t="s">
        <v>1078</v>
      </c>
      <c r="Q16" s="2" t="s">
        <v>1079</v>
      </c>
      <c r="R16" s="2" t="s">
        <v>1078</v>
      </c>
      <c r="S16" s="2" t="s">
        <v>1079</v>
      </c>
      <c r="T16" s="112"/>
    </row>
    <row r="17" spans="1:20" ht="18.75" customHeight="1">
      <c r="A17" s="380" t="s">
        <v>867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  <c r="L17" s="380"/>
      <c r="M17" s="76"/>
      <c r="N17" s="199"/>
      <c r="O17" s="132"/>
      <c r="P17" s="135"/>
      <c r="Q17" s="135"/>
      <c r="R17" s="135"/>
      <c r="S17" s="135"/>
      <c r="T17" s="76"/>
    </row>
    <row r="18" spans="1:20" s="107" customFormat="1" ht="39" customHeight="1">
      <c r="A18" s="2">
        <v>1</v>
      </c>
      <c r="B18" s="2" t="s">
        <v>1029</v>
      </c>
      <c r="C18" s="2" t="s">
        <v>1030</v>
      </c>
      <c r="D18" s="2" t="s">
        <v>1031</v>
      </c>
      <c r="E18" s="2" t="s">
        <v>1032</v>
      </c>
      <c r="F18" s="2" t="s">
        <v>1029</v>
      </c>
      <c r="G18" s="2">
        <v>1146</v>
      </c>
      <c r="H18" s="110">
        <v>1998</v>
      </c>
      <c r="I18" s="2"/>
      <c r="J18" s="2"/>
      <c r="K18" s="75">
        <v>1</v>
      </c>
      <c r="L18" s="2"/>
      <c r="M18" s="2"/>
      <c r="N18" s="198"/>
      <c r="O18" s="122"/>
      <c r="P18" s="2" t="s">
        <v>1080</v>
      </c>
      <c r="Q18" s="2" t="s">
        <v>1081</v>
      </c>
      <c r="R18" s="112" t="s">
        <v>461</v>
      </c>
      <c r="S18" s="112" t="s">
        <v>461</v>
      </c>
      <c r="T18" s="16"/>
    </row>
    <row r="19" spans="1:20" s="107" customFormat="1" ht="37.5" customHeight="1">
      <c r="A19" s="2">
        <v>2</v>
      </c>
      <c r="B19" s="2" t="s">
        <v>452</v>
      </c>
      <c r="C19" s="2" t="s">
        <v>1033</v>
      </c>
      <c r="D19" s="2">
        <v>1122</v>
      </c>
      <c r="E19" s="2" t="s">
        <v>1034</v>
      </c>
      <c r="F19" s="2" t="s">
        <v>452</v>
      </c>
      <c r="G19" s="2"/>
      <c r="H19" s="110">
        <v>1998</v>
      </c>
      <c r="I19" s="2"/>
      <c r="J19" s="2"/>
      <c r="K19" s="75"/>
      <c r="L19" s="2"/>
      <c r="M19" s="2"/>
      <c r="N19" s="198"/>
      <c r="O19" s="122"/>
      <c r="P19" s="2" t="s">
        <v>1082</v>
      </c>
      <c r="Q19" s="2" t="s">
        <v>1081</v>
      </c>
      <c r="R19" s="112" t="s">
        <v>461</v>
      </c>
      <c r="S19" s="112" t="s">
        <v>461</v>
      </c>
      <c r="T19" s="16"/>
    </row>
    <row r="20" spans="1:20" s="107" customFormat="1" ht="38.25">
      <c r="A20" s="2">
        <v>3</v>
      </c>
      <c r="B20" s="2" t="s">
        <v>1035</v>
      </c>
      <c r="C20" s="2" t="s">
        <v>1036</v>
      </c>
      <c r="D20" s="2" t="s">
        <v>1037</v>
      </c>
      <c r="E20" s="2" t="s">
        <v>1038</v>
      </c>
      <c r="F20" s="2" t="s">
        <v>452</v>
      </c>
      <c r="G20" s="2"/>
      <c r="H20" s="110">
        <v>2008</v>
      </c>
      <c r="I20" s="2"/>
      <c r="J20" s="2"/>
      <c r="K20" s="75"/>
      <c r="L20" s="2" t="s">
        <v>958</v>
      </c>
      <c r="M20" s="2"/>
      <c r="N20" s="198"/>
      <c r="O20" s="122"/>
      <c r="P20" s="2" t="s">
        <v>1083</v>
      </c>
      <c r="Q20" s="2" t="s">
        <v>1084</v>
      </c>
      <c r="R20" s="112" t="s">
        <v>461</v>
      </c>
      <c r="S20" s="112" t="s">
        <v>461</v>
      </c>
      <c r="T20" s="16"/>
    </row>
    <row r="21" spans="1:20" s="107" customFormat="1" ht="38.25" customHeight="1">
      <c r="A21" s="2">
        <v>4</v>
      </c>
      <c r="B21" s="2" t="s">
        <v>1039</v>
      </c>
      <c r="C21" s="2" t="s">
        <v>1040</v>
      </c>
      <c r="D21" s="2" t="s">
        <v>1041</v>
      </c>
      <c r="E21" s="2" t="s">
        <v>1042</v>
      </c>
      <c r="F21" s="2" t="s">
        <v>452</v>
      </c>
      <c r="G21" s="16"/>
      <c r="H21" s="2">
        <v>2009</v>
      </c>
      <c r="I21" s="2"/>
      <c r="J21" s="2"/>
      <c r="K21" s="75"/>
      <c r="L21" s="2" t="s">
        <v>957</v>
      </c>
      <c r="M21" s="2"/>
      <c r="N21" s="198"/>
      <c r="O21" s="122"/>
      <c r="P21" s="2" t="s">
        <v>1085</v>
      </c>
      <c r="Q21" s="2" t="s">
        <v>1086</v>
      </c>
      <c r="R21" s="112"/>
      <c r="S21" s="112"/>
      <c r="T21" s="16"/>
    </row>
    <row r="22" spans="1:20" s="107" customFormat="1" ht="41.25" customHeight="1">
      <c r="A22" s="2">
        <v>5</v>
      </c>
      <c r="B22" s="2" t="s">
        <v>1043</v>
      </c>
      <c r="C22" s="2" t="s">
        <v>1044</v>
      </c>
      <c r="D22" s="2" t="s">
        <v>1045</v>
      </c>
      <c r="E22" s="2" t="s">
        <v>1046</v>
      </c>
      <c r="F22" s="2" t="s">
        <v>457</v>
      </c>
      <c r="G22" s="107">
        <v>1560</v>
      </c>
      <c r="H22" s="2">
        <v>2010</v>
      </c>
      <c r="I22" s="2"/>
      <c r="J22" s="2"/>
      <c r="K22" s="75">
        <v>5</v>
      </c>
      <c r="L22" s="2"/>
      <c r="M22" s="2"/>
      <c r="N22" s="198" t="s">
        <v>746</v>
      </c>
      <c r="O22" s="298">
        <v>36300</v>
      </c>
      <c r="P22" s="2" t="s">
        <v>1087</v>
      </c>
      <c r="Q22" s="2" t="s">
        <v>1088</v>
      </c>
      <c r="R22" s="2" t="s">
        <v>1087</v>
      </c>
      <c r="S22" s="2" t="s">
        <v>1088</v>
      </c>
      <c r="T22" s="16"/>
    </row>
  </sheetData>
  <mergeCells count="25">
    <mergeCell ref="A17:L17"/>
    <mergeCell ref="A15:L15"/>
    <mergeCell ref="A10:L10"/>
    <mergeCell ref="A13:L13"/>
    <mergeCell ref="A6:L6"/>
    <mergeCell ref="I1:J1"/>
    <mergeCell ref="A2:J2"/>
    <mergeCell ref="G3:G5"/>
    <mergeCell ref="J3:J5"/>
    <mergeCell ref="F3:F5"/>
    <mergeCell ref="H3:H5"/>
    <mergeCell ref="I3:I5"/>
    <mergeCell ref="A3:A5"/>
    <mergeCell ref="B3:B5"/>
    <mergeCell ref="C3:C5"/>
    <mergeCell ref="D3:D5"/>
    <mergeCell ref="O3:O5"/>
    <mergeCell ref="E3:E5"/>
    <mergeCell ref="M3:M5"/>
    <mergeCell ref="P3:Q4"/>
    <mergeCell ref="T3:T5"/>
    <mergeCell ref="K3:K5"/>
    <mergeCell ref="L3:L5"/>
    <mergeCell ref="R3:S4"/>
    <mergeCell ref="N3:N5"/>
  </mergeCells>
  <phoneticPr fontId="0" type="noConversion"/>
  <printOptions horizontalCentered="1"/>
  <pageMargins left="0" right="0" top="0.78740157480314965" bottom="0.39370078740157483" header="0.51181102362204722" footer="0.51181102362204722"/>
  <pageSetup paperSize="9" scale="57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A27"/>
  <sheetViews>
    <sheetView zoomScaleNormal="100" workbookViewId="0">
      <selection activeCell="G11" sqref="G11"/>
    </sheetView>
  </sheetViews>
  <sheetFormatPr defaultRowHeight="12.75"/>
  <cols>
    <col min="1" max="1" width="13.5703125" style="58" customWidth="1"/>
    <col min="2" max="2" width="12.42578125" style="58" customWidth="1"/>
    <col min="3" max="3" width="17.140625" style="234" customWidth="1"/>
    <col min="4" max="4" width="55.42578125" style="66" customWidth="1"/>
    <col min="5" max="7" width="9.140625" style="58"/>
    <col min="8" max="53" width="9.140625" style="222"/>
    <col min="54" max="16384" width="9.140625" style="58"/>
  </cols>
  <sheetData>
    <row r="1" spans="1:4">
      <c r="A1" s="56" t="s">
        <v>199</v>
      </c>
      <c r="B1" s="57"/>
      <c r="C1" s="232"/>
      <c r="D1" s="82"/>
    </row>
    <row r="4" spans="1:4">
      <c r="A4" s="445" t="s">
        <v>1089</v>
      </c>
      <c r="B4" s="445"/>
      <c r="C4" s="445"/>
      <c r="D4" s="445"/>
    </row>
    <row r="5" spans="1:4" ht="38.25">
      <c r="A5" s="224" t="s">
        <v>1058</v>
      </c>
      <c r="B5" s="224" t="s">
        <v>1059</v>
      </c>
      <c r="C5" s="225" t="s">
        <v>1060</v>
      </c>
      <c r="D5" s="224" t="s">
        <v>747</v>
      </c>
    </row>
    <row r="6" spans="1:4" ht="15.95" customHeight="1">
      <c r="A6" s="442">
        <v>2011</v>
      </c>
      <c r="B6" s="230">
        <v>1</v>
      </c>
      <c r="C6" s="233">
        <v>2700.51</v>
      </c>
      <c r="D6" s="226" t="s">
        <v>267</v>
      </c>
    </row>
    <row r="7" spans="1:4" ht="15.95" customHeight="1">
      <c r="A7" s="443"/>
      <c r="B7" s="230">
        <v>6</v>
      </c>
      <c r="C7" s="233">
        <v>23538.7</v>
      </c>
      <c r="D7" s="226" t="s">
        <v>268</v>
      </c>
    </row>
    <row r="8" spans="1:4" ht="15.95" customHeight="1">
      <c r="A8" s="443"/>
      <c r="B8" s="230">
        <v>3</v>
      </c>
      <c r="C8" s="233">
        <v>2623.01</v>
      </c>
      <c r="D8" s="226" t="s">
        <v>270</v>
      </c>
    </row>
    <row r="9" spans="1:4" ht="15.95" customHeight="1">
      <c r="A9" s="444"/>
      <c r="B9" s="228">
        <v>1</v>
      </c>
      <c r="C9" s="233">
        <v>2552</v>
      </c>
      <c r="D9" s="226" t="s">
        <v>293</v>
      </c>
    </row>
    <row r="10" spans="1:4" ht="15.95" customHeight="1">
      <c r="A10" s="442">
        <v>2010</v>
      </c>
      <c r="B10" s="230">
        <v>1</v>
      </c>
      <c r="C10" s="231">
        <v>5187.53</v>
      </c>
      <c r="D10" s="226" t="s">
        <v>267</v>
      </c>
    </row>
    <row r="11" spans="1:4" ht="15.95" customHeight="1">
      <c r="A11" s="443"/>
      <c r="B11" s="230">
        <v>6</v>
      </c>
      <c r="C11" s="231">
        <v>19282.75</v>
      </c>
      <c r="D11" s="226" t="s">
        <v>268</v>
      </c>
    </row>
    <row r="12" spans="1:4" ht="15.95" customHeight="1">
      <c r="A12" s="443"/>
      <c r="B12" s="228">
        <v>2</v>
      </c>
      <c r="C12" s="233">
        <f>500+1816.02</f>
        <v>2316.02</v>
      </c>
      <c r="D12" s="229" t="s">
        <v>268</v>
      </c>
    </row>
    <row r="13" spans="1:4" ht="15.95" customHeight="1">
      <c r="A13" s="443"/>
      <c r="B13" s="228">
        <v>2</v>
      </c>
      <c r="C13" s="233">
        <f>39+37.9</f>
        <v>76.900000000000006</v>
      </c>
      <c r="D13" s="229" t="s">
        <v>269</v>
      </c>
    </row>
    <row r="14" spans="1:4" ht="15.95" customHeight="1">
      <c r="A14" s="443"/>
      <c r="B14" s="228">
        <v>1</v>
      </c>
      <c r="C14" s="233">
        <v>662.11</v>
      </c>
      <c r="D14" s="229" t="s">
        <v>748</v>
      </c>
    </row>
    <row r="15" spans="1:4" ht="15.95" customHeight="1">
      <c r="A15" s="444"/>
      <c r="B15" s="228">
        <v>1</v>
      </c>
      <c r="C15" s="233">
        <v>7383</v>
      </c>
      <c r="D15" s="229" t="s">
        <v>293</v>
      </c>
    </row>
    <row r="16" spans="1:4" ht="15.95" customHeight="1">
      <c r="A16" s="442">
        <v>2009</v>
      </c>
      <c r="B16" s="228">
        <v>3</v>
      </c>
      <c r="C16" s="233">
        <f>4021.41+1751.78+1909.54</f>
        <v>7682.73</v>
      </c>
      <c r="D16" s="229" t="s">
        <v>268</v>
      </c>
    </row>
    <row r="17" spans="1:4">
      <c r="A17" s="443"/>
      <c r="B17" s="228">
        <v>2</v>
      </c>
      <c r="C17" s="233">
        <f>979.99+819.53</f>
        <v>1799.52</v>
      </c>
      <c r="D17" s="229" t="s">
        <v>269</v>
      </c>
    </row>
    <row r="18" spans="1:4">
      <c r="A18" s="443"/>
      <c r="B18" s="228">
        <v>1</v>
      </c>
      <c r="C18" s="233">
        <v>212.8</v>
      </c>
      <c r="D18" s="229" t="s">
        <v>748</v>
      </c>
    </row>
    <row r="19" spans="1:4">
      <c r="A19" s="443"/>
      <c r="B19" s="228">
        <v>3</v>
      </c>
      <c r="C19" s="233">
        <v>2903</v>
      </c>
      <c r="D19" s="229" t="s">
        <v>272</v>
      </c>
    </row>
    <row r="20" spans="1:4">
      <c r="A20" s="443"/>
      <c r="B20" s="228">
        <v>2</v>
      </c>
      <c r="C20" s="233">
        <v>5756</v>
      </c>
      <c r="D20" s="229" t="s">
        <v>293</v>
      </c>
    </row>
    <row r="21" spans="1:4" ht="15.75">
      <c r="A21" s="440" t="s">
        <v>1057</v>
      </c>
      <c r="B21" s="441"/>
      <c r="C21" s="235">
        <f>SUM(C12:C20)</f>
        <v>28792.080000000002</v>
      </c>
      <c r="D21" s="226"/>
    </row>
    <row r="23" spans="1:4">
      <c r="A23" s="446" t="s">
        <v>1090</v>
      </c>
      <c r="B23" s="446"/>
      <c r="C23" s="446"/>
      <c r="D23" s="446"/>
    </row>
    <row r="24" spans="1:4" ht="25.5">
      <c r="A24" s="224" t="s">
        <v>1058</v>
      </c>
      <c r="B24" s="224" t="s">
        <v>1059</v>
      </c>
      <c r="C24" s="225" t="s">
        <v>271</v>
      </c>
      <c r="D24" s="224" t="s">
        <v>747</v>
      </c>
    </row>
    <row r="25" spans="1:4" ht="15.95" customHeight="1">
      <c r="A25" s="227">
        <v>2012</v>
      </c>
      <c r="B25" s="228">
        <v>1</v>
      </c>
      <c r="C25" s="233">
        <v>578.64</v>
      </c>
      <c r="D25" s="229" t="s">
        <v>270</v>
      </c>
    </row>
    <row r="26" spans="1:4" ht="15.95" customHeight="1">
      <c r="A26" s="227">
        <v>2011</v>
      </c>
      <c r="B26" s="228">
        <v>1</v>
      </c>
      <c r="C26" s="233">
        <v>547.61</v>
      </c>
      <c r="D26" s="226" t="s">
        <v>272</v>
      </c>
    </row>
    <row r="27" spans="1:4" ht="15.95" customHeight="1">
      <c r="A27" s="440" t="s">
        <v>1057</v>
      </c>
      <c r="B27" s="441"/>
      <c r="C27" s="235">
        <f>SUM(C25:C26)</f>
        <v>1126.25</v>
      </c>
      <c r="D27" s="226"/>
    </row>
  </sheetData>
  <mergeCells count="7">
    <mergeCell ref="A27:B27"/>
    <mergeCell ref="A10:A15"/>
    <mergeCell ref="A6:A9"/>
    <mergeCell ref="A4:D4"/>
    <mergeCell ref="A16:A20"/>
    <mergeCell ref="A21:B21"/>
    <mergeCell ref="A23:D23"/>
  </mergeCells>
  <phoneticPr fontId="16" type="noConversion"/>
  <pageMargins left="0.75" right="0.75" top="1" bottom="1" header="0.5" footer="0.5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0"/>
  <sheetViews>
    <sheetView zoomScaleNormal="100" workbookViewId="0">
      <selection activeCell="G7" sqref="F7:G7"/>
    </sheetView>
  </sheetViews>
  <sheetFormatPr defaultRowHeight="12.75"/>
  <cols>
    <col min="1" max="1" width="5.85546875" style="65" customWidth="1"/>
    <col min="2" max="2" width="47.85546875" customWidth="1"/>
    <col min="3" max="4" width="20.140625" style="59" customWidth="1"/>
  </cols>
  <sheetData>
    <row r="1" spans="1:4" ht="16.5">
      <c r="B1" s="9" t="s">
        <v>44</v>
      </c>
      <c r="D1" s="60"/>
    </row>
    <row r="2" spans="1:4" ht="16.5">
      <c r="B2" s="9"/>
    </row>
    <row r="3" spans="1:4" ht="12.75" customHeight="1">
      <c r="B3" s="447" t="s">
        <v>105</v>
      </c>
      <c r="C3" s="447"/>
      <c r="D3" s="447"/>
    </row>
    <row r="4" spans="1:4" ht="25.5">
      <c r="A4" s="10" t="s">
        <v>19</v>
      </c>
      <c r="B4" s="10" t="s">
        <v>16</v>
      </c>
      <c r="C4" s="61" t="s">
        <v>35</v>
      </c>
      <c r="D4" s="61" t="s">
        <v>15</v>
      </c>
    </row>
    <row r="5" spans="1:4" s="7" customFormat="1" ht="26.25" customHeight="1">
      <c r="A5" s="201">
        <v>1</v>
      </c>
      <c r="B5" s="202" t="s">
        <v>149</v>
      </c>
      <c r="C5" s="42">
        <v>7139740.0200000005</v>
      </c>
      <c r="D5" s="42" t="s">
        <v>216</v>
      </c>
    </row>
    <row r="6" spans="1:4" s="7" customFormat="1" ht="26.25" customHeight="1">
      <c r="A6" s="201">
        <v>2</v>
      </c>
      <c r="B6" s="203" t="s">
        <v>151</v>
      </c>
      <c r="C6" s="42">
        <v>528438.31999999995</v>
      </c>
      <c r="D6" s="42">
        <v>32291.439999999999</v>
      </c>
    </row>
    <row r="7" spans="1:4" s="7" customFormat="1" ht="26.25" customHeight="1">
      <c r="A7" s="201">
        <v>3</v>
      </c>
      <c r="B7" s="202" t="s">
        <v>150</v>
      </c>
      <c r="C7" s="223">
        <v>872441.91</v>
      </c>
      <c r="D7" s="42">
        <v>872441.91</v>
      </c>
    </row>
    <row r="8" spans="1:4" s="7" customFormat="1" ht="26.25" customHeight="1">
      <c r="A8" s="201">
        <v>4</v>
      </c>
      <c r="B8" s="204" t="s">
        <v>152</v>
      </c>
      <c r="C8" s="205">
        <v>472120.47</v>
      </c>
      <c r="D8" s="206" t="s">
        <v>216</v>
      </c>
    </row>
    <row r="9" spans="1:4" s="7" customFormat="1" ht="26.25" customHeight="1">
      <c r="A9" s="201">
        <v>5</v>
      </c>
      <c r="B9" s="202" t="s">
        <v>153</v>
      </c>
      <c r="C9" s="207">
        <v>495960.82</v>
      </c>
      <c r="D9" s="208">
        <v>39055.120000000003</v>
      </c>
    </row>
    <row r="10" spans="1:4" s="7" customFormat="1" ht="26.25" customHeight="1">
      <c r="A10" s="201">
        <v>6</v>
      </c>
      <c r="B10" s="202" t="s">
        <v>154</v>
      </c>
      <c r="C10" s="42">
        <v>546673.87</v>
      </c>
      <c r="D10" s="208">
        <v>31962.25</v>
      </c>
    </row>
    <row r="11" spans="1:4" s="7" customFormat="1" ht="26.25" customHeight="1">
      <c r="A11" s="201">
        <v>7</v>
      </c>
      <c r="B11" s="202" t="s">
        <v>155</v>
      </c>
      <c r="C11" s="42">
        <v>169166.84</v>
      </c>
      <c r="D11" s="209" t="s">
        <v>216</v>
      </c>
    </row>
    <row r="12" spans="1:4" s="7" customFormat="1" ht="26.25" customHeight="1">
      <c r="A12" s="201">
        <v>8</v>
      </c>
      <c r="B12" s="202" t="s">
        <v>156</v>
      </c>
      <c r="C12" s="42">
        <f>348666.61+540</f>
        <v>349206.61</v>
      </c>
      <c r="D12" s="208">
        <v>36980.74</v>
      </c>
    </row>
    <row r="13" spans="1:4" s="7" customFormat="1" ht="26.25" customHeight="1">
      <c r="A13" s="201">
        <v>9</v>
      </c>
      <c r="B13" s="202" t="s">
        <v>158</v>
      </c>
      <c r="C13" s="42">
        <v>204552.62</v>
      </c>
      <c r="D13" s="208">
        <v>27948.01</v>
      </c>
    </row>
    <row r="14" spans="1:4" s="7" customFormat="1" ht="26.25" customHeight="1">
      <c r="A14" s="201">
        <v>10</v>
      </c>
      <c r="B14" s="202" t="s">
        <v>157</v>
      </c>
      <c r="C14" s="42">
        <v>510916.58</v>
      </c>
      <c r="D14" s="208">
        <v>56554.559999999998</v>
      </c>
    </row>
    <row r="15" spans="1:4" s="7" customFormat="1" ht="26.25" customHeight="1">
      <c r="A15" s="201">
        <v>11</v>
      </c>
      <c r="B15" s="203" t="s">
        <v>159</v>
      </c>
      <c r="C15" s="206">
        <v>906510.23</v>
      </c>
      <c r="D15" s="209"/>
    </row>
    <row r="16" spans="1:4" s="7" customFormat="1" ht="26.25" customHeight="1">
      <c r="A16" s="201">
        <v>12</v>
      </c>
      <c r="B16" s="203" t="s">
        <v>160</v>
      </c>
      <c r="C16" s="42">
        <v>83364.259999999995</v>
      </c>
      <c r="D16" s="42" t="s">
        <v>216</v>
      </c>
    </row>
    <row r="17" spans="1:4" s="7" customFormat="1" ht="26.25" customHeight="1">
      <c r="A17" s="201">
        <v>13</v>
      </c>
      <c r="B17" s="203" t="s">
        <v>161</v>
      </c>
      <c r="C17" s="42">
        <v>205259.42</v>
      </c>
      <c r="D17" s="42" t="s">
        <v>216</v>
      </c>
    </row>
    <row r="18" spans="1:4" s="7" customFormat="1" ht="26.25" customHeight="1">
      <c r="A18" s="201">
        <v>14</v>
      </c>
      <c r="B18" s="203" t="s">
        <v>162</v>
      </c>
      <c r="C18" s="42">
        <f>92149.87+1096.58</f>
        <v>93246.45</v>
      </c>
      <c r="D18" s="42" t="s">
        <v>216</v>
      </c>
    </row>
    <row r="19" spans="1:4" s="7" customFormat="1" ht="26.25" customHeight="1">
      <c r="A19" s="201">
        <v>15</v>
      </c>
      <c r="B19" s="203" t="s">
        <v>163</v>
      </c>
      <c r="C19" s="42">
        <f>212159.35+550</f>
        <v>212709.35</v>
      </c>
      <c r="D19" s="42" t="s">
        <v>216</v>
      </c>
    </row>
    <row r="20" spans="1:4" ht="18" customHeight="1">
      <c r="A20" s="64"/>
      <c r="B20" s="17" t="s">
        <v>17</v>
      </c>
      <c r="C20" s="62">
        <f>SUM(C5:C19)</f>
        <v>12790307.769999998</v>
      </c>
      <c r="D20" s="62">
        <f>SUM(D5:D19)</f>
        <v>1097234.03</v>
      </c>
    </row>
    <row r="21" spans="1:4">
      <c r="B21" s="7"/>
      <c r="C21" s="63"/>
      <c r="D21" s="63"/>
    </row>
    <row r="22" spans="1:4">
      <c r="B22" s="7"/>
      <c r="C22" s="63"/>
      <c r="D22" s="63"/>
    </row>
    <row r="23" spans="1:4">
      <c r="B23" s="7"/>
      <c r="C23" s="63"/>
      <c r="D23" s="63"/>
    </row>
    <row r="24" spans="1:4">
      <c r="B24" s="7"/>
      <c r="C24" s="63"/>
      <c r="D24" s="63"/>
    </row>
    <row r="25" spans="1:4">
      <c r="B25" s="7"/>
      <c r="C25" s="63"/>
      <c r="D25" s="63"/>
    </row>
    <row r="26" spans="1:4">
      <c r="B26" s="7"/>
      <c r="C26" s="63"/>
      <c r="D26" s="63"/>
    </row>
    <row r="27" spans="1:4">
      <c r="B27" s="7"/>
      <c r="C27" s="63"/>
      <c r="D27" s="63"/>
    </row>
    <row r="28" spans="1:4">
      <c r="B28" s="7"/>
      <c r="C28" s="63"/>
      <c r="D28" s="63"/>
    </row>
    <row r="29" spans="1:4">
      <c r="B29" s="7"/>
      <c r="C29" s="63"/>
      <c r="D29" s="63"/>
    </row>
    <row r="30" spans="1:4">
      <c r="B30" s="7"/>
      <c r="C30" s="63"/>
      <c r="D30" s="63"/>
    </row>
  </sheetData>
  <mergeCells count="1">
    <mergeCell ref="B3:D3"/>
  </mergeCells>
  <phoneticPr fontId="16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activeCell="J12" sqref="J12"/>
    </sheetView>
  </sheetViews>
  <sheetFormatPr defaultRowHeight="12.75"/>
  <cols>
    <col min="1" max="1" width="5" style="11" customWidth="1"/>
    <col min="2" max="2" width="28.5703125" style="27" customWidth="1"/>
    <col min="3" max="3" width="28.28515625" style="27" customWidth="1"/>
    <col min="4" max="4" width="25.85546875" style="27" customWidth="1"/>
    <col min="5" max="5" width="13.42578125" style="166" customWidth="1"/>
    <col min="6" max="6" width="16.85546875" style="27" customWidth="1"/>
    <col min="7" max="7" width="19" style="11" customWidth="1"/>
    <col min="8" max="8" width="19.42578125" style="11" customWidth="1"/>
    <col min="9" max="9" width="28.28515625" style="27" customWidth="1"/>
    <col min="10" max="16384" width="9.140625" style="11"/>
  </cols>
  <sheetData>
    <row r="1" spans="1:9" ht="51">
      <c r="B1" s="113" t="s">
        <v>112</v>
      </c>
      <c r="H1" s="26"/>
    </row>
    <row r="2" spans="1:9" ht="51">
      <c r="A2" s="92" t="s">
        <v>2</v>
      </c>
      <c r="B2" s="93" t="s">
        <v>37</v>
      </c>
      <c r="C2" s="94" t="s">
        <v>38</v>
      </c>
      <c r="D2" s="94" t="s">
        <v>39</v>
      </c>
      <c r="E2" s="93" t="s">
        <v>28</v>
      </c>
      <c r="F2" s="94" t="s">
        <v>40</v>
      </c>
      <c r="G2" s="94" t="s">
        <v>41</v>
      </c>
      <c r="H2" s="94" t="s">
        <v>42</v>
      </c>
      <c r="I2" s="94" t="s">
        <v>43</v>
      </c>
    </row>
    <row r="3" spans="1:9">
      <c r="A3" s="355" t="s">
        <v>1055</v>
      </c>
      <c r="B3" s="356"/>
      <c r="C3" s="356"/>
      <c r="D3" s="448"/>
      <c r="E3" s="167"/>
      <c r="F3" s="161"/>
      <c r="G3" s="101"/>
      <c r="H3" s="101"/>
      <c r="I3" s="161"/>
    </row>
    <row r="4" spans="1:9" ht="38.25">
      <c r="A4" s="102">
        <v>1</v>
      </c>
      <c r="B4" s="162" t="s">
        <v>1047</v>
      </c>
      <c r="C4" s="96" t="s">
        <v>1048</v>
      </c>
      <c r="D4" s="96" t="s">
        <v>1049</v>
      </c>
      <c r="E4" s="168">
        <v>2011</v>
      </c>
      <c r="F4" s="163" t="s">
        <v>1050</v>
      </c>
      <c r="G4" s="200">
        <v>662500</v>
      </c>
      <c r="H4" s="97" t="s">
        <v>218</v>
      </c>
      <c r="I4" s="163" t="s">
        <v>999</v>
      </c>
    </row>
    <row r="5" spans="1:9" ht="25.5">
      <c r="A5" s="95">
        <v>2</v>
      </c>
      <c r="B5" s="164" t="s">
        <v>1051</v>
      </c>
      <c r="C5" s="98" t="s">
        <v>1052</v>
      </c>
      <c r="D5" s="99" t="s">
        <v>1053</v>
      </c>
      <c r="E5" s="169">
        <v>2011</v>
      </c>
      <c r="F5" s="165" t="s">
        <v>1054</v>
      </c>
      <c r="G5" s="200">
        <v>1570808</v>
      </c>
      <c r="H5" s="100" t="s">
        <v>218</v>
      </c>
      <c r="I5" s="165" t="s">
        <v>1056</v>
      </c>
    </row>
    <row r="6" spans="1:9">
      <c r="A6" s="449" t="s">
        <v>1057</v>
      </c>
      <c r="B6" s="449"/>
      <c r="C6" s="449"/>
      <c r="D6" s="449"/>
      <c r="E6" s="449"/>
      <c r="F6" s="449"/>
      <c r="G6" s="97">
        <f>SUM(G4:G5)</f>
        <v>2233308</v>
      </c>
      <c r="H6" s="97"/>
      <c r="I6" s="163"/>
    </row>
  </sheetData>
  <mergeCells count="2">
    <mergeCell ref="A3:D3"/>
    <mergeCell ref="A6:F6"/>
  </mergeCells>
  <phoneticPr fontId="1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view="pageBreakPreview" zoomScale="60" zoomScaleNormal="100" workbookViewId="0">
      <selection activeCell="I3" sqref="I3"/>
    </sheetView>
  </sheetViews>
  <sheetFormatPr defaultRowHeight="12.75"/>
  <cols>
    <col min="1" max="1" width="4.140625" style="65" customWidth="1"/>
    <col min="2" max="2" width="53.28515625" style="116" customWidth="1"/>
    <col min="3" max="3" width="37.5703125" style="116" customWidth="1"/>
  </cols>
  <sheetData>
    <row r="1" spans="1:4" ht="15" customHeight="1">
      <c r="B1" s="113" t="s">
        <v>45</v>
      </c>
      <c r="C1" s="117"/>
    </row>
    <row r="2" spans="1:4">
      <c r="B2" s="113"/>
    </row>
    <row r="3" spans="1:4" ht="69" customHeight="1">
      <c r="A3" s="450" t="s">
        <v>1091</v>
      </c>
      <c r="B3" s="450"/>
      <c r="C3" s="450"/>
      <c r="D3" s="84"/>
    </row>
    <row r="4" spans="1:4" ht="9" customHeight="1">
      <c r="A4" s="83"/>
      <c r="B4" s="83"/>
      <c r="C4" s="83"/>
      <c r="D4" s="84"/>
    </row>
    <row r="6" spans="1:4" ht="30.75" customHeight="1">
      <c r="A6" s="85" t="s">
        <v>19</v>
      </c>
      <c r="B6" s="114" t="s">
        <v>33</v>
      </c>
      <c r="C6" s="86" t="s">
        <v>34</v>
      </c>
    </row>
    <row r="7" spans="1:4" ht="17.25" customHeight="1">
      <c r="A7" s="451" t="s">
        <v>234</v>
      </c>
      <c r="B7" s="452"/>
      <c r="C7" s="453"/>
    </row>
    <row r="8" spans="1:4" ht="38.25">
      <c r="A8" s="64">
        <v>1</v>
      </c>
      <c r="B8" s="115" t="s">
        <v>237</v>
      </c>
      <c r="C8" s="86" t="s">
        <v>236</v>
      </c>
    </row>
    <row r="9" spans="1:4" ht="25.5">
      <c r="A9" s="64">
        <v>2</v>
      </c>
      <c r="B9" s="115" t="s">
        <v>235</v>
      </c>
      <c r="C9" s="86" t="s">
        <v>233</v>
      </c>
    </row>
    <row r="10" spans="1:4" ht="18" customHeight="1">
      <c r="A10" s="64">
        <v>3</v>
      </c>
      <c r="B10" s="115"/>
      <c r="C10" s="86"/>
    </row>
    <row r="11" spans="1:4" ht="17.25" customHeight="1">
      <c r="A11" s="451" t="s">
        <v>615</v>
      </c>
      <c r="B11" s="452"/>
      <c r="C11" s="453"/>
    </row>
    <row r="12" spans="1:4" s="109" customFormat="1" ht="25.5">
      <c r="A12" s="111">
        <v>1</v>
      </c>
      <c r="B12" s="111" t="s">
        <v>613</v>
      </c>
      <c r="C12" s="111" t="s">
        <v>614</v>
      </c>
    </row>
  </sheetData>
  <mergeCells count="3">
    <mergeCell ref="A3:C3"/>
    <mergeCell ref="A7:C7"/>
    <mergeCell ref="A11:C11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2:D43"/>
  <sheetViews>
    <sheetView zoomScaleNormal="100" workbookViewId="0">
      <selection activeCell="S17" sqref="S17"/>
    </sheetView>
  </sheetViews>
  <sheetFormatPr defaultRowHeight="12.75"/>
  <cols>
    <col min="1" max="1" width="6.5703125" customWidth="1"/>
    <col min="2" max="2" width="33.5703125" customWidth="1"/>
    <col min="3" max="3" width="20.85546875" customWidth="1"/>
    <col min="4" max="4" width="57.85546875" customWidth="1"/>
  </cols>
  <sheetData>
    <row r="2" spans="1:4" s="11" customFormat="1">
      <c r="A2" s="454" t="s">
        <v>462</v>
      </c>
      <c r="B2" s="455"/>
      <c r="C2" s="455"/>
      <c r="D2" s="456"/>
    </row>
    <row r="3" spans="1:4" s="11" customFormat="1">
      <c r="A3" s="217" t="s">
        <v>463</v>
      </c>
      <c r="B3" s="217" t="s">
        <v>464</v>
      </c>
      <c r="C3" s="218" t="s">
        <v>465</v>
      </c>
      <c r="D3" s="217" t="s">
        <v>466</v>
      </c>
    </row>
    <row r="4" spans="1:4" s="11" customFormat="1">
      <c r="A4" s="127">
        <v>1</v>
      </c>
      <c r="B4" s="35" t="s">
        <v>467</v>
      </c>
      <c r="C4" s="127">
        <v>0.30499999999999999</v>
      </c>
      <c r="D4" s="35" t="s">
        <v>468</v>
      </c>
    </row>
    <row r="5" spans="1:4" s="11" customFormat="1">
      <c r="A5" s="127">
        <v>2</v>
      </c>
      <c r="B5" s="35" t="s">
        <v>469</v>
      </c>
      <c r="C5" s="127">
        <v>0.34699999999999998</v>
      </c>
      <c r="D5" s="35" t="s">
        <v>470</v>
      </c>
    </row>
    <row r="6" spans="1:4" s="11" customFormat="1">
      <c r="A6" s="127">
        <v>3</v>
      </c>
      <c r="B6" s="35" t="s">
        <v>471</v>
      </c>
      <c r="C6" s="127">
        <v>0.14299999999999999</v>
      </c>
      <c r="D6" s="35" t="s">
        <v>468</v>
      </c>
    </row>
    <row r="7" spans="1:4" s="11" customFormat="1">
      <c r="A7" s="127">
        <v>4</v>
      </c>
      <c r="B7" s="35" t="s">
        <v>472</v>
      </c>
      <c r="C7" s="127">
        <v>0.33100000000000002</v>
      </c>
      <c r="D7" s="35" t="s">
        <v>468</v>
      </c>
    </row>
    <row r="8" spans="1:4" s="11" customFormat="1">
      <c r="A8" s="127">
        <v>5</v>
      </c>
      <c r="B8" s="35" t="s">
        <v>473</v>
      </c>
      <c r="C8" s="127">
        <v>0.28499999999999998</v>
      </c>
      <c r="D8" s="35" t="s">
        <v>468</v>
      </c>
    </row>
    <row r="9" spans="1:4" s="11" customFormat="1">
      <c r="A9" s="127">
        <v>6</v>
      </c>
      <c r="B9" s="35" t="s">
        <v>474</v>
      </c>
      <c r="C9" s="127">
        <v>0.42399999999999999</v>
      </c>
      <c r="D9" s="35" t="s">
        <v>468</v>
      </c>
    </row>
    <row r="10" spans="1:4" s="11" customFormat="1">
      <c r="A10" s="127">
        <v>7</v>
      </c>
      <c r="B10" s="35" t="s">
        <v>475</v>
      </c>
      <c r="C10" s="127">
        <v>0.54600000000000004</v>
      </c>
      <c r="D10" s="35" t="s">
        <v>468</v>
      </c>
    </row>
    <row r="11" spans="1:4" s="11" customFormat="1">
      <c r="A11" s="127">
        <v>8</v>
      </c>
      <c r="B11" s="35" t="s">
        <v>476</v>
      </c>
      <c r="C11" s="127">
        <v>0.20399999999999999</v>
      </c>
      <c r="D11" s="35" t="s">
        <v>470</v>
      </c>
    </row>
    <row r="12" spans="1:4" s="11" customFormat="1">
      <c r="A12" s="127">
        <v>9</v>
      </c>
      <c r="B12" s="35" t="s">
        <v>477</v>
      </c>
      <c r="C12" s="127">
        <v>8.7999999999999995E-2</v>
      </c>
      <c r="D12" s="35" t="s">
        <v>478</v>
      </c>
    </row>
    <row r="13" spans="1:4" s="11" customFormat="1">
      <c r="A13" s="127">
        <v>10</v>
      </c>
      <c r="B13" s="35" t="s">
        <v>479</v>
      </c>
      <c r="C13" s="127">
        <v>8.5000000000000006E-2</v>
      </c>
      <c r="D13" s="35" t="s">
        <v>478</v>
      </c>
    </row>
    <row r="14" spans="1:4" s="11" customFormat="1">
      <c r="A14" s="127">
        <v>11</v>
      </c>
      <c r="B14" s="35" t="s">
        <v>480</v>
      </c>
      <c r="C14" s="127">
        <v>0.26600000000000001</v>
      </c>
      <c r="D14" s="35" t="s">
        <v>468</v>
      </c>
    </row>
    <row r="15" spans="1:4" s="11" customFormat="1">
      <c r="A15" s="127">
        <v>12</v>
      </c>
      <c r="B15" s="35" t="s">
        <v>481</v>
      </c>
      <c r="C15" s="127">
        <v>0.28499999999999998</v>
      </c>
      <c r="D15" s="35" t="s">
        <v>468</v>
      </c>
    </row>
    <row r="16" spans="1:4" s="11" customFormat="1">
      <c r="A16" s="127">
        <v>13</v>
      </c>
      <c r="B16" s="35" t="s">
        <v>482</v>
      </c>
      <c r="C16" s="127">
        <v>0.254</v>
      </c>
      <c r="D16" s="35" t="s">
        <v>468</v>
      </c>
    </row>
    <row r="17" spans="1:4" s="11" customFormat="1">
      <c r="A17" s="127">
        <v>14</v>
      </c>
      <c r="B17" s="35" t="s">
        <v>483</v>
      </c>
      <c r="C17" s="127">
        <v>0.183</v>
      </c>
      <c r="D17" s="35" t="s">
        <v>468</v>
      </c>
    </row>
    <row r="18" spans="1:4" s="11" customFormat="1">
      <c r="A18" s="127">
        <v>15</v>
      </c>
      <c r="B18" s="35" t="s">
        <v>484</v>
      </c>
      <c r="C18" s="127">
        <v>0.108</v>
      </c>
      <c r="D18" s="35" t="s">
        <v>468</v>
      </c>
    </row>
    <row r="19" spans="1:4" s="11" customFormat="1">
      <c r="A19" s="127">
        <v>16</v>
      </c>
      <c r="B19" s="35" t="s">
        <v>485</v>
      </c>
      <c r="C19" s="127">
        <v>0.41499999999999998</v>
      </c>
      <c r="D19" s="35" t="s">
        <v>468</v>
      </c>
    </row>
    <row r="20" spans="1:4" s="11" customFormat="1">
      <c r="A20" s="127">
        <v>17</v>
      </c>
      <c r="B20" s="35" t="s">
        <v>486</v>
      </c>
      <c r="C20" s="127">
        <v>0.378</v>
      </c>
      <c r="D20" s="35" t="s">
        <v>468</v>
      </c>
    </row>
    <row r="21" spans="1:4" s="11" customFormat="1">
      <c r="A21" s="127">
        <v>18</v>
      </c>
      <c r="B21" s="35" t="s">
        <v>487</v>
      </c>
      <c r="C21" s="127">
        <v>0.84899999999999998</v>
      </c>
      <c r="D21" s="35" t="s">
        <v>468</v>
      </c>
    </row>
    <row r="22" spans="1:4" s="11" customFormat="1">
      <c r="A22" s="127">
        <v>19</v>
      </c>
      <c r="B22" s="35" t="s">
        <v>488</v>
      </c>
      <c r="C22" s="127">
        <v>1.0880000000000001</v>
      </c>
      <c r="D22" s="35" t="s">
        <v>468</v>
      </c>
    </row>
    <row r="23" spans="1:4" s="11" customFormat="1">
      <c r="A23" s="127">
        <v>20</v>
      </c>
      <c r="B23" s="35" t="s">
        <v>489</v>
      </c>
      <c r="C23" s="127">
        <v>0.94899999999999995</v>
      </c>
      <c r="D23" s="35" t="s">
        <v>490</v>
      </c>
    </row>
    <row r="24" spans="1:4" s="11" customFormat="1">
      <c r="A24" s="127">
        <v>21</v>
      </c>
      <c r="B24" s="35" t="s">
        <v>491</v>
      </c>
      <c r="C24" s="127">
        <v>8.5999999999999993E-2</v>
      </c>
      <c r="D24" s="35" t="s">
        <v>468</v>
      </c>
    </row>
    <row r="25" spans="1:4" s="11" customFormat="1">
      <c r="A25" s="127">
        <v>22</v>
      </c>
      <c r="B25" s="35" t="s">
        <v>492</v>
      </c>
      <c r="C25" s="127">
        <v>0.46600000000000003</v>
      </c>
      <c r="D25" s="35" t="s">
        <v>468</v>
      </c>
    </row>
    <row r="26" spans="1:4" s="11" customFormat="1">
      <c r="A26" s="127">
        <v>23</v>
      </c>
      <c r="B26" s="35" t="s">
        <v>493</v>
      </c>
      <c r="C26" s="127">
        <v>0.378</v>
      </c>
      <c r="D26" s="35" t="s">
        <v>494</v>
      </c>
    </row>
    <row r="27" spans="1:4" s="11" customFormat="1">
      <c r="A27" s="127">
        <v>24</v>
      </c>
      <c r="B27" s="35" t="s">
        <v>495</v>
      </c>
      <c r="C27" s="127">
        <v>0.629</v>
      </c>
      <c r="D27" s="35" t="s">
        <v>468</v>
      </c>
    </row>
    <row r="28" spans="1:4" s="11" customFormat="1">
      <c r="A28" s="127">
        <v>25</v>
      </c>
      <c r="B28" s="35" t="s">
        <v>496</v>
      </c>
      <c r="C28" s="127">
        <v>0.27600000000000002</v>
      </c>
      <c r="D28" s="35" t="s">
        <v>468</v>
      </c>
    </row>
    <row r="29" spans="1:4" s="11" customFormat="1">
      <c r="A29" s="127">
        <v>26</v>
      </c>
      <c r="B29" s="35" t="s">
        <v>497</v>
      </c>
      <c r="C29" s="127">
        <v>0.20799999999999999</v>
      </c>
      <c r="D29" s="35" t="s">
        <v>468</v>
      </c>
    </row>
    <row r="30" spans="1:4" s="11" customFormat="1">
      <c r="A30" s="127">
        <v>27</v>
      </c>
      <c r="B30" s="35" t="s">
        <v>498</v>
      </c>
      <c r="C30" s="127">
        <v>0.23100000000000001</v>
      </c>
      <c r="D30" s="35" t="s">
        <v>499</v>
      </c>
    </row>
    <row r="31" spans="1:4" s="11" customFormat="1">
      <c r="A31" s="127">
        <v>28</v>
      </c>
      <c r="B31" s="35" t="s">
        <v>500</v>
      </c>
      <c r="C31" s="127">
        <v>1.0740000000000001</v>
      </c>
      <c r="D31" s="35" t="s">
        <v>468</v>
      </c>
    </row>
    <row r="32" spans="1:4" s="11" customFormat="1">
      <c r="A32" s="127">
        <v>29</v>
      </c>
      <c r="B32" s="35" t="s">
        <v>501</v>
      </c>
      <c r="C32" s="127">
        <v>0.25800000000000001</v>
      </c>
      <c r="D32" s="35" t="s">
        <v>468</v>
      </c>
    </row>
    <row r="33" spans="1:4" s="11" customFormat="1">
      <c r="A33" s="127">
        <v>30</v>
      </c>
      <c r="B33" s="35" t="s">
        <v>502</v>
      </c>
      <c r="C33" s="127">
        <v>0.53400000000000003</v>
      </c>
      <c r="D33" s="35" t="s">
        <v>468</v>
      </c>
    </row>
    <row r="34" spans="1:4" s="11" customFormat="1">
      <c r="A34" s="127">
        <v>31</v>
      </c>
      <c r="B34" s="35" t="s">
        <v>503</v>
      </c>
      <c r="C34" s="127">
        <v>2.343</v>
      </c>
      <c r="D34" s="35" t="s">
        <v>504</v>
      </c>
    </row>
    <row r="35" spans="1:4" s="11" customFormat="1">
      <c r="A35" s="127">
        <v>32</v>
      </c>
      <c r="B35" s="35" t="s">
        <v>505</v>
      </c>
      <c r="C35" s="127">
        <v>0.188</v>
      </c>
      <c r="D35" s="35" t="s">
        <v>468</v>
      </c>
    </row>
    <row r="36" spans="1:4" s="11" customFormat="1">
      <c r="A36" s="127">
        <v>33</v>
      </c>
      <c r="B36" s="35" t="s">
        <v>506</v>
      </c>
      <c r="C36" s="127">
        <v>0.36599999999999999</v>
      </c>
      <c r="D36" s="35" t="s">
        <v>468</v>
      </c>
    </row>
    <row r="37" spans="1:4" s="11" customFormat="1">
      <c r="A37" s="127">
        <v>34</v>
      </c>
      <c r="B37" s="35" t="s">
        <v>507</v>
      </c>
      <c r="C37" s="127">
        <v>9.4E-2</v>
      </c>
      <c r="D37" s="35" t="s">
        <v>478</v>
      </c>
    </row>
    <row r="38" spans="1:4" s="11" customFormat="1">
      <c r="A38" s="127">
        <v>35</v>
      </c>
      <c r="B38" s="35" t="s">
        <v>508</v>
      </c>
      <c r="C38" s="127">
        <v>0.218</v>
      </c>
      <c r="D38" s="35" t="s">
        <v>470</v>
      </c>
    </row>
    <row r="39" spans="1:4" s="11" customFormat="1">
      <c r="A39" s="127">
        <v>36</v>
      </c>
      <c r="B39" s="35" t="s">
        <v>509</v>
      </c>
      <c r="C39" s="127">
        <v>0.113</v>
      </c>
      <c r="D39" s="35" t="s">
        <v>510</v>
      </c>
    </row>
    <row r="40" spans="1:4" s="11" customFormat="1">
      <c r="A40" s="127">
        <v>37</v>
      </c>
      <c r="B40" s="35" t="s">
        <v>511</v>
      </c>
      <c r="C40" s="127">
        <v>0.36399999999999999</v>
      </c>
      <c r="D40" s="35" t="s">
        <v>468</v>
      </c>
    </row>
    <row r="41" spans="1:4" s="11" customFormat="1">
      <c r="A41" s="127">
        <v>38</v>
      </c>
      <c r="B41" s="35" t="s">
        <v>512</v>
      </c>
      <c r="C41" s="127">
        <v>0.48099999999999998</v>
      </c>
      <c r="D41" s="35" t="s">
        <v>468</v>
      </c>
    </row>
    <row r="42" spans="1:4" s="11" customFormat="1">
      <c r="A42" s="127">
        <v>39</v>
      </c>
      <c r="B42" s="35" t="s">
        <v>513</v>
      </c>
      <c r="C42" s="127">
        <v>0.13600000000000001</v>
      </c>
      <c r="D42" s="35" t="s">
        <v>468</v>
      </c>
    </row>
    <row r="43" spans="1:4" s="11" customFormat="1">
      <c r="A43" s="127">
        <v>40</v>
      </c>
      <c r="B43" s="35" t="s">
        <v>514</v>
      </c>
      <c r="C43" s="127">
        <v>0.495</v>
      </c>
      <c r="D43" s="35" t="s">
        <v>468</v>
      </c>
    </row>
  </sheetData>
  <mergeCells count="1">
    <mergeCell ref="A2:D2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informacje ogólne</vt:lpstr>
      <vt:lpstr>budynki</vt:lpstr>
      <vt:lpstr>elektronika </vt:lpstr>
      <vt:lpstr>auta</vt:lpstr>
      <vt:lpstr>szkody</vt:lpstr>
      <vt:lpstr>środki trwałe</vt:lpstr>
      <vt:lpstr>maszyny</vt:lpstr>
      <vt:lpstr>lokalizacje</vt:lpstr>
      <vt:lpstr>wykaz dróg</vt:lpstr>
      <vt:lpstr>jednostki pływające</vt:lpstr>
      <vt:lpstr>auta!Obszar_wydruku</vt:lpstr>
      <vt:lpstr>budynki!Obszar_wydruku</vt:lpstr>
      <vt:lpstr>'elektronika '!Obszar_wydruku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jacsta</cp:lastModifiedBy>
  <cp:lastPrinted>2012-05-14T11:41:43Z</cp:lastPrinted>
  <dcterms:created xsi:type="dcterms:W3CDTF">2004-04-21T13:58:08Z</dcterms:created>
  <dcterms:modified xsi:type="dcterms:W3CDTF">2012-05-17T11:45:09Z</dcterms:modified>
</cp:coreProperties>
</file>