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doch. na 24.06.2004" sheetId="1" r:id="rId1"/>
    <sheet name="wydatki na 24.06.2004" sheetId="2" r:id="rId2"/>
    <sheet name="przych i rozchod 24.06.2004" sheetId="3" r:id="rId3"/>
    <sheet name="zad zlecone 24.06.2004" sheetId="4" r:id="rId4"/>
    <sheet name="Przych i wyd zakł budż24.06." sheetId="5" r:id="rId5"/>
    <sheet name="dot. przedm.zakł. budż 24.06.04" sheetId="6" r:id="rId6"/>
    <sheet name="inwes na 24.06.2004" sheetId="7" r:id="rId7"/>
    <sheet name="zad inwest 24.06.2004" sheetId="8" r:id="rId8"/>
  </sheets>
  <definedNames>
    <definedName name="_xlnm.Print_Titles" localSheetId="0">'doch. na 24.06.2004'!$5:$5</definedName>
    <definedName name="_xlnm.Print_Titles" localSheetId="1">'wydatki na 24.06.2004'!$5:$5</definedName>
    <definedName name="_xlnm.Print_Titles" localSheetId="7">'zad inwest 24.06.2004'!$8:$8</definedName>
  </definedNames>
  <calcPr fullCalcOnLoad="1"/>
</workbook>
</file>

<file path=xl/sharedStrings.xml><?xml version="1.0" encoding="utf-8"?>
<sst xmlns="http://schemas.openxmlformats.org/spreadsheetml/2006/main" count="1311" uniqueCount="332">
  <si>
    <t>Dz.</t>
  </si>
  <si>
    <t xml:space="preserve"> Nazwa działu lub źródło dochodów</t>
  </si>
  <si>
    <t>Gospodarka mieszkaniowa</t>
  </si>
  <si>
    <t xml:space="preserve"> - dochody z najmu i dzierżawy mienia komunalnego</t>
  </si>
  <si>
    <t xml:space="preserve"> - wpływy ze sprzedaży wyrobów i składników majątkowych</t>
  </si>
  <si>
    <t xml:space="preserve"> - wpływy z różnych dochodów</t>
  </si>
  <si>
    <t>Działalność usługowa</t>
  </si>
  <si>
    <t xml:space="preserve"> - wpływy z różnych opłat</t>
  </si>
  <si>
    <t xml:space="preserve"> - dotacje celowe otrzymane z budżetu państwa na zadania bieżące </t>
  </si>
  <si>
    <t xml:space="preserve">   realizowane na podstawie porozumień z organami admin. rządowej</t>
  </si>
  <si>
    <t>Administracja publiczna</t>
  </si>
  <si>
    <t xml:space="preserve"> - dotacje celowe otrzymane z budżetu państwa na realizację</t>
  </si>
  <si>
    <t xml:space="preserve">   zadań bieżących z zakresu administracji rządowej</t>
  </si>
  <si>
    <t>Urzędy naczelnych organów władzy państwowej, kontroli i ochrony prawa oraz sądownictwa</t>
  </si>
  <si>
    <t>Bezpieczeństwo publiczne i ochrona przeciwpożarowa</t>
  </si>
  <si>
    <t xml:space="preserve"> - grzywny, mandaty i inne kary pieniężne od ludności</t>
  </si>
  <si>
    <t xml:space="preserve"> - udziały gmin w podatkach stanowiących dochód budżetu                                                                                            </t>
  </si>
  <si>
    <t xml:space="preserve">   państwa ogółem                                                                          </t>
  </si>
  <si>
    <t xml:space="preserve">   z tego :</t>
  </si>
  <si>
    <t xml:space="preserve">    * podatek dochodowy od osób fizycznych</t>
  </si>
  <si>
    <t xml:space="preserve">    * podatek dochodowy od osób prawnych</t>
  </si>
  <si>
    <t xml:space="preserve"> - podatek od nieruchomości</t>
  </si>
  <si>
    <t xml:space="preserve"> - podatek rolny</t>
  </si>
  <si>
    <t xml:space="preserve"> - podatek od środków transportowych</t>
  </si>
  <si>
    <t xml:space="preserve"> - podatek od działalności gospodarczej osób fizycznych,</t>
  </si>
  <si>
    <t xml:space="preserve">   opłacany w formie karty podatkowej</t>
  </si>
  <si>
    <t xml:space="preserve"> - podatek od spadków i darowizn</t>
  </si>
  <si>
    <t xml:space="preserve"> - podatek od posiadania psów</t>
  </si>
  <si>
    <t xml:space="preserve"> - podatek od czynności cywilnoprawnych</t>
  </si>
  <si>
    <t xml:space="preserve"> - wpływy z opłaty skarbowej</t>
  </si>
  <si>
    <t xml:space="preserve"> - wpływy z opłaty targowej</t>
  </si>
  <si>
    <t xml:space="preserve"> - odsetki od nieterminowych wpłat z tytułu podatków i opłat</t>
  </si>
  <si>
    <t xml:space="preserve"> - wpływy z opłat za zezwolenie na sprzedaż alkoholu</t>
  </si>
  <si>
    <t>Różne rozliczenia</t>
  </si>
  <si>
    <t xml:space="preserve"> - subwencja ogólna</t>
  </si>
  <si>
    <t xml:space="preserve">    z tego :</t>
  </si>
  <si>
    <t xml:space="preserve"> - pozostałe odsetki</t>
  </si>
  <si>
    <t>Oświata i wychowanie</t>
  </si>
  <si>
    <t xml:space="preserve"> - dochody z najmu i dzierżawy składników majątkowych jst.</t>
  </si>
  <si>
    <t xml:space="preserve"> - wpływy z usług</t>
  </si>
  <si>
    <t>Gospodarka komunalna i ochrona środowiska</t>
  </si>
  <si>
    <t>Kultura fizyczna i sport</t>
  </si>
  <si>
    <t>Ogółem</t>
  </si>
  <si>
    <t>w zł</t>
  </si>
  <si>
    <t xml:space="preserve"> ---</t>
  </si>
  <si>
    <t>Przychody i wydatki zakładów budżetowych</t>
  </si>
  <si>
    <t>Lp.</t>
  </si>
  <si>
    <t>NAZWA JEDNOSTKI</t>
  </si>
  <si>
    <t>Przychody ogółem</t>
  </si>
  <si>
    <t>w tym: dotacja z budżetu</t>
  </si>
  <si>
    <t>Wydatki ogółem</t>
  </si>
  <si>
    <t>w tym: wpłata do budżetu</t>
  </si>
  <si>
    <t>I.</t>
  </si>
  <si>
    <t>Zakłady budżetowe - ogółem</t>
  </si>
  <si>
    <t>w tym:</t>
  </si>
  <si>
    <t>Przedszkole Nr 8</t>
  </si>
  <si>
    <t>Przedszkole Nr 9</t>
  </si>
  <si>
    <t>II.</t>
  </si>
  <si>
    <t>Środki specjalne - ogółem</t>
  </si>
  <si>
    <t>----</t>
  </si>
  <si>
    <t>dz. 854, rozdz. 85401 - świetlice szkolne</t>
  </si>
  <si>
    <t>dz. 854, rozdz. 85412 - kolonie i obozy</t>
  </si>
  <si>
    <t>dz. 600, rozdz. 60016 - zajęcie pasa drogowego</t>
  </si>
  <si>
    <t xml:space="preserve"> - 5% dochodów uzyskiwanych na rzecz budżetu państwa w związku </t>
  </si>
  <si>
    <t xml:space="preserve">    z realizacją zadań z zakresu administracji rządowej</t>
  </si>
  <si>
    <t xml:space="preserve"> - wpływy z innych lokalnych opłat pobieranych przez jst </t>
  </si>
  <si>
    <t xml:space="preserve">    na podstawie odrębnych ustaw</t>
  </si>
  <si>
    <t>* część oświatowa subwencji ogólnej</t>
  </si>
  <si>
    <t>* część wyrównawcza subwencji ogólnej</t>
  </si>
  <si>
    <t xml:space="preserve"> - 5% dochodów uzyskiwanych na rzecz budżetu państwa w związku</t>
  </si>
  <si>
    <t xml:space="preserve">   z realizacją zadań z zakresu administracji rzadowej </t>
  </si>
  <si>
    <t xml:space="preserve"> - wpływy z opłaty produktowej</t>
  </si>
  <si>
    <t>i środków specjalnych na 2004 rok.</t>
  </si>
  <si>
    <t>Dochody budżetu miasta na 2004 rok</t>
  </si>
  <si>
    <t>dz. 801, rozdz. 80120 - egzaminy eksternistyczne</t>
  </si>
  <si>
    <t>---</t>
  </si>
  <si>
    <t xml:space="preserve"> w tym :</t>
  </si>
  <si>
    <t xml:space="preserve">§ </t>
  </si>
  <si>
    <t>Kwoty i zakres dotacji przedmiotowych</t>
  </si>
  <si>
    <t>Jednostka otrzymująca dotację</t>
  </si>
  <si>
    <t>Przedmiot dotowania</t>
  </si>
  <si>
    <t xml:space="preserve">kwota dotacji            w zł </t>
  </si>
  <si>
    <t>Przedszkola Miejskie</t>
  </si>
  <si>
    <t>koszty rzeczowe i osobowe do wysokości 80% z wyłączeniem kosztów produktów żywnościowych i przygotowania posiłków</t>
  </si>
  <si>
    <t xml:space="preserve">  w tym :</t>
  </si>
  <si>
    <t>dla zakładów budżetowych na 2004 rok.</t>
  </si>
  <si>
    <t>Rozdz.</t>
  </si>
  <si>
    <t>Prowadzenie stałego rejestru wyborców</t>
  </si>
  <si>
    <t>Ośrodki wsparcia</t>
  </si>
  <si>
    <t>Usługi opiekuńcze i specjalistyczne usługi opiekuńcze</t>
  </si>
  <si>
    <t xml:space="preserve">związane z realizacją zadań zleconych </t>
  </si>
  <si>
    <t>z zakresu administracji rządowej.</t>
  </si>
  <si>
    <t>§</t>
  </si>
  <si>
    <t>Wyszczególnienie</t>
  </si>
  <si>
    <t>Dotacje</t>
  </si>
  <si>
    <t>Wydatki</t>
  </si>
  <si>
    <t>Urzędy wojewódzkie</t>
  </si>
  <si>
    <t>Dochody</t>
  </si>
  <si>
    <t>Administracja publiczna - Urzędy wojewódzkie - dotacje celowe otrzymane z budżetu państwa na realizację zadań bieżących z zakresu administracji rządowej</t>
  </si>
  <si>
    <t>wydatki bieżące</t>
  </si>
  <si>
    <t xml:space="preserve"> * wynagrodzenia osobowe </t>
  </si>
  <si>
    <t xml:space="preserve"> * składki na ubezpieczenia społeczne</t>
  </si>
  <si>
    <t xml:space="preserve"> * składki na Fundusz Pracy</t>
  </si>
  <si>
    <t xml:space="preserve"> * dodatkowe wynagrodzenie roczne</t>
  </si>
  <si>
    <t xml:space="preserve"> * pozostałe wydatki</t>
  </si>
  <si>
    <t>Dotacje, dochody i wydatki na 2004 rok</t>
  </si>
  <si>
    <t>Administracja publiczna - Urzędy wojewódzkie - dochody budżetu państwa związane z realizacją zadań zlecanych jednostkom samorządu terytorialnego</t>
  </si>
  <si>
    <t>Pomoc społeczna</t>
  </si>
  <si>
    <t>Ośrodki wsparcia - dotacje celowe otrzymane z budżetu państwa na realizację zadań bieżących z zakresu administracji rządowej</t>
  </si>
  <si>
    <t>Zasiłki rodzinne, pielęgnacyjne i wychowawcze - dotacje celowe otrzymane z budżetu państwa na realizację zadań bieżących z zakresu administracji rządowej</t>
  </si>
  <si>
    <t>Ośrodki pomocy społecznej - dotacje celowe otrzymane z budżetu państwa na realizację zadań bieżących z zakresu administracji rządowej</t>
  </si>
  <si>
    <t>Usługi opiekuńcze i specjalistyczne usługi opiekuńcze  - dotacje celowe otrzymane z budżetu państwa na realizację zadań bieżących z zakresu administracji rządowej</t>
  </si>
  <si>
    <t>Urzędy naczelnych organów  władzy państwowej, kontroli i ochrony prawa oraz sądownictwa</t>
  </si>
  <si>
    <t>Zasiłki i pomoc w naturze oraz składki na ubezpieczenia społeczne</t>
  </si>
  <si>
    <t xml:space="preserve">Zasiłki rodzinne, pielęgnacyjne i wychowawcze </t>
  </si>
  <si>
    <t>Ośrodki pomocy społecznej</t>
  </si>
  <si>
    <t xml:space="preserve"> * pozostałe wydatki </t>
  </si>
  <si>
    <t>dz. 852, rozdz. 85203 - wyżywienie podopiecznych w ośrodku wsparcia</t>
  </si>
  <si>
    <t>remonty bieżące i kapitalne budynków komunalnych</t>
  </si>
  <si>
    <t>Ośrodki wsparcia - dochody budżetu państwa związane z realizacją zadań zlecanych jednostkom samorządu terytorialnego</t>
  </si>
  <si>
    <t>Usługi opiekuńcze i specjalistyczne usługi opiekuńcze - dochody budżetu państwa związane z realizacją zadań zlecanych jednostkom samorządu terytorialnego</t>
  </si>
  <si>
    <t>Transport i łączność</t>
  </si>
  <si>
    <t>Drogi publiczne gminne</t>
  </si>
  <si>
    <t>Turystyka</t>
  </si>
  <si>
    <t>Pozostała działalność</t>
  </si>
  <si>
    <t>Kultura i ochrona dziedzictwa narodowego</t>
  </si>
  <si>
    <t>Nazwa zadania</t>
  </si>
  <si>
    <t>Wydatki na wieloletnie programy inwestycyjne.</t>
  </si>
  <si>
    <t>Jednostka organizacyjna realizująca program</t>
  </si>
  <si>
    <t>Okres realizacji programu</t>
  </si>
  <si>
    <t>Wysokość nakładów w latach</t>
  </si>
  <si>
    <t>1996-2005</t>
  </si>
  <si>
    <t>WYKAZ  ZADAŃ  INWESTYCYJNYCH</t>
  </si>
  <si>
    <t>finansowanych w ramach poszczególnych działów</t>
  </si>
  <si>
    <t>Wartość</t>
  </si>
  <si>
    <t xml:space="preserve">Gospodarka mieszkaniowa </t>
  </si>
  <si>
    <t xml:space="preserve">  1. uzbrojenie terenów pod budownictwo mieszkaniowe</t>
  </si>
  <si>
    <t xml:space="preserve">  OGÓŁEM</t>
  </si>
  <si>
    <t>modernizacja przelotowego układu komunikacyjnego miasta Tczewa</t>
  </si>
  <si>
    <t>Regionalny węzeł komunikacyjny ruchu pasażerskiego w Tczewie</t>
  </si>
  <si>
    <t>Urząd Miejski Wydział Inwestycji i Remontów</t>
  </si>
  <si>
    <t>2004-2008</t>
  </si>
  <si>
    <t>Łączne nakłady inwestycyjne 2004-2006</t>
  </si>
  <si>
    <t>2005-2015</t>
  </si>
  <si>
    <t>2004-2006</t>
  </si>
  <si>
    <t>Urząd Miejski                  Wydział Gospodarki Mieniem Komunalnym</t>
  </si>
  <si>
    <t>Centrum Wystawienniczo-Regionalne Dolnej Wisły</t>
  </si>
  <si>
    <t>i rozdziałów budżetu miasta na 2004rok.</t>
  </si>
  <si>
    <t xml:space="preserve">  1. ul. Kociewska</t>
  </si>
  <si>
    <t xml:space="preserve">  2. ul. Wiślana</t>
  </si>
  <si>
    <t xml:space="preserve">  1. komputeryzacja Urzędu Miejskiego i zakupy inwestycyjne</t>
  </si>
  <si>
    <t xml:space="preserve">Przychody i rozchody </t>
  </si>
  <si>
    <t>Przychody</t>
  </si>
  <si>
    <t>Rozchody</t>
  </si>
  <si>
    <t>Spłaty otrzymanych krajowych pożyczek i kredytów - Banku Ochrony Środowiska w Gdańsku</t>
  </si>
  <si>
    <t>RAZEM</t>
  </si>
  <si>
    <t>budżetu miasta na 2004 rok.</t>
  </si>
  <si>
    <t>Przychody ze spłat pożyczek i kredytów udzielanych ze środków publicznych</t>
  </si>
  <si>
    <t>Wykup innych papierów wartościowych</t>
  </si>
  <si>
    <t>Wydatki:</t>
  </si>
  <si>
    <t>Rozchody:</t>
  </si>
  <si>
    <t>Ogółem:</t>
  </si>
  <si>
    <t>Urzędy gmin</t>
  </si>
  <si>
    <t xml:space="preserve">  2. likwidacja barier architektonicznych w budynku Urzędu</t>
  </si>
  <si>
    <t>Edukacyjna opieka wychowawcza</t>
  </si>
  <si>
    <t xml:space="preserve"> Nazwa działu, rozdziału lub rodzaj wydatku</t>
  </si>
  <si>
    <t>Rolnictwo i łowiectwo</t>
  </si>
  <si>
    <t>Izby rolnicze - wydatki bieżące</t>
  </si>
  <si>
    <t xml:space="preserve"> wydatki bieżące</t>
  </si>
  <si>
    <t xml:space="preserve"> wydatki majątkowe</t>
  </si>
  <si>
    <t>Zadania w zakresie upowszechniania turystyki - wydatki bieżące</t>
  </si>
  <si>
    <t>Zakłady gospodarki mieszkaniowej - wydatki bieżące</t>
  </si>
  <si>
    <t>Gospodarka gruntami i nieruchomościami</t>
  </si>
  <si>
    <t>Pozostała działalność - wydatki majątkowe</t>
  </si>
  <si>
    <t>Cmentarze - wydatki bieżące</t>
  </si>
  <si>
    <t>* dotacja celowa z budżetu na finansowanie lub dofinanso-</t>
  </si>
  <si>
    <t xml:space="preserve"> nie zaliczanym do sektora finansów publicznych</t>
  </si>
  <si>
    <t>Urząd Wojewódzki</t>
  </si>
  <si>
    <t xml:space="preserve">* wynagrodzenia osobowe </t>
  </si>
  <si>
    <t>* dodatkowe wynagrodzenie roczne</t>
  </si>
  <si>
    <t>* składki na ubezpieczenia społeczne</t>
  </si>
  <si>
    <t>* składki na Fundusz Pracy</t>
  </si>
  <si>
    <t>Rada Miejska - wydatki bieżące</t>
  </si>
  <si>
    <t>Urząd Miejski</t>
  </si>
  <si>
    <t>* odpisy na zakładowy fundusz świadczeń socjalnych</t>
  </si>
  <si>
    <t>* pozostałe wydatki</t>
  </si>
  <si>
    <t>Pozostała działalność - wydatki bieżące</t>
  </si>
  <si>
    <t>Obrona cywilna - wydatki bieżące</t>
  </si>
  <si>
    <t>Straż Miejska</t>
  </si>
  <si>
    <t>Obsługa długu publicznego</t>
  </si>
  <si>
    <t>Obsługa papierów wartościowych, kredytów i pożyczek</t>
  </si>
  <si>
    <t>* wydatki na obsługę długu</t>
  </si>
  <si>
    <t xml:space="preserve">Różne rozliczenia </t>
  </si>
  <si>
    <t>Rezerwy ogólne i celowe</t>
  </si>
  <si>
    <t xml:space="preserve">* rezerwa ogólna na nieprzewidziane wydatki </t>
  </si>
  <si>
    <t>Szkoły podstawowe</t>
  </si>
  <si>
    <t>Gimnazja</t>
  </si>
  <si>
    <t>Dokształcanie i doskonalenie nauczycieli</t>
  </si>
  <si>
    <t>Ochrona zdrowia</t>
  </si>
  <si>
    <t>Programy polityki zdrowotnej - wydatki bieżące</t>
  </si>
  <si>
    <t xml:space="preserve">Przeciwdziałanie alkoholizmowi </t>
  </si>
  <si>
    <t xml:space="preserve"> </t>
  </si>
  <si>
    <t>Domy pomocy społecznej</t>
  </si>
  <si>
    <t>Dodatki mieszkaniowe - wydatki bieżące</t>
  </si>
  <si>
    <t>Świetlice szkolne</t>
  </si>
  <si>
    <t xml:space="preserve">Przedszkola </t>
  </si>
  <si>
    <t>* dotacja przedmiotowa z budżetu dla zakładu budżetowego</t>
  </si>
  <si>
    <t>Kolonie i obozy oraz inne formy wypoczynku dzieci i młodzieży szkolnej</t>
  </si>
  <si>
    <t>Pomoc materialna dla uczniów - wydatki bieżące</t>
  </si>
  <si>
    <t>Schroniska dla zwierząt</t>
  </si>
  <si>
    <t>Pozostałe zadania w zakresie kultury</t>
  </si>
  <si>
    <t xml:space="preserve"> wanie zadań zleconych do realizacji fundacjom</t>
  </si>
  <si>
    <t>Domy i ośrodki kultury, świetlice i kluby</t>
  </si>
  <si>
    <t xml:space="preserve">* dotacja podmiotowa z budżetu dla instytucji kultury </t>
  </si>
  <si>
    <t>Biblioteki</t>
  </si>
  <si>
    <t>Ochrona i konserwacja zabytków - wydatki bieżące</t>
  </si>
  <si>
    <t>Zadania w zakresie kultury fizycznej i sportu</t>
  </si>
  <si>
    <t>Pozostała działalność - TCSiT</t>
  </si>
  <si>
    <t>* dotacja celowa z budżetu na finansowanie lub dofinansowanie zadań zleconych do realizacji stowarzyszeniom</t>
  </si>
  <si>
    <t xml:space="preserve">wydatki bieżące </t>
  </si>
  <si>
    <t xml:space="preserve">Zwalczanie narkomanii  </t>
  </si>
  <si>
    <t xml:space="preserve"> wanie zadań zleconych do realizacji stowarzyszeniom</t>
  </si>
  <si>
    <t>* dotacja celowa z budżetu na finansowanie lub dofinansowanie</t>
  </si>
  <si>
    <t xml:space="preserve"> zadań zleconych do realizacji stowarzyszeniom</t>
  </si>
  <si>
    <t xml:space="preserve"> wanie zadań zleconych do realizacji pozostałym jednostkom</t>
  </si>
  <si>
    <t>Pobór podatków, opłat i niepodatkowych należności budżetowych - wydatki bieżące</t>
  </si>
  <si>
    <t>Wydatki budżetu miasta na 2004 rok</t>
  </si>
  <si>
    <t>* dotacja celowa przekazana dla powiatu na zadania bieżące</t>
  </si>
  <si>
    <t xml:space="preserve">   realizowane na podstawie porozumień między jst</t>
  </si>
  <si>
    <t xml:space="preserve">   zadań zleconych do realizacji stowarzyszeniom</t>
  </si>
  <si>
    <t xml:space="preserve">Ochotnicze straże pożarne - wydatki bieżące </t>
  </si>
  <si>
    <t>Licea ogólnokształcące</t>
  </si>
  <si>
    <t>Szkoły zawodowe</t>
  </si>
  <si>
    <t>Inne formy kształcenia osobno niewymienione</t>
  </si>
  <si>
    <t xml:space="preserve"> zadań zleconych do realizacji pozostałym jednostkom nie-</t>
  </si>
  <si>
    <t xml:space="preserve"> zaliczanym do sektora finansów publicznych</t>
  </si>
  <si>
    <t>* dotacja celowa z budżetu na finansowanie lub dofinansowanie     zadań zleconych do realizacji stowarzyszeniom</t>
  </si>
  <si>
    <t>Zasiłki i pomoc w naturze oraz składki na ubezpieczenia społeczne  - wydatki bieżące</t>
  </si>
  <si>
    <t>Wpływy i wydatki związane z gromadzeniem środków z opłat produktowych - wydatki bieżące</t>
  </si>
  <si>
    <t xml:space="preserve">* dotacja przedmiotowa z budżetu dla zakładu budżetowego </t>
  </si>
  <si>
    <t>* rezerwa celowa na zadania oświatowe i edukacyjnej                                                                                      opieki wychowawczej</t>
  </si>
  <si>
    <t xml:space="preserve">wykup nieruchomości gruntowych </t>
  </si>
  <si>
    <t>Lokalny transport zbiorowy - wydatki bieżące</t>
  </si>
  <si>
    <t>Składki na ubezpieczenie zdrowotne opłacane za osoby pobierające niektóre  świadczenia z pomocy społecznej  - wydatki bieżące</t>
  </si>
  <si>
    <t>Składki na ubezpieczenie zdrowotne opłacane za osoby pobierające niektóre świadczenia z pomocy społecznej - dotacje celowe otrzymane z budżetu państwa na realizację zadań bieżących z zakresu administracji rządowej</t>
  </si>
  <si>
    <t>Zasiłki i pomoc w naturze oraz składki na ubezpieczenie społeczne- dotacje celowe otrzymane z budżetu państwa na realizację zadań bieżących z zakresu administracji rządowej</t>
  </si>
  <si>
    <t xml:space="preserve">Składki na ubezpieczenie zdrowotne opłacane za osoby pobierające niektóre świadczenia z pomocy społecznej </t>
  </si>
  <si>
    <t xml:space="preserve"> - dywidendy i kwoty uzyskane ze zbycia praw majątkowych</t>
  </si>
  <si>
    <t>Dochody od osób prawnych, od osób fizycznych i od innych jednostek nie posiadających osobowości prawnej oraz wydatki związane z ich poborem</t>
  </si>
  <si>
    <t xml:space="preserve"> - dotacje otrzymane z funduszy celowych na finansowanie kosztów</t>
  </si>
  <si>
    <t>realizacji inwestycji jednostek sektora finansów publicznych</t>
  </si>
  <si>
    <t>Gospodarka odpadami - wydatki majątkowe</t>
  </si>
  <si>
    <t>Wykup nieruchomości gruntowych</t>
  </si>
  <si>
    <t xml:space="preserve">Zakład Gospodarki Komunalnym Zasobem Mieszkaniowym </t>
  </si>
  <si>
    <t>Dofinansowanie zadania "Regionalny system organizacji zbierania i unieszkodliwiania odpadów"</t>
  </si>
  <si>
    <t xml:space="preserve"> - odwodnienie terenu w ciągu ul. Portowców</t>
  </si>
  <si>
    <t xml:space="preserve"> - zakupy inwestycyjne</t>
  </si>
  <si>
    <t xml:space="preserve">* dotacje podmiotowe z budżetu dla publicznej jednostki </t>
  </si>
  <si>
    <t>* dotacja podmiotowa z budżetu dla niepublicznej jednostki</t>
  </si>
  <si>
    <t>* dotacje podmiotowe z budżetu dla publicznej jednostki</t>
  </si>
  <si>
    <t>systemu oświaty prowadzonej przez osobę prawną inną niż jst oraz przez osobę fizyczną</t>
  </si>
  <si>
    <t xml:space="preserve"> - dotacje celowe otrzymane z budżetu państwa na realizację zadań</t>
  </si>
  <si>
    <t>bieżących z zakresu administracji rządowej</t>
  </si>
  <si>
    <t>Przychody z tytułu innych rozliczeń krajowych - planowane wolne środki z lat ubiegłych</t>
  </si>
  <si>
    <t>Gospodarka komunalna i ochrona środowiska - oświetlenie ulic  - dotacje celowe otrzymane z budżetu państwa na realizację zadań bieżących z zakresu administracji rządowej</t>
  </si>
  <si>
    <t xml:space="preserve">Gospodarka komunalna i ochrona środowiska </t>
  </si>
  <si>
    <t xml:space="preserve">Oświetlenie ulic </t>
  </si>
  <si>
    <t>Przeciwdziałanie alkoholizmowi</t>
  </si>
  <si>
    <t xml:space="preserve"> - budowa SKATE-PARK</t>
  </si>
  <si>
    <t>Zmniejszenia</t>
  </si>
  <si>
    <t>Zwiększenia</t>
  </si>
  <si>
    <t>Po zmianach</t>
  </si>
  <si>
    <t xml:space="preserve">  - dotacje celowe otrzymane z budżetu państwa na zadania</t>
  </si>
  <si>
    <t xml:space="preserve">     bieżące realizowane na podstawie porozumień</t>
  </si>
  <si>
    <t xml:space="preserve">    zakupy inwestycyjne z zakresu administracji rządowej</t>
  </si>
  <si>
    <t xml:space="preserve"> - dotacje celowe otrzymane z budżetu państwa na inwestycje i</t>
  </si>
  <si>
    <t xml:space="preserve"> - grzywny i inne kary pieniężne od osób prawnych</t>
  </si>
  <si>
    <t xml:space="preserve">    realizację własnych zadań bieżacych gminy</t>
  </si>
  <si>
    <t xml:space="preserve"> - dotacje celowe otrzymane z budżetu państwa na                                                                                                                                                              </t>
  </si>
  <si>
    <t xml:space="preserve">  - grzywny i inne kary pieniężne od osób prawnych</t>
  </si>
  <si>
    <t xml:space="preserve">     wieczystego w prawo własności</t>
  </si>
  <si>
    <t xml:space="preserve">  - wpływy z tytułu przekształcenia prawa użytkowania </t>
  </si>
  <si>
    <t xml:space="preserve">  - wpływy z różnych dochodów</t>
  </si>
  <si>
    <t xml:space="preserve">  - wpływy z różnych opłat</t>
  </si>
  <si>
    <t>--</t>
  </si>
  <si>
    <t>* część rekompensująca subwencji ogólnej</t>
  </si>
  <si>
    <t xml:space="preserve">  - dywidendy i kwoty uzyskane ze zbycia praw majątkowych</t>
  </si>
  <si>
    <t xml:space="preserve">  - dotacje otrzymane z funduszy celowych na realizację</t>
  </si>
  <si>
    <t xml:space="preserve"> - wpływy z opłat za zarząd, użytkowanie i użytkowanie wieczyste                                                                          </t>
  </si>
  <si>
    <t>Zasiłki rodzinne, pielęgnacyjne i wychowawcze - wyd. bieżące</t>
  </si>
  <si>
    <t>wydatki bieżące - dotacja celowa z budżetu na finansowanie lub dofinansowanie zadań zleconych do realizacji stowarzyszeniom</t>
  </si>
  <si>
    <t>Wybory do Parlamentu Europejskiego</t>
  </si>
  <si>
    <t>Rady Miejskiej w Tczewie z dnia 24.06.2004r.</t>
  </si>
  <si>
    <t>Świadczenia rodzinne oraz składki na ubezpieczenia emerytalne i rentowe z ubezpieczenia społecznego</t>
  </si>
  <si>
    <t xml:space="preserve"> - dotacje otrzymane z funduszy celowych na realizację zadań </t>
  </si>
  <si>
    <t xml:space="preserve">    bieżących jednostek sektora finansów publicznych</t>
  </si>
  <si>
    <t>Plany zagospodarowania przestrzennego - wyd. bieżące</t>
  </si>
  <si>
    <t>systemu oświaty</t>
  </si>
  <si>
    <t>Szpitale ogólne - wydatki majątkowe</t>
  </si>
  <si>
    <t>Izby wytrzeźwień - wydatki bieżące</t>
  </si>
  <si>
    <t>wydatki majątkowe</t>
  </si>
  <si>
    <t xml:space="preserve">Utrzymanie zieleni w miastach i gminach - wyd.bieżące </t>
  </si>
  <si>
    <t xml:space="preserve">  Bezpieczeństwo publiczne i ochrona przeciwpożarowa</t>
  </si>
  <si>
    <t xml:space="preserve">  zaliczanym do sektora finansów publicznych</t>
  </si>
  <si>
    <t xml:space="preserve">  zadań zleconych do realizacji pozostałym jednostkom nie-</t>
  </si>
  <si>
    <t>Rady Miejskiej w Tczewie z dnia 24.06.2004</t>
  </si>
  <si>
    <t>Wybory do Parlamentu Europejskiego - dotacje celowe otrzymane z budżetu państwa na realizację zadań bieżących z zakresu administracji rządowej</t>
  </si>
  <si>
    <t>dotacje celowe otrzymane z budżetu państwa na inwestycje i zakupy inwestycyjne z zakresu administracji rządowej</t>
  </si>
  <si>
    <t>dotacje celowe otrzymane z budżetu państwa na realizację zadań bieżących z zakresu administracji rządowej</t>
  </si>
  <si>
    <t xml:space="preserve"> Rady Miejskiej w Tczewie z dnia 24.06.2004r.</t>
  </si>
  <si>
    <t xml:space="preserve">  3. ul. Czerwonego Kapturka</t>
  </si>
  <si>
    <t xml:space="preserve">  6. ul. Budowa mostu w ciągu ul. Traugutta</t>
  </si>
  <si>
    <t>Ośrodki wsparcia - MOPS zakupy inwestycyjne</t>
  </si>
  <si>
    <t>Oświetlenie ulic, placów i dróg</t>
  </si>
  <si>
    <t>Rewitalizacja staromiejskiego obszaru nadwiślańskiego w Tczewie</t>
  </si>
  <si>
    <t xml:space="preserve">Budowa infrastruktury turystycznej i rekreacyjnej w obszarze nadwiślańskim w Tczewie </t>
  </si>
  <si>
    <t>Prowadzenie stałego rejestru wyborców - dotacje celowe otrzymane z budżetu państwa na realizację zadań bieżących z zakresu administracji rządowej</t>
  </si>
  <si>
    <t>zadań bieżących jednostek sektora finansów publicznych</t>
  </si>
  <si>
    <t xml:space="preserve">Oświetlenie ulic, placów i dróg </t>
  </si>
  <si>
    <t xml:space="preserve">Pozostała działalność </t>
  </si>
  <si>
    <t>Świadczenia społeczne - MOPS - zakupy inwestycyjne</t>
  </si>
  <si>
    <t xml:space="preserve">  5. ul. Portowców</t>
  </si>
  <si>
    <t xml:space="preserve">  2. budownictwo socjalne </t>
  </si>
  <si>
    <t xml:space="preserve">  4. ul. Przemysława II </t>
  </si>
  <si>
    <t xml:space="preserve">  Załącznik Nr 1 do Uchwały Nr XXI/205/2004</t>
  </si>
  <si>
    <t xml:space="preserve">  Załącznik Nr 2 do Uchwały Nr XXI/205/2004</t>
  </si>
  <si>
    <t xml:space="preserve">  Załącznik Nr 3 do Uchwały XXI/205/2004</t>
  </si>
  <si>
    <t xml:space="preserve">  Załącznik Nr 4 do Uchwały Nr XXI/205/2004</t>
  </si>
  <si>
    <t xml:space="preserve">  Załącznik Nr 5 do Uchwały Nr XXI/205/2004</t>
  </si>
  <si>
    <t xml:space="preserve">  Załącznik Nr 6 do Uchwały Nr XXI/205/2004</t>
  </si>
  <si>
    <t xml:space="preserve">  Załącznik Nr 7 do Uchwały Nr XXI/205/2004</t>
  </si>
  <si>
    <t xml:space="preserve">Załącznik Nr 8 do Uchwały  Nr XXI/205/2004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</si>
</sst>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00"/>
    <numFmt numFmtId="167" formatCode="#,##0\ &quot;zł&quot;"/>
    <numFmt numFmtId="168" formatCode="#,##0.00_);[Red]\(#,##0.00\)"/>
    <numFmt numFmtId="169" formatCode="0###"/>
    <numFmt numFmtId="170" formatCode="###0"/>
  </numFmts>
  <fonts count="24">
    <font>
      <sz val="10"/>
      <name val="Arial CE"/>
      <family val="0"/>
    </font>
    <font>
      <sz val="10"/>
      <name val="MS Sans Serif"/>
      <family val="0"/>
    </font>
    <font>
      <sz val="14"/>
      <name val="TimesPl"/>
      <family val="2"/>
    </font>
    <font>
      <b/>
      <sz val="14"/>
      <name val="Times New Roman"/>
      <family val="1"/>
    </font>
    <font>
      <b/>
      <sz val="14"/>
      <name val="TimesP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i/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3"/>
      <name val="Times New Roman CE"/>
      <family val="1"/>
    </font>
    <font>
      <sz val="12.5"/>
      <name val="Times New Roman CE"/>
      <family val="1"/>
    </font>
    <font>
      <b/>
      <sz val="15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sz val="13.5"/>
      <name val="Times New Roman CE"/>
      <family val="1"/>
    </font>
    <font>
      <sz val="14"/>
      <name val="Arial CE"/>
      <family val="0"/>
    </font>
    <font>
      <b/>
      <sz val="13.5"/>
      <name val="Times New Roman CE"/>
      <family val="1"/>
    </font>
  </fonts>
  <fills count="2">
    <fill>
      <patternFill/>
    </fill>
    <fill>
      <patternFill patternType="gray125"/>
    </fill>
  </fills>
  <borders count="1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ck"/>
      <top style="thin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medium"/>
      <bottom style="hair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ck"/>
      <top style="hair"/>
      <bottom style="medium"/>
    </border>
    <border>
      <left style="thin"/>
      <right style="thick"/>
      <top style="double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thin"/>
      <top style="thin"/>
      <bottom style="double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ashed"/>
    </border>
    <border>
      <left style="thin"/>
      <right style="thin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hair"/>
      <bottom style="dotted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medium"/>
      <top style="hair"/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centerContinuous"/>
      <protection/>
    </xf>
    <xf numFmtId="0" fontId="10" fillId="0" borderId="0" xfId="24" applyFont="1" applyAlignment="1">
      <alignment horizontal="centerContinuous"/>
      <protection/>
    </xf>
    <xf numFmtId="0" fontId="8" fillId="0" borderId="0" xfId="24" applyFont="1" applyAlignment="1">
      <alignment horizontal="centerContinuous"/>
      <protection/>
    </xf>
    <xf numFmtId="0" fontId="5" fillId="0" borderId="4" xfId="24" applyFont="1" applyBorder="1" applyAlignment="1">
      <alignment horizontal="center" vertical="center"/>
      <protection/>
    </xf>
    <xf numFmtId="0" fontId="3" fillId="0" borderId="5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/>
      <protection/>
    </xf>
    <xf numFmtId="0" fontId="3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3" fillId="0" borderId="10" xfId="24" applyFont="1" applyBorder="1" applyAlignment="1">
      <alignment horizontal="center" vertical="center"/>
      <protection/>
    </xf>
    <xf numFmtId="0" fontId="8" fillId="0" borderId="0" xfId="24" applyFont="1" applyAlignment="1">
      <alignment horizontal="center"/>
      <protection/>
    </xf>
    <xf numFmtId="0" fontId="8" fillId="0" borderId="0" xfId="24" applyFont="1">
      <alignment/>
      <protection/>
    </xf>
    <xf numFmtId="3" fontId="8" fillId="0" borderId="0" xfId="24" applyNumberFormat="1" applyFont="1">
      <alignment/>
      <protection/>
    </xf>
    <xf numFmtId="0" fontId="10" fillId="0" borderId="11" xfId="24" applyFont="1" applyBorder="1" applyAlignment="1">
      <alignment horizontal="center" vertical="center"/>
      <protection/>
    </xf>
    <xf numFmtId="0" fontId="7" fillId="0" borderId="0" xfId="23" applyFont="1">
      <alignment/>
      <protection/>
    </xf>
    <xf numFmtId="0" fontId="12" fillId="0" borderId="0" xfId="23" applyFont="1" applyAlignment="1">
      <alignment horizontal="centerContinuous"/>
      <protection/>
    </xf>
    <xf numFmtId="0" fontId="7" fillId="0" borderId="0" xfId="23" applyFont="1" applyAlignment="1">
      <alignment horizontal="centerContinuous"/>
      <protection/>
    </xf>
    <xf numFmtId="0" fontId="8" fillId="0" borderId="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2" fillId="0" borderId="0" xfId="19" applyFont="1" applyAlignment="1">
      <alignment horizontal="centerContinuous"/>
      <protection/>
    </xf>
    <xf numFmtId="0" fontId="8" fillId="0" borderId="0" xfId="19" applyFont="1" applyAlignment="1">
      <alignment horizontal="centerContinuous"/>
      <protection/>
    </xf>
    <xf numFmtId="0" fontId="7" fillId="0" borderId="0" xfId="19" applyFont="1" applyAlignment="1">
      <alignment horizontal="centerContinuous"/>
      <protection/>
    </xf>
    <xf numFmtId="0" fontId="8" fillId="0" borderId="0" xfId="19" applyFont="1" applyAlignment="1">
      <alignment/>
      <protection/>
    </xf>
    <xf numFmtId="3" fontId="8" fillId="0" borderId="0" xfId="19" applyNumberFormat="1" applyFont="1" applyAlignment="1">
      <alignment/>
      <protection/>
    </xf>
    <xf numFmtId="0" fontId="15" fillId="0" borderId="17" xfId="19" applyFont="1" applyBorder="1" applyAlignment="1">
      <alignment horizontal="center" vertical="center"/>
      <protection/>
    </xf>
    <xf numFmtId="0" fontId="15" fillId="0" borderId="18" xfId="19" applyFont="1" applyBorder="1" applyAlignment="1">
      <alignment horizontal="center" vertical="center"/>
      <protection/>
    </xf>
    <xf numFmtId="0" fontId="15" fillId="0" borderId="17" xfId="0" applyFont="1" applyBorder="1" applyAlignment="1">
      <alignment horizontal="center" vertical="center"/>
    </xf>
    <xf numFmtId="0" fontId="12" fillId="0" borderId="17" xfId="19" applyFont="1" applyBorder="1" applyAlignment="1">
      <alignment horizontal="center" vertical="center"/>
      <protection/>
    </xf>
    <xf numFmtId="3" fontId="12" fillId="0" borderId="17" xfId="19" applyNumberFormat="1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19" xfId="19" applyFont="1" applyBorder="1" applyAlignment="1">
      <alignment horizontal="center" vertical="center"/>
      <protection/>
    </xf>
    <xf numFmtId="170" fontId="8" fillId="0" borderId="1" xfId="19" applyNumberFormat="1" applyFont="1" applyBorder="1" applyAlignment="1">
      <alignment horizontal="center" vertical="center"/>
      <protection/>
    </xf>
    <xf numFmtId="0" fontId="16" fillId="0" borderId="1" xfId="19" applyFont="1" applyBorder="1" applyAlignment="1">
      <alignment vertical="center" wrapText="1"/>
      <protection/>
    </xf>
    <xf numFmtId="3" fontId="8" fillId="0" borderId="1" xfId="19" applyNumberFormat="1" applyFont="1" applyBorder="1" applyAlignment="1">
      <alignment vertical="center"/>
      <protection/>
    </xf>
    <xf numFmtId="0" fontId="8" fillId="0" borderId="1" xfId="19" applyFont="1" applyBorder="1" applyAlignment="1">
      <alignment vertical="center"/>
      <protection/>
    </xf>
    <xf numFmtId="0" fontId="8" fillId="0" borderId="15" xfId="19" applyFont="1" applyBorder="1" applyAlignment="1">
      <alignment horizontal="center" vertical="center"/>
      <protection/>
    </xf>
    <xf numFmtId="0" fontId="12" fillId="0" borderId="20" xfId="19" applyFont="1" applyBorder="1" applyAlignment="1">
      <alignment horizontal="center" vertical="center"/>
      <protection/>
    </xf>
    <xf numFmtId="0" fontId="12" fillId="0" borderId="21" xfId="19" applyFont="1" applyBorder="1" applyAlignment="1">
      <alignment horizontal="center" vertical="center"/>
      <protection/>
    </xf>
    <xf numFmtId="0" fontId="10" fillId="0" borderId="11" xfId="19" applyFont="1" applyBorder="1" applyAlignment="1">
      <alignment horizontal="center" vertical="center"/>
      <protection/>
    </xf>
    <xf numFmtId="3" fontId="12" fillId="0" borderId="22" xfId="19" applyNumberFormat="1" applyFont="1" applyBorder="1" applyAlignment="1">
      <alignment vertical="center"/>
      <protection/>
    </xf>
    <xf numFmtId="0" fontId="17" fillId="0" borderId="1" xfId="19" applyFont="1" applyBorder="1" applyAlignment="1">
      <alignment vertical="center" wrapText="1"/>
      <protection/>
    </xf>
    <xf numFmtId="0" fontId="8" fillId="0" borderId="23" xfId="19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 vertical="center"/>
      <protection/>
    </xf>
    <xf numFmtId="0" fontId="16" fillId="0" borderId="24" xfId="19" applyFont="1" applyBorder="1" applyAlignment="1">
      <alignment vertical="center" wrapText="1"/>
      <protection/>
    </xf>
    <xf numFmtId="3" fontId="8" fillId="0" borderId="24" xfId="19" applyNumberFormat="1" applyFont="1" applyBorder="1" applyAlignment="1">
      <alignment vertical="center"/>
      <protection/>
    </xf>
    <xf numFmtId="0" fontId="8" fillId="0" borderId="25" xfId="19" applyFont="1" applyBorder="1" applyAlignment="1">
      <alignment horizontal="center" vertical="center"/>
      <protection/>
    </xf>
    <xf numFmtId="0" fontId="8" fillId="0" borderId="26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0" fontId="8" fillId="0" borderId="27" xfId="19" applyFont="1" applyBorder="1" applyAlignment="1">
      <alignment horizontal="center" vertical="center"/>
      <protection/>
    </xf>
    <xf numFmtId="0" fontId="14" fillId="0" borderId="2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5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8" fillId="0" borderId="29" xfId="19" applyFont="1" applyBorder="1" applyAlignment="1">
      <alignment horizontal="center"/>
      <protection/>
    </xf>
    <xf numFmtId="0" fontId="8" fillId="0" borderId="3" xfId="19" applyFont="1" applyBorder="1" applyAlignment="1">
      <alignment horizontal="center" vertical="center"/>
      <protection/>
    </xf>
    <xf numFmtId="0" fontId="8" fillId="0" borderId="30" xfId="19" applyFont="1" applyBorder="1" applyAlignment="1">
      <alignment horizontal="center" vertical="center"/>
      <protection/>
    </xf>
    <xf numFmtId="0" fontId="14" fillId="0" borderId="31" xfId="0" applyFont="1" applyBorder="1" applyAlignment="1">
      <alignment horizontal="center" vertical="center"/>
    </xf>
    <xf numFmtId="0" fontId="8" fillId="0" borderId="32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 wrapText="1"/>
    </xf>
    <xf numFmtId="0" fontId="8" fillId="0" borderId="27" xfId="19" applyFont="1" applyBorder="1" applyAlignment="1">
      <alignment horizontal="center"/>
      <protection/>
    </xf>
    <xf numFmtId="0" fontId="8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2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 wrapText="1"/>
    </xf>
    <xf numFmtId="3" fontId="8" fillId="0" borderId="39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7" fillId="0" borderId="0" xfId="24" applyFont="1" applyAlignment="1" quotePrefix="1">
      <alignment horizontal="right"/>
      <protection/>
    </xf>
    <xf numFmtId="0" fontId="14" fillId="0" borderId="0" xfId="24" applyFont="1" applyAlignment="1">
      <alignment horizontal="centerContinuous"/>
      <protection/>
    </xf>
    <xf numFmtId="0" fontId="12" fillId="0" borderId="42" xfId="24" applyFont="1" applyBorder="1" applyAlignment="1">
      <alignment horizontal="center" vertical="center"/>
      <protection/>
    </xf>
    <xf numFmtId="0" fontId="15" fillId="0" borderId="42" xfId="24" applyFont="1" applyBorder="1" applyAlignment="1">
      <alignment horizontal="center" vertical="center" wrapText="1"/>
      <protection/>
    </xf>
    <xf numFmtId="0" fontId="15" fillId="0" borderId="43" xfId="24" applyFont="1" applyBorder="1" applyAlignment="1">
      <alignment horizontal="center" vertical="center" wrapText="1"/>
      <protection/>
    </xf>
    <xf numFmtId="0" fontId="12" fillId="0" borderId="44" xfId="24" applyFont="1" applyBorder="1" applyAlignment="1">
      <alignment horizontal="left" vertical="center"/>
      <protection/>
    </xf>
    <xf numFmtId="3" fontId="19" fillId="0" borderId="44" xfId="18" applyNumberFormat="1" applyFont="1" applyBorder="1" applyAlignment="1">
      <alignment vertical="center"/>
    </xf>
    <xf numFmtId="3" fontId="12" fillId="0" borderId="44" xfId="18" applyNumberFormat="1" applyFont="1" applyBorder="1" applyAlignment="1">
      <alignment vertical="center"/>
    </xf>
    <xf numFmtId="3" fontId="12" fillId="0" borderId="45" xfId="18" applyNumberFormat="1" applyFont="1" applyBorder="1" applyAlignment="1">
      <alignment horizontal="center" vertical="center"/>
    </xf>
    <xf numFmtId="0" fontId="16" fillId="0" borderId="15" xfId="24" applyFont="1" applyBorder="1" applyAlignment="1">
      <alignment horizontal="left"/>
      <protection/>
    </xf>
    <xf numFmtId="3" fontId="16" fillId="0" borderId="15" xfId="18" applyNumberFormat="1" applyFont="1" applyBorder="1" applyAlignment="1">
      <alignment vertical="center"/>
    </xf>
    <xf numFmtId="3" fontId="16" fillId="0" borderId="46" xfId="18" applyNumberFormat="1" applyFont="1" applyBorder="1" applyAlignment="1">
      <alignment horizontal="center" vertical="center"/>
    </xf>
    <xf numFmtId="0" fontId="8" fillId="0" borderId="15" xfId="24" applyFont="1" applyBorder="1">
      <alignment/>
      <protection/>
    </xf>
    <xf numFmtId="3" fontId="8" fillId="0" borderId="15" xfId="18" applyNumberFormat="1" applyFont="1" applyBorder="1" applyAlignment="1">
      <alignment/>
    </xf>
    <xf numFmtId="3" fontId="8" fillId="0" borderId="15" xfId="24" applyNumberFormat="1" applyFont="1" applyBorder="1" applyAlignment="1">
      <alignment/>
      <protection/>
    </xf>
    <xf numFmtId="3" fontId="8" fillId="0" borderId="47" xfId="24" applyNumberFormat="1" applyFont="1" applyBorder="1" applyAlignment="1">
      <alignment horizontal="center"/>
      <protection/>
    </xf>
    <xf numFmtId="0" fontId="12" fillId="0" borderId="22" xfId="24" applyFont="1" applyBorder="1" applyAlignment="1">
      <alignment horizontal="left" vertical="center"/>
      <protection/>
    </xf>
    <xf numFmtId="3" fontId="12" fillId="0" borderId="22" xfId="18" applyNumberFormat="1" applyFont="1" applyBorder="1" applyAlignment="1">
      <alignment horizontal="right" vertical="center"/>
    </xf>
    <xf numFmtId="3" fontId="8" fillId="0" borderId="22" xfId="18" applyNumberFormat="1" applyFont="1" applyBorder="1" applyAlignment="1" quotePrefix="1">
      <alignment horizontal="center" vertical="center"/>
    </xf>
    <xf numFmtId="3" fontId="12" fillId="0" borderId="22" xfId="24" applyNumberFormat="1" applyFont="1" applyBorder="1" applyAlignment="1">
      <alignment vertical="center"/>
      <protection/>
    </xf>
    <xf numFmtId="3" fontId="12" fillId="0" borderId="48" xfId="24" applyNumberFormat="1" applyFont="1" applyBorder="1" applyAlignment="1">
      <alignment horizontal="center" vertical="center"/>
      <protection/>
    </xf>
    <xf numFmtId="0" fontId="16" fillId="0" borderId="3" xfId="24" applyFont="1" applyBorder="1" applyAlignment="1">
      <alignment horizontal="left" vertical="center" wrapText="1"/>
      <protection/>
    </xf>
    <xf numFmtId="3" fontId="8" fillId="0" borderId="3" xfId="18" applyNumberFormat="1" applyFont="1" applyBorder="1" applyAlignment="1">
      <alignment horizontal="right" vertical="center"/>
    </xf>
    <xf numFmtId="3" fontId="8" fillId="0" borderId="3" xfId="18" applyNumberFormat="1" applyFont="1" applyBorder="1" applyAlignment="1" quotePrefix="1">
      <alignment horizontal="center" vertical="center"/>
    </xf>
    <xf numFmtId="3" fontId="8" fillId="0" borderId="3" xfId="24" applyNumberFormat="1" applyFont="1" applyBorder="1" applyAlignment="1">
      <alignment vertical="center"/>
      <protection/>
    </xf>
    <xf numFmtId="3" fontId="8" fillId="0" borderId="49" xfId="24" applyNumberFormat="1" applyFont="1" applyBorder="1" applyAlignment="1">
      <alignment horizontal="center" vertical="center"/>
      <protection/>
    </xf>
    <xf numFmtId="3" fontId="19" fillId="0" borderId="11" xfId="18" applyNumberFormat="1" applyFont="1" applyBorder="1" applyAlignment="1">
      <alignment vertical="center"/>
    </xf>
    <xf numFmtId="3" fontId="12" fillId="0" borderId="11" xfId="18" applyNumberFormat="1" applyFont="1" applyBorder="1" applyAlignment="1">
      <alignment vertical="center"/>
    </xf>
    <xf numFmtId="3" fontId="19" fillId="0" borderId="22" xfId="18" applyNumberFormat="1" applyFont="1" applyBorder="1" applyAlignment="1">
      <alignment vertical="center"/>
    </xf>
    <xf numFmtId="3" fontId="12" fillId="0" borderId="48" xfId="18" applyNumberFormat="1" applyFont="1" applyBorder="1" applyAlignment="1">
      <alignment horizontal="center" vertical="center"/>
    </xf>
    <xf numFmtId="0" fontId="8" fillId="0" borderId="50" xfId="24" applyFont="1" applyBorder="1" applyAlignment="1">
      <alignment horizontal="center" vertical="center"/>
      <protection/>
    </xf>
    <xf numFmtId="0" fontId="12" fillId="0" borderId="17" xfId="24" applyFont="1" applyBorder="1" applyAlignment="1">
      <alignment horizontal="center" vertical="center" wrapText="1"/>
      <protection/>
    </xf>
    <xf numFmtId="0" fontId="19" fillId="0" borderId="51" xfId="24" applyFont="1" applyBorder="1" applyAlignment="1">
      <alignment horizontal="center" vertical="center" wrapText="1"/>
      <protection/>
    </xf>
    <xf numFmtId="0" fontId="8" fillId="0" borderId="52" xfId="24" applyFont="1" applyBorder="1" applyAlignment="1">
      <alignment horizontal="center" vertical="top"/>
      <protection/>
    </xf>
    <xf numFmtId="0" fontId="16" fillId="0" borderId="1" xfId="15" applyNumberFormat="1" applyFont="1" applyBorder="1" applyAlignment="1">
      <alignment horizontal="left" vertical="top" wrapText="1"/>
    </xf>
    <xf numFmtId="3" fontId="8" fillId="0" borderId="12" xfId="18" applyNumberFormat="1" applyFont="1" applyBorder="1" applyAlignment="1">
      <alignment vertical="top"/>
    </xf>
    <xf numFmtId="0" fontId="8" fillId="0" borderId="1" xfId="24" applyFont="1" applyBorder="1" applyAlignment="1">
      <alignment vertical="top"/>
      <protection/>
    </xf>
    <xf numFmtId="3" fontId="16" fillId="0" borderId="1" xfId="18" applyNumberFormat="1" applyFont="1" applyBorder="1" applyAlignment="1">
      <alignment horizontal="left" vertical="top" wrapText="1"/>
    </xf>
    <xf numFmtId="3" fontId="8" fillId="0" borderId="12" xfId="17" applyNumberFormat="1" applyFont="1" applyBorder="1" applyAlignment="1">
      <alignment vertical="top"/>
    </xf>
    <xf numFmtId="0" fontId="12" fillId="0" borderId="10" xfId="24" applyFont="1" applyBorder="1" applyAlignment="1">
      <alignment horizontal="center" vertical="center"/>
      <protection/>
    </xf>
    <xf numFmtId="3" fontId="12" fillId="0" borderId="53" xfId="18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3" fontId="7" fillId="0" borderId="56" xfId="0" applyNumberFormat="1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53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15" xfId="0" applyNumberFormat="1" applyFont="1" applyBorder="1" applyAlignment="1" quotePrefix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15" fillId="0" borderId="12" xfId="0" applyNumberFormat="1" applyFont="1" applyBorder="1" applyAlignment="1" quotePrefix="1">
      <alignment horizontal="center" vertical="center" wrapText="1"/>
    </xf>
    <xf numFmtId="3" fontId="7" fillId="0" borderId="57" xfId="0" applyNumberFormat="1" applyFont="1" applyBorder="1" applyAlignment="1" quotePrefix="1">
      <alignment horizontal="center" vertical="center" wrapText="1"/>
    </xf>
    <xf numFmtId="3" fontId="15" fillId="0" borderId="1" xfId="0" applyNumberFormat="1" applyFont="1" applyBorder="1" applyAlignment="1" quotePrefix="1">
      <alignment horizontal="center" vertical="center" wrapText="1"/>
    </xf>
    <xf numFmtId="3" fontId="7" fillId="0" borderId="56" xfId="0" applyNumberFormat="1" applyFont="1" applyBorder="1" applyAlignment="1" quotePrefix="1">
      <alignment horizontal="center" vertical="center" wrapText="1"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10" fillId="0" borderId="0" xfId="21" applyFont="1" applyBorder="1" applyAlignment="1" quotePrefix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5" fillId="0" borderId="4" xfId="21" applyFont="1" applyBorder="1" applyAlignment="1">
      <alignment horizontal="center" vertical="center"/>
      <protection/>
    </xf>
    <xf numFmtId="0" fontId="15" fillId="0" borderId="42" xfId="21" applyFont="1" applyBorder="1" applyAlignment="1">
      <alignment horizontal="center" vertical="center"/>
      <protection/>
    </xf>
    <xf numFmtId="0" fontId="10" fillId="0" borderId="42" xfId="2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12" fillId="0" borderId="60" xfId="21" applyFont="1" applyBorder="1" applyAlignment="1">
      <alignment horizontal="center" vertical="center"/>
      <protection/>
    </xf>
    <xf numFmtId="0" fontId="12" fillId="0" borderId="60" xfId="21" applyFont="1" applyBorder="1" applyAlignment="1">
      <alignment horizontal="left" vertical="center" indent="1"/>
      <protection/>
    </xf>
    <xf numFmtId="3" fontId="12" fillId="0" borderId="61" xfId="21" applyNumberFormat="1" applyFont="1" applyBorder="1">
      <alignment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vertical="center"/>
      <protection/>
    </xf>
    <xf numFmtId="3" fontId="8" fillId="0" borderId="12" xfId="21" applyNumberFormat="1" applyFont="1" applyBorder="1" applyAlignment="1">
      <alignment horizontal="right" vertical="center"/>
      <protection/>
    </xf>
    <xf numFmtId="0" fontId="8" fillId="0" borderId="7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/>
      <protection/>
    </xf>
    <xf numFmtId="0" fontId="7" fillId="0" borderId="2" xfId="21" applyFont="1" applyBorder="1" applyAlignment="1">
      <alignment/>
      <protection/>
    </xf>
    <xf numFmtId="3" fontId="8" fillId="0" borderId="13" xfId="21" applyNumberFormat="1" applyFont="1" applyBorder="1" applyAlignment="1">
      <alignment horizontal="right"/>
      <protection/>
    </xf>
    <xf numFmtId="0" fontId="8" fillId="0" borderId="15" xfId="21" applyFont="1" applyBorder="1" applyAlignment="1">
      <alignment horizontal="center"/>
      <protection/>
    </xf>
    <xf numFmtId="0" fontId="16" fillId="0" borderId="3" xfId="21" applyFont="1" applyBorder="1" applyAlignment="1">
      <alignment/>
      <protection/>
    </xf>
    <xf numFmtId="3" fontId="16" fillId="0" borderId="14" xfId="21" applyNumberFormat="1" applyFont="1" applyBorder="1" applyAlignment="1">
      <alignment horizontal="right"/>
      <protection/>
    </xf>
    <xf numFmtId="0" fontId="16" fillId="0" borderId="1" xfId="21" applyFont="1" applyBorder="1" applyAlignment="1">
      <alignment/>
      <protection/>
    </xf>
    <xf numFmtId="3" fontId="16" fillId="0" borderId="12" xfId="21" applyNumberFormat="1" applyFont="1" applyBorder="1" applyAlignment="1">
      <alignment horizontal="right"/>
      <protection/>
    </xf>
    <xf numFmtId="3" fontId="12" fillId="0" borderId="61" xfId="21" applyNumberFormat="1" applyFont="1" applyBorder="1" applyAlignment="1">
      <alignment horizontal="right" vertical="center"/>
      <protection/>
    </xf>
    <xf numFmtId="3" fontId="8" fillId="0" borderId="12" xfId="21" applyNumberFormat="1" applyFont="1" applyBorder="1" applyAlignment="1">
      <alignment vertical="center"/>
      <protection/>
    </xf>
    <xf numFmtId="0" fontId="16" fillId="0" borderId="7" xfId="21" applyFont="1" applyBorder="1" applyAlignment="1">
      <alignment horizontal="center"/>
      <protection/>
    </xf>
    <xf numFmtId="0" fontId="16" fillId="0" borderId="15" xfId="21" applyFont="1" applyBorder="1" applyAlignment="1">
      <alignment horizontal="center"/>
      <protection/>
    </xf>
    <xf numFmtId="3" fontId="16" fillId="0" borderId="13" xfId="21" applyNumberFormat="1" applyFont="1" applyBorder="1" applyAlignment="1">
      <alignment horizontal="right" vertical="center"/>
      <protection/>
    </xf>
    <xf numFmtId="0" fontId="16" fillId="0" borderId="62" xfId="21" applyFont="1" applyBorder="1" applyAlignment="1">
      <alignment horizontal="center"/>
      <protection/>
    </xf>
    <xf numFmtId="0" fontId="16" fillId="0" borderId="63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vertical="center"/>
      <protection/>
    </xf>
    <xf numFmtId="3" fontId="8" fillId="0" borderId="14" xfId="21" applyNumberFormat="1" applyFont="1" applyBorder="1" applyAlignment="1">
      <alignment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4" fillId="0" borderId="22" xfId="21" applyFont="1" applyBorder="1" applyAlignment="1">
      <alignment horizontal="centerContinuous" vertical="center"/>
      <protection/>
    </xf>
    <xf numFmtId="3" fontId="12" fillId="0" borderId="53" xfId="21" applyNumberFormat="1" applyFont="1" applyBorder="1" applyAlignment="1">
      <alignment horizontal="right" vertical="center"/>
      <protection/>
    </xf>
    <xf numFmtId="0" fontId="8" fillId="0" borderId="64" xfId="21" applyFont="1" applyBorder="1" applyAlignment="1">
      <alignment horizontal="center" vertical="center"/>
      <protection/>
    </xf>
    <xf numFmtId="0" fontId="15" fillId="0" borderId="50" xfId="21" applyFont="1" applyBorder="1" applyAlignment="1">
      <alignment horizontal="center" vertical="center"/>
      <protection/>
    </xf>
    <xf numFmtId="0" fontId="20" fillId="0" borderId="17" xfId="20" applyFont="1" applyBorder="1" applyAlignment="1">
      <alignment horizontal="center" vertical="center" wrapText="1"/>
      <protection/>
    </xf>
    <xf numFmtId="0" fontId="20" fillId="0" borderId="65" xfId="20" applyFont="1" applyBorder="1" applyAlignment="1">
      <alignment horizontal="center" vertical="center" wrapText="1"/>
      <protection/>
    </xf>
    <xf numFmtId="166" fontId="8" fillId="0" borderId="52" xfId="21" applyNumberFormat="1" applyFont="1" applyBorder="1" applyAlignment="1">
      <alignment horizontal="center" vertical="center"/>
      <protection/>
    </xf>
    <xf numFmtId="3" fontId="8" fillId="0" borderId="1" xfId="21" applyNumberFormat="1" applyFont="1" applyBorder="1" applyAlignment="1">
      <alignment horizontal="right" vertical="center" wrapText="1"/>
      <protection/>
    </xf>
    <xf numFmtId="3" fontId="8" fillId="0" borderId="1" xfId="21" applyNumberFormat="1" applyFont="1" applyBorder="1" applyAlignment="1">
      <alignment horizontal="center" vertical="center" wrapText="1"/>
      <protection/>
    </xf>
    <xf numFmtId="3" fontId="8" fillId="0" borderId="66" xfId="21" applyNumberFormat="1" applyFont="1" applyBorder="1" applyAlignment="1">
      <alignment horizontal="right" vertical="center" wrapText="1"/>
      <protection/>
    </xf>
    <xf numFmtId="3" fontId="12" fillId="0" borderId="22" xfId="21" applyNumberFormat="1" applyFont="1" applyBorder="1" applyAlignment="1">
      <alignment horizontal="right" vertical="center"/>
      <protection/>
    </xf>
    <xf numFmtId="3" fontId="12" fillId="0" borderId="48" xfId="21" applyNumberFormat="1" applyFont="1" applyBorder="1" applyAlignment="1">
      <alignment horizontal="right" vertical="center"/>
      <protection/>
    </xf>
    <xf numFmtId="167" fontId="8" fillId="0" borderId="67" xfId="21" applyNumberFormat="1" applyFont="1" applyBorder="1" applyAlignment="1">
      <alignment horizontal="right"/>
      <protection/>
    </xf>
    <xf numFmtId="167" fontId="8" fillId="0" borderId="27" xfId="21" applyNumberFormat="1" applyFont="1" applyBorder="1" applyAlignment="1">
      <alignment horizontal="center"/>
      <protection/>
    </xf>
    <xf numFmtId="167" fontId="8" fillId="0" borderId="68" xfId="21" applyNumberFormat="1" applyFont="1" applyBorder="1" applyAlignment="1">
      <alignment horizontal="right"/>
      <protection/>
    </xf>
    <xf numFmtId="167" fontId="8" fillId="0" borderId="0" xfId="21" applyNumberFormat="1" applyFont="1" applyBorder="1" applyAlignment="1">
      <alignment horizontal="center"/>
      <protection/>
    </xf>
    <xf numFmtId="6" fontId="8" fillId="0" borderId="32" xfId="21" applyNumberFormat="1" applyFont="1" applyBorder="1" applyAlignment="1">
      <alignment horizontal="right"/>
      <protection/>
    </xf>
    <xf numFmtId="6" fontId="8" fillId="0" borderId="30" xfId="21" applyNumberFormat="1" applyFont="1" applyBorder="1" applyAlignment="1">
      <alignment horizontal="center"/>
      <protection/>
    </xf>
    <xf numFmtId="167" fontId="8" fillId="0" borderId="28" xfId="21" applyNumberFormat="1" applyFont="1" applyBorder="1" applyAlignment="1">
      <alignment horizontal="right"/>
      <protection/>
    </xf>
    <xf numFmtId="167" fontId="8" fillId="0" borderId="29" xfId="21" applyNumberFormat="1" applyFont="1" applyBorder="1" applyAlignment="1">
      <alignment horizontal="right"/>
      <protection/>
    </xf>
    <xf numFmtId="167" fontId="8" fillId="0" borderId="31" xfId="21" applyNumberFormat="1" applyFont="1" applyBorder="1" applyAlignment="1">
      <alignment horizontal="right"/>
      <protection/>
    </xf>
    <xf numFmtId="167" fontId="8" fillId="0" borderId="27" xfId="21" applyNumberFormat="1" applyFont="1" applyBorder="1" applyAlignment="1">
      <alignment horizontal="left"/>
      <protection/>
    </xf>
    <xf numFmtId="167" fontId="8" fillId="0" borderId="0" xfId="21" applyNumberFormat="1" applyFont="1" applyBorder="1" applyAlignment="1">
      <alignment horizontal="left"/>
      <protection/>
    </xf>
    <xf numFmtId="167" fontId="8" fillId="0" borderId="30" xfId="21" applyNumberFormat="1" applyFont="1" applyBorder="1" applyAlignment="1">
      <alignment horizontal="left"/>
      <protection/>
    </xf>
    <xf numFmtId="0" fontId="7" fillId="0" borderId="0" xfId="22" applyFont="1" applyAlignment="1" quotePrefix="1">
      <alignment horizontal="right"/>
      <protection/>
    </xf>
    <xf numFmtId="0" fontId="14" fillId="0" borderId="21" xfId="21" applyFont="1" applyBorder="1" applyAlignment="1">
      <alignment horizontal="centerContinuous"/>
      <protection/>
    </xf>
    <xf numFmtId="3" fontId="8" fillId="0" borderId="1" xfId="21" applyNumberFormat="1" applyFont="1" applyBorder="1" applyAlignment="1" quotePrefix="1">
      <alignment horizontal="center" vertical="center" wrapText="1"/>
      <protection/>
    </xf>
    <xf numFmtId="0" fontId="8" fillId="0" borderId="47" xfId="20" applyFont="1" applyBorder="1" applyAlignment="1" quotePrefix="1">
      <alignment horizontal="center" vertical="center" wrapText="1"/>
      <protection/>
    </xf>
    <xf numFmtId="0" fontId="14" fillId="0" borderId="22" xfId="21" applyFont="1" applyBorder="1" applyAlignment="1">
      <alignment horizontal="centerContinuous"/>
      <protection/>
    </xf>
    <xf numFmtId="0" fontId="10" fillId="0" borderId="0" xfId="21" applyFont="1" applyBorder="1" applyAlignment="1">
      <alignment horizontal="centerContinuous" vertical="center"/>
      <protection/>
    </xf>
    <xf numFmtId="3" fontId="12" fillId="0" borderId="69" xfId="21" applyNumberFormat="1" applyFont="1" applyBorder="1" applyAlignment="1">
      <alignment horizontal="right" vertical="center"/>
      <protection/>
    </xf>
    <xf numFmtId="0" fontId="7" fillId="0" borderId="30" xfId="21" applyFont="1" applyBorder="1">
      <alignment/>
      <protection/>
    </xf>
    <xf numFmtId="0" fontId="16" fillId="0" borderId="0" xfId="0" applyFont="1" applyAlignment="1">
      <alignment horizontal="center"/>
    </xf>
    <xf numFmtId="0" fontId="9" fillId="0" borderId="0" xfId="21" applyFont="1" applyBorder="1">
      <alignment/>
      <protection/>
    </xf>
    <xf numFmtId="0" fontId="13" fillId="0" borderId="0" xfId="21" applyFont="1" applyBorder="1" applyAlignment="1">
      <alignment horizontal="right"/>
      <protection/>
    </xf>
    <xf numFmtId="0" fontId="16" fillId="0" borderId="3" xfId="21" applyFont="1" applyBorder="1" applyAlignment="1">
      <alignment vertical="center"/>
      <protection/>
    </xf>
    <xf numFmtId="0" fontId="16" fillId="0" borderId="2" xfId="21" applyFont="1" applyBorder="1" applyAlignment="1">
      <alignment horizontal="left" vertical="center" wrapText="1"/>
      <protection/>
    </xf>
    <xf numFmtId="3" fontId="8" fillId="0" borderId="0" xfId="0" applyNumberFormat="1" applyFont="1" applyAlignment="1">
      <alignment/>
    </xf>
    <xf numFmtId="0" fontId="19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54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" fontId="8" fillId="0" borderId="70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12" fillId="0" borderId="33" xfId="0" applyNumberFormat="1" applyFont="1" applyBorder="1" applyAlignment="1" quotePrefix="1">
      <alignment horizontal="right" vertical="center" wrapText="1"/>
    </xf>
    <xf numFmtId="0" fontId="12" fillId="0" borderId="7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3" fontId="8" fillId="0" borderId="16" xfId="21" applyNumberFormat="1" applyFont="1" applyBorder="1" applyAlignment="1">
      <alignment horizontal="right" vertical="center"/>
      <protection/>
    </xf>
    <xf numFmtId="0" fontId="8" fillId="0" borderId="15" xfId="21" applyFont="1" applyBorder="1" applyAlignment="1">
      <alignment horizontal="left" vertical="center"/>
      <protection/>
    </xf>
    <xf numFmtId="0" fontId="8" fillId="0" borderId="71" xfId="21" applyFont="1" applyBorder="1" applyAlignment="1">
      <alignment horizontal="center" vertical="center"/>
      <protection/>
    </xf>
    <xf numFmtId="0" fontId="8" fillId="0" borderId="71" xfId="21" applyFont="1" applyBorder="1" applyAlignment="1">
      <alignment horizontal="left" vertical="center" wrapText="1"/>
      <protection/>
    </xf>
    <xf numFmtId="3" fontId="8" fillId="0" borderId="72" xfId="21" applyNumberFormat="1" applyFont="1" applyBorder="1" applyAlignment="1">
      <alignment horizontal="right" vertical="center"/>
      <protection/>
    </xf>
    <xf numFmtId="0" fontId="8" fillId="0" borderId="15" xfId="21" applyFont="1" applyBorder="1" applyAlignment="1">
      <alignment horizontal="left" vertical="center" wrapText="1"/>
      <protection/>
    </xf>
    <xf numFmtId="0" fontId="5" fillId="0" borderId="73" xfId="24" applyFont="1" applyBorder="1" applyAlignment="1">
      <alignment horizontal="center" vertical="center"/>
      <protection/>
    </xf>
    <xf numFmtId="3" fontId="8" fillId="0" borderId="74" xfId="18" applyNumberFormat="1" applyFont="1" applyBorder="1" applyAlignment="1">
      <alignment vertical="center"/>
    </xf>
    <xf numFmtId="3" fontId="8" fillId="0" borderId="74" xfId="24" applyNumberFormat="1" applyFont="1" applyBorder="1" applyAlignment="1">
      <alignment vertical="center"/>
      <protection/>
    </xf>
    <xf numFmtId="3" fontId="8" fillId="0" borderId="75" xfId="24" applyNumberFormat="1" applyFont="1" applyBorder="1" applyAlignment="1">
      <alignment horizontal="center" vertical="center"/>
      <protection/>
    </xf>
    <xf numFmtId="0" fontId="16" fillId="0" borderId="74" xfId="24" applyFont="1" applyBorder="1" applyAlignment="1">
      <alignment vertical="center" wrapText="1"/>
      <protection/>
    </xf>
    <xf numFmtId="0" fontId="5" fillId="0" borderId="76" xfId="24" applyFont="1" applyBorder="1" applyAlignment="1">
      <alignment horizontal="center"/>
      <protection/>
    </xf>
    <xf numFmtId="0" fontId="8" fillId="0" borderId="77" xfId="24" applyFont="1" applyBorder="1">
      <alignment/>
      <protection/>
    </xf>
    <xf numFmtId="3" fontId="8" fillId="0" borderId="77" xfId="18" applyNumberFormat="1" applyFont="1" applyBorder="1" applyAlignment="1">
      <alignment/>
    </xf>
    <xf numFmtId="3" fontId="8" fillId="0" borderId="77" xfId="24" applyNumberFormat="1" applyFont="1" applyBorder="1" applyAlignment="1">
      <alignment/>
      <protection/>
    </xf>
    <xf numFmtId="3" fontId="8" fillId="0" borderId="78" xfId="24" applyNumberFormat="1" applyFont="1" applyBorder="1" applyAlignment="1">
      <alignment horizontal="center"/>
      <protection/>
    </xf>
    <xf numFmtId="0" fontId="16" fillId="0" borderId="64" xfId="21" applyFont="1" applyBorder="1" applyAlignment="1">
      <alignment horizontal="center"/>
      <protection/>
    </xf>
    <xf numFmtId="0" fontId="16" fillId="0" borderId="79" xfId="21" applyFont="1" applyBorder="1" applyAlignment="1">
      <alignment horizontal="center"/>
      <protection/>
    </xf>
    <xf numFmtId="0" fontId="8" fillId="0" borderId="80" xfId="24" applyFont="1" applyBorder="1" applyAlignment="1">
      <alignment vertical="center" wrapText="1"/>
      <protection/>
    </xf>
    <xf numFmtId="3" fontId="15" fillId="0" borderId="12" xfId="0" applyNumberFormat="1" applyFont="1" applyBorder="1" applyAlignment="1" quotePrefix="1">
      <alignment horizontal="right" vertical="center" wrapText="1"/>
    </xf>
    <xf numFmtId="3" fontId="7" fillId="0" borderId="57" xfId="0" applyNumberFormat="1" applyFont="1" applyBorder="1" applyAlignment="1" quotePrefix="1">
      <alignment horizontal="right" vertical="center" wrapText="1"/>
    </xf>
    <xf numFmtId="0" fontId="8" fillId="0" borderId="81" xfId="21" applyFont="1" applyBorder="1" applyAlignment="1">
      <alignment horizontal="left" vertical="center" wrapText="1"/>
      <protection/>
    </xf>
    <xf numFmtId="3" fontId="8" fillId="0" borderId="82" xfId="21" applyNumberFormat="1" applyFont="1" applyBorder="1" applyAlignment="1">
      <alignment horizontal="right" vertical="center"/>
      <protection/>
    </xf>
    <xf numFmtId="0" fontId="8" fillId="0" borderId="1" xfId="21" applyFont="1" applyBorder="1" applyAlignment="1">
      <alignment horizontal="left" vertical="center" wrapText="1"/>
      <protection/>
    </xf>
    <xf numFmtId="3" fontId="8" fillId="0" borderId="13" xfId="21" applyNumberFormat="1" applyFont="1" applyBorder="1" applyAlignment="1">
      <alignment horizontal="right" vertical="center"/>
      <protection/>
    </xf>
    <xf numFmtId="3" fontId="8" fillId="0" borderId="83" xfId="21" applyNumberFormat="1" applyFont="1" applyBorder="1" applyAlignment="1">
      <alignment horizontal="right" vertical="center"/>
      <protection/>
    </xf>
    <xf numFmtId="3" fontId="8" fillId="0" borderId="2" xfId="21" applyNumberFormat="1" applyFont="1" applyBorder="1" applyAlignment="1">
      <alignment horizontal="right" vertical="center" wrapText="1"/>
      <protection/>
    </xf>
    <xf numFmtId="0" fontId="8" fillId="0" borderId="52" xfId="21" applyFont="1" applyBorder="1" applyAlignment="1">
      <alignment horizontal="center" vertical="center"/>
      <protection/>
    </xf>
    <xf numFmtId="0" fontId="8" fillId="0" borderId="66" xfId="20" applyFont="1" applyBorder="1" applyAlignment="1" quotePrefix="1">
      <alignment horizontal="center" vertical="center" wrapText="1"/>
      <protection/>
    </xf>
    <xf numFmtId="3" fontId="8" fillId="0" borderId="15" xfId="19" applyNumberFormat="1" applyFont="1" applyBorder="1" applyAlignment="1">
      <alignment vertical="center"/>
      <protection/>
    </xf>
    <xf numFmtId="0" fontId="8" fillId="0" borderId="28" xfId="19" applyFont="1" applyBorder="1" applyAlignment="1">
      <alignment horizontal="center" vertical="center"/>
      <protection/>
    </xf>
    <xf numFmtId="0" fontId="8" fillId="0" borderId="84" xfId="19" applyFont="1" applyBorder="1" applyAlignment="1">
      <alignment horizontal="center" vertical="center"/>
      <protection/>
    </xf>
    <xf numFmtId="0" fontId="16" fillId="0" borderId="15" xfId="21" applyFont="1" applyBorder="1" applyAlignment="1">
      <alignment horizontal="left" vertical="center" wrapText="1"/>
      <protection/>
    </xf>
    <xf numFmtId="3" fontId="16" fillId="0" borderId="16" xfId="21" applyNumberFormat="1" applyFont="1" applyBorder="1" applyAlignment="1">
      <alignment horizontal="right" vertical="center"/>
      <protection/>
    </xf>
    <xf numFmtId="0" fontId="12" fillId="0" borderId="63" xfId="21" applyFont="1" applyBorder="1" applyAlignment="1">
      <alignment horizontal="center"/>
      <protection/>
    </xf>
    <xf numFmtId="0" fontId="12" fillId="0" borderId="60" xfId="21" applyFont="1" applyBorder="1" applyAlignment="1">
      <alignment horizontal="left" vertical="center" wrapText="1"/>
      <protection/>
    </xf>
    <xf numFmtId="3" fontId="8" fillId="0" borderId="85" xfId="0" applyNumberFormat="1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5" fillId="0" borderId="86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 indent="1"/>
    </xf>
    <xf numFmtId="0" fontId="15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1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15" fillId="0" borderId="17" xfId="0" applyFont="1" applyBorder="1" applyAlignment="1">
      <alignment horizontal="left" vertical="center" indent="1"/>
    </xf>
    <xf numFmtId="0" fontId="7" fillId="0" borderId="89" xfId="0" applyFont="1" applyBorder="1" applyAlignment="1">
      <alignment vertical="center"/>
    </xf>
    <xf numFmtId="0" fontId="7" fillId="0" borderId="23" xfId="0" applyFont="1" applyBorder="1" applyAlignment="1">
      <alignment shrinkToFit="1"/>
    </xf>
    <xf numFmtId="0" fontId="7" fillId="0" borderId="42" xfId="0" applyFont="1" applyBorder="1" applyAlignment="1">
      <alignment vertical="center" wrapText="1"/>
    </xf>
    <xf numFmtId="0" fontId="7" fillId="0" borderId="23" xfId="0" applyFont="1" applyBorder="1" applyAlignment="1">
      <alignment/>
    </xf>
    <xf numFmtId="0" fontId="15" fillId="0" borderId="87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7" fillId="0" borderId="81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15" xfId="0" applyFont="1" applyBorder="1" applyAlignment="1">
      <alignment vertical="center"/>
    </xf>
    <xf numFmtId="0" fontId="7" fillId="0" borderId="88" xfId="0" applyFont="1" applyBorder="1" applyAlignment="1">
      <alignment horizontal="center" vertical="center" wrapText="1"/>
    </xf>
    <xf numFmtId="0" fontId="7" fillId="0" borderId="77" xfId="0" applyFont="1" applyBorder="1" applyAlignment="1">
      <alignment vertical="center" wrapText="1"/>
    </xf>
    <xf numFmtId="0" fontId="7" fillId="0" borderId="81" xfId="0" applyFont="1" applyBorder="1" applyAlignment="1">
      <alignment/>
    </xf>
    <xf numFmtId="0" fontId="7" fillId="0" borderId="90" xfId="0" applyFont="1" applyBorder="1" applyAlignment="1">
      <alignment vertical="center"/>
    </xf>
    <xf numFmtId="0" fontId="7" fillId="0" borderId="15" xfId="0" applyFont="1" applyBorder="1" applyAlignment="1">
      <alignment horizontal="left" vertical="center" indent="2"/>
    </xf>
    <xf numFmtId="0" fontId="7" fillId="0" borderId="91" xfId="0" applyFont="1" applyBorder="1" applyAlignment="1">
      <alignment vertical="center"/>
    </xf>
    <xf numFmtId="0" fontId="7" fillId="0" borderId="15" xfId="0" applyFont="1" applyBorder="1" applyAlignment="1">
      <alignment horizontal="left" vertical="center" indent="1"/>
    </xf>
    <xf numFmtId="0" fontId="7" fillId="0" borderId="86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3" fontId="8" fillId="0" borderId="0" xfId="0" applyNumberFormat="1" applyFont="1" applyAlignment="1">
      <alignment horizontal="right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3" fontId="19" fillId="0" borderId="95" xfId="0" applyNumberFormat="1" applyFont="1" applyBorder="1" applyAlignment="1">
      <alignment horizontal="center" vertical="center" wrapText="1"/>
    </xf>
    <xf numFmtId="0" fontId="7" fillId="0" borderId="90" xfId="0" applyFont="1" applyBorder="1" applyAlignment="1">
      <alignment/>
    </xf>
    <xf numFmtId="0" fontId="12" fillId="0" borderId="96" xfId="0" applyFont="1" applyBorder="1" applyAlignment="1" quotePrefix="1">
      <alignment horizontal="center" vertical="center" wrapText="1"/>
    </xf>
    <xf numFmtId="3" fontId="8" fillId="0" borderId="85" xfId="0" applyNumberFormat="1" applyFont="1" applyBorder="1" applyAlignment="1" quotePrefix="1">
      <alignment horizontal="right" vertical="center"/>
    </xf>
    <xf numFmtId="0" fontId="12" fillId="0" borderId="97" xfId="0" applyFont="1" applyBorder="1" applyAlignment="1" quotePrefix="1">
      <alignment horizontal="center" vertical="center" wrapText="1"/>
    </xf>
    <xf numFmtId="3" fontId="12" fillId="0" borderId="85" xfId="0" applyNumberFormat="1" applyFont="1" applyBorder="1" applyAlignment="1">
      <alignment vertical="center"/>
    </xf>
    <xf numFmtId="3" fontId="8" fillId="0" borderId="98" xfId="0" applyNumberFormat="1" applyFont="1" applyBorder="1" applyAlignment="1" quotePrefix="1">
      <alignment horizontal="right" vertical="center"/>
    </xf>
    <xf numFmtId="3" fontId="8" fillId="0" borderId="40" xfId="0" applyNumberFormat="1" applyFont="1" applyBorder="1" applyAlignment="1" quotePrefix="1">
      <alignment horizontal="right" vertical="center"/>
    </xf>
    <xf numFmtId="0" fontId="15" fillId="0" borderId="99" xfId="0" applyFont="1" applyBorder="1" applyAlignment="1">
      <alignment horizontal="center" vertical="center"/>
    </xf>
    <xf numFmtId="3" fontId="12" fillId="0" borderId="97" xfId="0" applyNumberFormat="1" applyFont="1" applyBorder="1" applyAlignment="1">
      <alignment vertical="center" wrapText="1"/>
    </xf>
    <xf numFmtId="3" fontId="12" fillId="0" borderId="96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8" fillId="0" borderId="100" xfId="0" applyNumberFormat="1" applyFont="1" applyBorder="1" applyAlignment="1" quotePrefix="1">
      <alignment vertical="center"/>
    </xf>
    <xf numFmtId="3" fontId="12" fillId="0" borderId="96" xfId="0" applyNumberFormat="1" applyFont="1" applyBorder="1" applyAlignment="1" quotePrefix="1">
      <alignment vertical="center" wrapText="1"/>
    </xf>
    <xf numFmtId="3" fontId="8" fillId="0" borderId="67" xfId="0" applyNumberFormat="1" applyFont="1" applyBorder="1" applyAlignment="1" quotePrefix="1">
      <alignment horizontal="center" vertical="center"/>
    </xf>
    <xf numFmtId="3" fontId="12" fillId="0" borderId="97" xfId="0" applyNumberFormat="1" applyFont="1" applyBorder="1" applyAlignment="1" quotePrefix="1">
      <alignment vertical="center"/>
    </xf>
    <xf numFmtId="3" fontId="8" fillId="0" borderId="97" xfId="0" applyNumberFormat="1" applyFont="1" applyBorder="1" applyAlignment="1" quotePrefix="1">
      <alignment vertical="center"/>
    </xf>
    <xf numFmtId="3" fontId="8" fillId="0" borderId="101" xfId="0" applyNumberFormat="1" applyFont="1" applyBorder="1" applyAlignment="1">
      <alignment vertical="center"/>
    </xf>
    <xf numFmtId="3" fontId="8" fillId="0" borderId="102" xfId="0" applyNumberFormat="1" applyFont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12" fillId="0" borderId="85" xfId="0" applyNumberFormat="1" applyFont="1" applyBorder="1" applyAlignment="1" quotePrefix="1">
      <alignment horizontal="right" vertical="center"/>
    </xf>
    <xf numFmtId="3" fontId="12" fillId="0" borderId="96" xfId="0" applyNumberFormat="1" applyFont="1" applyBorder="1" applyAlignment="1" quotePrefix="1">
      <alignment horizontal="center" vertical="center" wrapText="1"/>
    </xf>
    <xf numFmtId="0" fontId="7" fillId="0" borderId="15" xfId="0" applyFont="1" applyBorder="1" applyAlignment="1">
      <alignment vertical="center" shrinkToFit="1"/>
    </xf>
    <xf numFmtId="0" fontId="9" fillId="0" borderId="56" xfId="0" applyFont="1" applyBorder="1" applyAlignment="1">
      <alignment horizontal="left" vertical="center"/>
    </xf>
    <xf numFmtId="0" fontId="7" fillId="0" borderId="90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indent="1" shrinkToFit="1"/>
    </xf>
    <xf numFmtId="0" fontId="8" fillId="0" borderId="101" xfId="0" applyFont="1" applyBorder="1" applyAlignment="1" quotePrefix="1">
      <alignment horizontal="center" vertical="center"/>
    </xf>
    <xf numFmtId="0" fontId="8" fillId="0" borderId="102" xfId="0" applyFont="1" applyBorder="1" applyAlignment="1" quotePrefix="1">
      <alignment horizontal="center" vertical="center"/>
    </xf>
    <xf numFmtId="0" fontId="8" fillId="0" borderId="105" xfId="0" applyFont="1" applyBorder="1" applyAlignment="1" quotePrefix="1">
      <alignment horizontal="center" vertical="center"/>
    </xf>
    <xf numFmtId="3" fontId="8" fillId="0" borderId="100" xfId="0" applyNumberFormat="1" applyFont="1" applyBorder="1" applyAlignment="1" quotePrefix="1">
      <alignment horizontal="center" vertical="center"/>
    </xf>
    <xf numFmtId="3" fontId="12" fillId="0" borderId="97" xfId="0" applyNumberFormat="1" applyFont="1" applyBorder="1" applyAlignment="1" quotePrefix="1">
      <alignment horizontal="center" vertical="center"/>
    </xf>
    <xf numFmtId="3" fontId="8" fillId="0" borderId="97" xfId="0" applyNumberFormat="1" applyFont="1" applyBorder="1" applyAlignment="1" quotePrefix="1">
      <alignment horizontal="center" vertical="center"/>
    </xf>
    <xf numFmtId="3" fontId="8" fillId="0" borderId="102" xfId="0" applyNumberFormat="1" applyFont="1" applyBorder="1" applyAlignment="1" quotePrefix="1">
      <alignment horizontal="center" vertical="center"/>
    </xf>
    <xf numFmtId="3" fontId="8" fillId="0" borderId="105" xfId="0" applyNumberFormat="1" applyFont="1" applyBorder="1" applyAlignment="1" quotePrefix="1">
      <alignment horizontal="center" vertical="center"/>
    </xf>
    <xf numFmtId="0" fontId="8" fillId="0" borderId="103" xfId="0" applyFont="1" applyBorder="1" applyAlignment="1" quotePrefix="1">
      <alignment horizontal="center" vertical="center"/>
    </xf>
    <xf numFmtId="0" fontId="12" fillId="0" borderId="96" xfId="0" applyFont="1" applyBorder="1" applyAlignment="1" quotePrefix="1">
      <alignment horizontal="center" vertical="center"/>
    </xf>
    <xf numFmtId="0" fontId="8" fillId="0" borderId="68" xfId="0" applyFont="1" applyBorder="1" applyAlignment="1" quotePrefix="1">
      <alignment horizontal="center" vertical="center"/>
    </xf>
    <xf numFmtId="3" fontId="8" fillId="0" borderId="103" xfId="0" applyNumberFormat="1" applyFont="1" applyBorder="1" applyAlignment="1" quotePrefix="1">
      <alignment horizontal="center" vertical="center"/>
    </xf>
    <xf numFmtId="0" fontId="7" fillId="0" borderId="77" xfId="0" applyFont="1" applyBorder="1" applyAlignment="1">
      <alignment/>
    </xf>
    <xf numFmtId="0" fontId="7" fillId="0" borderId="91" xfId="0" applyFont="1" applyBorder="1" applyAlignment="1">
      <alignment/>
    </xf>
    <xf numFmtId="0" fontId="22" fillId="0" borderId="105" xfId="0" applyFont="1" applyBorder="1" applyAlignment="1" quotePrefix="1">
      <alignment horizontal="center"/>
    </xf>
    <xf numFmtId="0" fontId="22" fillId="0" borderId="100" xfId="0" applyFont="1" applyBorder="1" applyAlignment="1" quotePrefix="1">
      <alignment horizontal="center"/>
    </xf>
    <xf numFmtId="3" fontId="8" fillId="0" borderId="10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 vertical="center"/>
    </xf>
    <xf numFmtId="3" fontId="8" fillId="0" borderId="10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12" fillId="0" borderId="96" xfId="0" applyNumberFormat="1" applyFont="1" applyBorder="1" applyAlignment="1" quotePrefix="1">
      <alignment horizontal="center" vertical="center"/>
    </xf>
    <xf numFmtId="0" fontId="8" fillId="0" borderId="104" xfId="0" applyFont="1" applyBorder="1" applyAlignment="1" quotePrefix="1">
      <alignment horizontal="center" wrapText="1"/>
    </xf>
    <xf numFmtId="0" fontId="8" fillId="0" borderId="105" xfId="0" applyFont="1" applyBorder="1" applyAlignment="1" quotePrefix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100" xfId="0" applyFont="1" applyBorder="1" applyAlignment="1" quotePrefix="1">
      <alignment horizontal="center" vertical="center"/>
    </xf>
    <xf numFmtId="3" fontId="8" fillId="0" borderId="68" xfId="0" applyNumberFormat="1" applyFont="1" applyBorder="1" applyAlignment="1" quotePrefix="1">
      <alignment vertical="center"/>
    </xf>
    <xf numFmtId="3" fontId="8" fillId="0" borderId="68" xfId="0" applyNumberFormat="1" applyFont="1" applyBorder="1" applyAlignment="1" quotePrefix="1">
      <alignment horizontal="center" vertical="center"/>
    </xf>
    <xf numFmtId="0" fontId="8" fillId="0" borderId="68" xfId="0" applyFont="1" applyBorder="1" applyAlignment="1" quotePrefix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3" fontId="8" fillId="0" borderId="68" xfId="0" applyNumberFormat="1" applyFont="1" applyBorder="1" applyAlignment="1" quotePrefix="1">
      <alignment horizontal="center" vertical="center" wrapText="1"/>
    </xf>
    <xf numFmtId="0" fontId="8" fillId="0" borderId="104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7" fillId="0" borderId="90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 indent="1"/>
    </xf>
    <xf numFmtId="3" fontId="8" fillId="0" borderId="104" xfId="0" applyNumberFormat="1" applyFont="1" applyBorder="1" applyAlignment="1" quotePrefix="1">
      <alignment horizontal="center" vertical="center"/>
    </xf>
    <xf numFmtId="0" fontId="22" fillId="0" borderId="97" xfId="0" applyFont="1" applyBorder="1" applyAlignment="1" quotePrefix="1">
      <alignment horizontal="center" vertical="center"/>
    </xf>
    <xf numFmtId="0" fontId="12" fillId="0" borderId="21" xfId="0" applyFont="1" applyBorder="1" applyAlignment="1" quotePrefix="1">
      <alignment horizontal="center" vertical="center"/>
    </xf>
    <xf numFmtId="3" fontId="8" fillId="0" borderId="97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0" fontId="7" fillId="0" borderId="87" xfId="0" applyFont="1" applyBorder="1" applyAlignment="1">
      <alignment horizontal="center" vertical="center"/>
    </xf>
    <xf numFmtId="0" fontId="8" fillId="0" borderId="96" xfId="0" applyFont="1" applyBorder="1" applyAlignment="1" quotePrefix="1">
      <alignment horizontal="center" vertical="center"/>
    </xf>
    <xf numFmtId="3" fontId="8" fillId="0" borderId="96" xfId="0" applyNumberFormat="1" applyFont="1" applyBorder="1" applyAlignment="1" quotePrefix="1">
      <alignment horizontal="center" vertical="center"/>
    </xf>
    <xf numFmtId="3" fontId="8" fillId="0" borderId="33" xfId="0" applyNumberFormat="1" applyFont="1" applyBorder="1" applyAlignment="1">
      <alignment vertical="center"/>
    </xf>
    <xf numFmtId="0" fontId="8" fillId="0" borderId="97" xfId="0" applyFont="1" applyBorder="1" applyAlignment="1" quotePrefix="1">
      <alignment horizontal="center" vertical="center"/>
    </xf>
    <xf numFmtId="3" fontId="8" fillId="0" borderId="105" xfId="0" applyNumberFormat="1" applyFont="1" applyBorder="1" applyAlignment="1" quotePrefix="1">
      <alignment horizontal="right" vertical="center"/>
    </xf>
    <xf numFmtId="3" fontId="8" fillId="0" borderId="102" xfId="0" applyNumberFormat="1" applyFont="1" applyBorder="1" applyAlignment="1" quotePrefix="1">
      <alignment horizontal="right" vertical="center"/>
    </xf>
    <xf numFmtId="0" fontId="7" fillId="0" borderId="15" xfId="0" applyFont="1" applyBorder="1" applyAlignment="1">
      <alignment shrinkToFit="1"/>
    </xf>
    <xf numFmtId="0" fontId="9" fillId="0" borderId="15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68" xfId="0" applyFont="1" applyBorder="1" applyAlignment="1">
      <alignment/>
    </xf>
    <xf numFmtId="0" fontId="8" fillId="0" borderId="68" xfId="0" applyFont="1" applyBorder="1" applyAlignment="1">
      <alignment vertical="center" shrinkToFit="1"/>
    </xf>
    <xf numFmtId="0" fontId="7" fillId="0" borderId="3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07" xfId="0" applyFont="1" applyBorder="1" applyAlignment="1">
      <alignment/>
    </xf>
    <xf numFmtId="0" fontId="7" fillId="0" borderId="108" xfId="0" applyFont="1" applyBorder="1" applyAlignment="1">
      <alignment/>
    </xf>
    <xf numFmtId="0" fontId="7" fillId="0" borderId="106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7" fillId="0" borderId="109" xfId="0" applyFont="1" applyBorder="1" applyAlignment="1">
      <alignment/>
    </xf>
    <xf numFmtId="0" fontId="7" fillId="0" borderId="8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horizontal="left" indent="1"/>
    </xf>
    <xf numFmtId="0" fontId="7" fillId="0" borderId="15" xfId="0" applyFont="1" applyBorder="1" applyAlignment="1">
      <alignment horizontal="left" indent="2" shrinkToFit="1"/>
    </xf>
    <xf numFmtId="0" fontId="7" fillId="0" borderId="15" xfId="0" applyFont="1" applyBorder="1" applyAlignment="1">
      <alignment horizontal="left" indent="2"/>
    </xf>
    <xf numFmtId="0" fontId="7" fillId="0" borderId="91" xfId="0" applyFont="1" applyBorder="1" applyAlignment="1">
      <alignment horizontal="left"/>
    </xf>
    <xf numFmtId="0" fontId="7" fillId="0" borderId="77" xfId="0" applyFont="1" applyBorder="1" applyAlignment="1">
      <alignment horizontal="left" indent="1"/>
    </xf>
    <xf numFmtId="0" fontId="7" fillId="0" borderId="106" xfId="0" applyFont="1" applyBorder="1" applyAlignment="1">
      <alignment horizontal="left" indent="1"/>
    </xf>
    <xf numFmtId="0" fontId="7" fillId="0" borderId="81" xfId="0" applyFont="1" applyBorder="1" applyAlignment="1">
      <alignment horizontal="left" indent="1"/>
    </xf>
    <xf numFmtId="0" fontId="7" fillId="0" borderId="106" xfId="0" applyFont="1" applyBorder="1" applyAlignment="1">
      <alignment vertical="center" wrapText="1"/>
    </xf>
    <xf numFmtId="0" fontId="7" fillId="0" borderId="3" xfId="0" applyFont="1" applyBorder="1" applyAlignment="1">
      <alignment horizontal="left" indent="1"/>
    </xf>
    <xf numFmtId="0" fontId="7" fillId="0" borderId="17" xfId="0" applyFont="1" applyBorder="1" applyAlignment="1">
      <alignment vertical="center" wrapText="1"/>
    </xf>
    <xf numFmtId="0" fontId="7" fillId="0" borderId="81" xfId="0" applyFont="1" applyBorder="1" applyAlignment="1">
      <alignment horizontal="left" wrapText="1" indent="1"/>
    </xf>
    <xf numFmtId="0" fontId="7" fillId="0" borderId="77" xfId="0" applyFont="1" applyBorder="1" applyAlignment="1">
      <alignment horizontal="left" wrapText="1" indent="1"/>
    </xf>
    <xf numFmtId="0" fontId="7" fillId="0" borderId="81" xfId="0" applyFont="1" applyBorder="1" applyAlignment="1">
      <alignment horizontal="left" indent="1" shrinkToFit="1"/>
    </xf>
    <xf numFmtId="0" fontId="7" fillId="0" borderId="81" xfId="0" applyFont="1" applyBorder="1" applyAlignment="1">
      <alignment horizontal="left" wrapText="1" indent="2"/>
    </xf>
    <xf numFmtId="0" fontId="7" fillId="0" borderId="91" xfId="0" applyFont="1" applyBorder="1" applyAlignment="1">
      <alignment horizontal="left" indent="1"/>
    </xf>
    <xf numFmtId="0" fontId="7" fillId="0" borderId="81" xfId="0" applyFont="1" applyBorder="1" applyAlignment="1">
      <alignment horizontal="left" vertical="center" wrapText="1" indent="2" shrinkToFit="1"/>
    </xf>
    <xf numFmtId="0" fontId="7" fillId="0" borderId="2" xfId="0" applyFont="1" applyBorder="1" applyAlignment="1">
      <alignment horizontal="left" vertical="center" wrapText="1" indent="1"/>
    </xf>
    <xf numFmtId="0" fontId="7" fillId="0" borderId="81" xfId="0" applyFont="1" applyBorder="1" applyAlignment="1">
      <alignment horizontal="left" indent="2"/>
    </xf>
    <xf numFmtId="0" fontId="7" fillId="0" borderId="110" xfId="0" applyFont="1" applyBorder="1" applyAlignment="1">
      <alignment vertical="center"/>
    </xf>
    <xf numFmtId="0" fontId="7" fillId="0" borderId="56" xfId="0" applyFont="1" applyBorder="1" applyAlignment="1">
      <alignment horizontal="left" wrapText="1" indent="1"/>
    </xf>
    <xf numFmtId="0" fontId="7" fillId="0" borderId="90" xfId="0" applyFont="1" applyBorder="1" applyAlignment="1">
      <alignment horizontal="left" indent="1"/>
    </xf>
    <xf numFmtId="0" fontId="7" fillId="0" borderId="23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7" fillId="0" borderId="111" xfId="0" applyFont="1" applyBorder="1" applyAlignment="1">
      <alignment horizontal="left" vertical="center"/>
    </xf>
    <xf numFmtId="0" fontId="7" fillId="0" borderId="111" xfId="0" applyFont="1" applyBorder="1" applyAlignment="1">
      <alignment vertical="center"/>
    </xf>
    <xf numFmtId="0" fontId="7" fillId="0" borderId="112" xfId="0" applyFont="1" applyBorder="1" applyAlignment="1">
      <alignment/>
    </xf>
    <xf numFmtId="0" fontId="19" fillId="0" borderId="50" xfId="0" applyFont="1" applyBorder="1" applyAlignment="1">
      <alignment horizontal="center" vertical="center"/>
    </xf>
    <xf numFmtId="165" fontId="16" fillId="0" borderId="9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 indent="1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3" fontId="23" fillId="0" borderId="51" xfId="0" applyNumberFormat="1" applyFont="1" applyBorder="1" applyAlignment="1">
      <alignment vertical="center"/>
    </xf>
    <xf numFmtId="3" fontId="21" fillId="0" borderId="1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115" xfId="0" applyNumberFormat="1" applyFont="1" applyBorder="1" applyAlignment="1">
      <alignment vertical="center"/>
    </xf>
    <xf numFmtId="3" fontId="21" fillId="0" borderId="116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17" xfId="0" applyNumberFormat="1" applyFont="1" applyBorder="1" applyAlignment="1">
      <alignment vertical="center"/>
    </xf>
    <xf numFmtId="3" fontId="21" fillId="0" borderId="118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19" xfId="0" applyNumberFormat="1" applyFont="1" applyBorder="1" applyAlignment="1">
      <alignment vertical="center" wrapText="1"/>
    </xf>
    <xf numFmtId="3" fontId="21" fillId="0" borderId="51" xfId="0" applyNumberFormat="1" applyFont="1" applyBorder="1" applyAlignment="1">
      <alignment vertical="center"/>
    </xf>
    <xf numFmtId="3" fontId="21" fillId="0" borderId="120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3" fontId="23" fillId="0" borderId="51" xfId="0" applyNumberFormat="1" applyFont="1" applyBorder="1" applyAlignment="1">
      <alignment vertical="center" wrapText="1"/>
    </xf>
    <xf numFmtId="3" fontId="21" fillId="0" borderId="70" xfId="0" applyNumberFormat="1" applyFont="1" applyBorder="1" applyAlignment="1">
      <alignment vertical="center"/>
    </xf>
    <xf numFmtId="3" fontId="23" fillId="0" borderId="70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 wrapText="1"/>
    </xf>
    <xf numFmtId="3" fontId="21" fillId="0" borderId="119" xfId="0" applyNumberFormat="1" applyFont="1" applyBorder="1" applyAlignment="1">
      <alignment vertical="center"/>
    </xf>
    <xf numFmtId="3" fontId="21" fillId="0" borderId="121" xfId="0" applyNumberFormat="1" applyFont="1" applyBorder="1" applyAlignment="1">
      <alignment vertical="center"/>
    </xf>
    <xf numFmtId="3" fontId="21" fillId="0" borderId="57" xfId="0" applyNumberFormat="1" applyFont="1" applyBorder="1" applyAlignment="1">
      <alignment vertical="center"/>
    </xf>
    <xf numFmtId="3" fontId="21" fillId="0" borderId="122" xfId="0" applyNumberFormat="1" applyFont="1" applyBorder="1" applyAlignment="1" quotePrefix="1">
      <alignment horizontal="right" vertical="center"/>
    </xf>
    <xf numFmtId="3" fontId="21" fillId="0" borderId="122" xfId="0" applyNumberFormat="1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3" fontId="23" fillId="0" borderId="53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 indent="1"/>
    </xf>
    <xf numFmtId="0" fontId="16" fillId="0" borderId="5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 wrapText="1"/>
    </xf>
    <xf numFmtId="0" fontId="16" fillId="0" borderId="124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126" xfId="0" applyFont="1" applyBorder="1" applyAlignment="1">
      <alignment horizontal="left" indent="1"/>
    </xf>
    <xf numFmtId="3" fontId="21" fillId="0" borderId="127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wrapText="1" indent="1"/>
    </xf>
    <xf numFmtId="0" fontId="8" fillId="0" borderId="128" xfId="0" applyFont="1" applyBorder="1" applyAlignment="1" quotePrefix="1">
      <alignment horizontal="center"/>
    </xf>
    <xf numFmtId="3" fontId="8" fillId="0" borderId="32" xfId="0" applyNumberFormat="1" applyFont="1" applyBorder="1" applyAlignment="1">
      <alignment vertical="center"/>
    </xf>
    <xf numFmtId="3" fontId="8" fillId="0" borderId="129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/>
    </xf>
    <xf numFmtId="3" fontId="8" fillId="0" borderId="128" xfId="0" applyNumberFormat="1" applyFont="1" applyBorder="1" applyAlignment="1" quotePrefix="1">
      <alignment horizontal="center"/>
    </xf>
    <xf numFmtId="3" fontId="8" fillId="0" borderId="130" xfId="0" applyNumberFormat="1" applyFont="1" applyBorder="1" applyAlignment="1">
      <alignment/>
    </xf>
    <xf numFmtId="3" fontId="8" fillId="0" borderId="104" xfId="0" applyNumberFormat="1" applyFont="1" applyBorder="1" applyAlignment="1">
      <alignment/>
    </xf>
    <xf numFmtId="3" fontId="8" fillId="0" borderId="131" xfId="0" applyNumberFormat="1" applyFont="1" applyBorder="1" applyAlignment="1">
      <alignment/>
    </xf>
    <xf numFmtId="3" fontId="8" fillId="0" borderId="132" xfId="0" applyNumberFormat="1" applyFont="1" applyBorder="1" applyAlignment="1">
      <alignment vertical="center"/>
    </xf>
    <xf numFmtId="3" fontId="8" fillId="0" borderId="133" xfId="0" applyNumberFormat="1" applyFont="1" applyBorder="1" applyAlignment="1">
      <alignment vertical="center"/>
    </xf>
    <xf numFmtId="3" fontId="8" fillId="0" borderId="129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104" xfId="0" applyNumberFormat="1" applyFont="1" applyBorder="1" applyAlignment="1" quotePrefix="1">
      <alignment horizontal="center"/>
    </xf>
    <xf numFmtId="0" fontId="7" fillId="0" borderId="9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12" fillId="0" borderId="96" xfId="0" applyNumberFormat="1" applyFont="1" applyBorder="1" applyAlignment="1" quotePrefix="1">
      <alignment horizontal="right" vertical="center" wrapText="1"/>
    </xf>
    <xf numFmtId="0" fontId="8" fillId="0" borderId="104" xfId="0" applyFont="1" applyBorder="1" applyAlignment="1" quotePrefix="1">
      <alignment horizontal="center" vertical="center" shrinkToFit="1"/>
    </xf>
    <xf numFmtId="0" fontId="8" fillId="0" borderId="32" xfId="0" applyFont="1" applyBorder="1" applyAlignment="1" quotePrefix="1">
      <alignment horizontal="center" vertical="center"/>
    </xf>
    <xf numFmtId="0" fontId="8" fillId="0" borderId="129" xfId="0" applyFont="1" applyBorder="1" applyAlignment="1" quotePrefix="1">
      <alignment horizontal="center" vertical="center"/>
    </xf>
    <xf numFmtId="0" fontId="8" fillId="0" borderId="104" xfId="0" applyFont="1" applyBorder="1" applyAlignment="1" quotePrefix="1">
      <alignment horizontal="center"/>
    </xf>
    <xf numFmtId="0" fontId="8" fillId="0" borderId="68" xfId="0" applyFont="1" applyBorder="1" applyAlignment="1">
      <alignment horizontal="center"/>
    </xf>
    <xf numFmtId="0" fontId="8" fillId="0" borderId="130" xfId="0" applyFont="1" applyBorder="1" applyAlignment="1" quotePrefix="1">
      <alignment horizontal="center"/>
    </xf>
    <xf numFmtId="3" fontId="8" fillId="0" borderId="104" xfId="0" applyNumberFormat="1" applyFont="1" applyBorder="1" applyAlignment="1" quotePrefix="1">
      <alignment horizontal="center" vertical="center" shrinkToFit="1"/>
    </xf>
    <xf numFmtId="3" fontId="8" fillId="0" borderId="32" xfId="0" applyNumberFormat="1" applyFont="1" applyBorder="1" applyAlignment="1" quotePrefix="1">
      <alignment horizontal="center" vertical="center"/>
    </xf>
    <xf numFmtId="0" fontId="8" fillId="0" borderId="129" xfId="0" applyFont="1" applyBorder="1" applyAlignment="1" quotePrefix="1">
      <alignment horizontal="center" vertical="center" shrinkToFit="1"/>
    </xf>
    <xf numFmtId="0" fontId="8" fillId="0" borderId="134" xfId="0" applyFont="1" applyBorder="1" applyAlignment="1" quotePrefix="1">
      <alignment horizontal="center" vertical="center" shrinkToFit="1"/>
    </xf>
    <xf numFmtId="0" fontId="8" fillId="0" borderId="131" xfId="0" applyFont="1" applyBorder="1" applyAlignment="1" quotePrefix="1">
      <alignment horizontal="center"/>
    </xf>
    <xf numFmtId="3" fontId="8" fillId="0" borderId="129" xfId="0" applyNumberFormat="1" applyFont="1" applyBorder="1" applyAlignment="1" quotePrefix="1">
      <alignment horizontal="center" vertical="center"/>
    </xf>
    <xf numFmtId="3" fontId="8" fillId="0" borderId="67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 quotePrefix="1">
      <alignment horizontal="center" vertical="center"/>
    </xf>
    <xf numFmtId="3" fontId="8" fillId="0" borderId="131" xfId="0" applyNumberFormat="1" applyFont="1" applyBorder="1" applyAlignment="1" quotePrefix="1">
      <alignment horizontal="center"/>
    </xf>
    <xf numFmtId="0" fontId="8" fillId="0" borderId="132" xfId="0" applyFont="1" applyBorder="1" applyAlignment="1" quotePrefix="1">
      <alignment horizontal="center" vertical="center"/>
    </xf>
    <xf numFmtId="0" fontId="8" fillId="0" borderId="133" xfId="0" applyFont="1" applyBorder="1" applyAlignment="1" quotePrefix="1">
      <alignment horizontal="center" vertical="center"/>
    </xf>
    <xf numFmtId="0" fontId="8" fillId="0" borderId="100" xfId="0" applyFont="1" applyBorder="1" applyAlignment="1" quotePrefix="1">
      <alignment horizontal="center"/>
    </xf>
    <xf numFmtId="3" fontId="8" fillId="0" borderId="68" xfId="0" applyNumberFormat="1" applyFont="1" applyBorder="1" applyAlignment="1">
      <alignment horizontal="center"/>
    </xf>
    <xf numFmtId="3" fontId="8" fillId="0" borderId="100" xfId="0" applyNumberFormat="1" applyFont="1" applyBorder="1" applyAlignment="1" quotePrefix="1">
      <alignment horizontal="center"/>
    </xf>
    <xf numFmtId="3" fontId="12" fillId="0" borderId="96" xfId="0" applyNumberFormat="1" applyFont="1" applyBorder="1" applyAlignment="1">
      <alignment horizontal="right" vertical="center"/>
    </xf>
    <xf numFmtId="0" fontId="8" fillId="0" borderId="68" xfId="0" applyFont="1" applyBorder="1" applyAlignment="1" quotePrefix="1">
      <alignment horizontal="center"/>
    </xf>
    <xf numFmtId="0" fontId="8" fillId="0" borderId="105" xfId="0" applyFont="1" applyBorder="1" applyAlignment="1" quotePrefix="1">
      <alignment horizontal="center"/>
    </xf>
    <xf numFmtId="0" fontId="8" fillId="0" borderId="129" xfId="0" applyFont="1" applyBorder="1" applyAlignment="1" quotePrefix="1">
      <alignment horizontal="center"/>
    </xf>
    <xf numFmtId="0" fontId="8" fillId="0" borderId="102" xfId="0" applyFont="1" applyBorder="1" applyAlignment="1" quotePrefix="1">
      <alignment horizontal="center"/>
    </xf>
    <xf numFmtId="3" fontId="8" fillId="0" borderId="68" xfId="0" applyNumberFormat="1" applyFont="1" applyBorder="1" applyAlignment="1">
      <alignment horizontal="right"/>
    </xf>
    <xf numFmtId="3" fontId="8" fillId="0" borderId="102" xfId="0" applyNumberFormat="1" applyFont="1" applyBorder="1" applyAlignment="1" quotePrefix="1">
      <alignment horizontal="center"/>
    </xf>
    <xf numFmtId="3" fontId="8" fillId="0" borderId="105" xfId="0" applyNumberFormat="1" applyFont="1" applyBorder="1" applyAlignment="1" quotePrefix="1">
      <alignment horizontal="center"/>
    </xf>
    <xf numFmtId="3" fontId="8" fillId="0" borderId="68" xfId="0" applyNumberFormat="1" applyFont="1" applyBorder="1" applyAlignment="1" quotePrefix="1">
      <alignment horizontal="center"/>
    </xf>
    <xf numFmtId="3" fontId="8" fillId="0" borderId="133" xfId="0" applyNumberFormat="1" applyFont="1" applyBorder="1" applyAlignment="1" quotePrefix="1">
      <alignment horizontal="center" vertical="center"/>
    </xf>
    <xf numFmtId="3" fontId="8" fillId="0" borderId="32" xfId="0" applyNumberFormat="1" applyFont="1" applyBorder="1" applyAlignment="1">
      <alignment horizontal="right"/>
    </xf>
    <xf numFmtId="0" fontId="8" fillId="0" borderId="129" xfId="0" applyFont="1" applyBorder="1" applyAlignment="1" quotePrefix="1">
      <alignment horizontal="center" vertical="center" wrapText="1"/>
    </xf>
    <xf numFmtId="0" fontId="8" fillId="0" borderId="32" xfId="0" applyFont="1" applyBorder="1" applyAlignment="1" quotePrefix="1">
      <alignment horizontal="center"/>
    </xf>
    <xf numFmtId="0" fontId="19" fillId="0" borderId="97" xfId="0" applyFont="1" applyBorder="1" applyAlignment="1" quotePrefix="1">
      <alignment horizontal="center" vertical="center" wrapText="1"/>
    </xf>
    <xf numFmtId="3" fontId="19" fillId="0" borderId="97" xfId="0" applyNumberFormat="1" applyFont="1" applyBorder="1" applyAlignment="1" quotePrefix="1">
      <alignment horizontal="center" vertical="center" wrapText="1"/>
    </xf>
    <xf numFmtId="0" fontId="21" fillId="0" borderId="96" xfId="0" applyFont="1" applyBorder="1" applyAlignment="1" quotePrefix="1">
      <alignment horizontal="center" vertical="center" wrapText="1"/>
    </xf>
    <xf numFmtId="3" fontId="21" fillId="0" borderId="96" xfId="0" applyNumberFormat="1" applyFont="1" applyBorder="1" applyAlignment="1" quotePrefix="1">
      <alignment horizontal="center" vertical="center" wrapText="1"/>
    </xf>
    <xf numFmtId="3" fontId="8" fillId="0" borderId="132" xfId="0" applyNumberFormat="1" applyFont="1" applyBorder="1" applyAlignment="1" quotePrefix="1">
      <alignment horizontal="center" vertical="center"/>
    </xf>
    <xf numFmtId="0" fontId="8" fillId="0" borderId="102" xfId="0" applyFont="1" applyBorder="1" applyAlignment="1" quotePrefix="1">
      <alignment horizontal="center" wrapText="1"/>
    </xf>
    <xf numFmtId="3" fontId="8" fillId="0" borderId="102" xfId="0" applyNumberFormat="1" applyFont="1" applyBorder="1" applyAlignment="1" quotePrefix="1">
      <alignment horizontal="center" wrapText="1"/>
    </xf>
    <xf numFmtId="3" fontId="8" fillId="0" borderId="105" xfId="0" applyNumberFormat="1" applyFont="1" applyBorder="1" applyAlignment="1" quotePrefix="1">
      <alignment horizontal="center" wrapText="1"/>
    </xf>
    <xf numFmtId="3" fontId="8" fillId="0" borderId="32" xfId="0" applyNumberFormat="1" applyFont="1" applyBorder="1" applyAlignment="1">
      <alignment horizontal="right" vertical="center"/>
    </xf>
    <xf numFmtId="3" fontId="8" fillId="0" borderId="102" xfId="0" applyNumberFormat="1" applyFont="1" applyBorder="1" applyAlignment="1">
      <alignment horizontal="right"/>
    </xf>
    <xf numFmtId="0" fontId="7" fillId="0" borderId="90" xfId="0" applyFont="1" applyBorder="1" applyAlignment="1">
      <alignment horizontal="left" indent="1" shrinkToFit="1"/>
    </xf>
    <xf numFmtId="0" fontId="7" fillId="0" borderId="15" xfId="0" applyFont="1" applyBorder="1" applyAlignment="1">
      <alignment horizontal="center" shrinkToFit="1"/>
    </xf>
    <xf numFmtId="0" fontId="8" fillId="0" borderId="102" xfId="0" applyFont="1" applyBorder="1" applyAlignment="1" quotePrefix="1">
      <alignment horizontal="center" shrinkToFit="1"/>
    </xf>
    <xf numFmtId="3" fontId="8" fillId="0" borderId="102" xfId="0" applyNumberFormat="1" applyFont="1" applyBorder="1" applyAlignment="1">
      <alignment horizontal="right" shrinkToFit="1"/>
    </xf>
    <xf numFmtId="0" fontId="7" fillId="0" borderId="15" xfId="0" applyFont="1" applyBorder="1" applyAlignment="1">
      <alignment horizontal="left" indent="1" shrinkToFit="1"/>
    </xf>
    <xf numFmtId="0" fontId="8" fillId="0" borderId="67" xfId="0" applyFont="1" applyBorder="1" applyAlignment="1" quotePrefix="1">
      <alignment horizontal="center" vertical="center" wrapText="1"/>
    </xf>
    <xf numFmtId="0" fontId="7" fillId="0" borderId="15" xfId="0" applyFont="1" applyBorder="1" applyAlignment="1">
      <alignment horizontal="left" shrinkToFit="1"/>
    </xf>
    <xf numFmtId="0" fontId="7" fillId="0" borderId="81" xfId="0" applyFont="1" applyBorder="1" applyAlignment="1">
      <alignment horizontal="left" shrinkToFit="1"/>
    </xf>
    <xf numFmtId="3" fontId="8" fillId="0" borderId="102" xfId="0" applyNumberFormat="1" applyFont="1" applyBorder="1" applyAlignment="1">
      <alignment horizontal="right" vertical="center"/>
    </xf>
    <xf numFmtId="3" fontId="8" fillId="0" borderId="105" xfId="0" applyNumberFormat="1" applyFont="1" applyBorder="1" applyAlignment="1">
      <alignment horizontal="right" vertical="center"/>
    </xf>
    <xf numFmtId="3" fontId="8" fillId="0" borderId="132" xfId="0" applyNumberFormat="1" applyFont="1" applyBorder="1" applyAlignment="1">
      <alignment horizontal="right" vertical="center"/>
    </xf>
    <xf numFmtId="0" fontId="8" fillId="0" borderId="135" xfId="0" applyFont="1" applyBorder="1" applyAlignment="1" quotePrefix="1">
      <alignment horizontal="center" vertical="center"/>
    </xf>
    <xf numFmtId="0" fontId="7" fillId="0" borderId="90" xfId="0" applyFont="1" applyBorder="1" applyAlignment="1">
      <alignment horizontal="left" shrinkToFit="1"/>
    </xf>
    <xf numFmtId="0" fontId="7" fillId="0" borderId="23" xfId="0" applyFont="1" applyBorder="1" applyAlignment="1">
      <alignment horizontal="left" shrinkToFit="1"/>
    </xf>
    <xf numFmtId="0" fontId="16" fillId="0" borderId="101" xfId="0" applyFont="1" applyBorder="1" applyAlignment="1" quotePrefix="1">
      <alignment horizontal="center" vertical="center" wrapText="1"/>
    </xf>
    <xf numFmtId="3" fontId="16" fillId="0" borderId="101" xfId="0" applyNumberFormat="1" applyFont="1" applyBorder="1" applyAlignment="1" quotePrefix="1">
      <alignment horizontal="center" vertical="center" wrapText="1"/>
    </xf>
    <xf numFmtId="3" fontId="8" fillId="0" borderId="136" xfId="0" applyNumberFormat="1" applyFont="1" applyBorder="1" applyAlignment="1">
      <alignment horizontal="right"/>
    </xf>
    <xf numFmtId="0" fontId="8" fillId="0" borderId="136" xfId="0" applyFont="1" applyBorder="1" applyAlignment="1" quotePrefix="1">
      <alignment horizontal="center"/>
    </xf>
    <xf numFmtId="0" fontId="8" fillId="0" borderId="67" xfId="0" applyFont="1" applyBorder="1" applyAlignment="1" quotePrefix="1">
      <alignment horizontal="center"/>
    </xf>
    <xf numFmtId="0" fontId="16" fillId="0" borderId="32" xfId="0" applyFont="1" applyBorder="1" applyAlignment="1" quotePrefix="1">
      <alignment horizontal="center" vertical="center" wrapText="1"/>
    </xf>
    <xf numFmtId="0" fontId="8" fillId="0" borderId="32" xfId="0" applyFont="1" applyBorder="1" applyAlignment="1" quotePrefix="1">
      <alignment horizontal="center" vertical="center" wrapText="1"/>
    </xf>
    <xf numFmtId="0" fontId="16" fillId="0" borderId="97" xfId="0" applyFont="1" applyBorder="1" applyAlignment="1" quotePrefix="1">
      <alignment horizontal="center" vertical="center" wrapText="1"/>
    </xf>
    <xf numFmtId="0" fontId="8" fillId="0" borderId="133" xfId="0" applyFont="1" applyBorder="1" applyAlignment="1" quotePrefix="1">
      <alignment horizontal="center" vertical="center" wrapText="1"/>
    </xf>
    <xf numFmtId="0" fontId="8" fillId="0" borderId="137" xfId="0" applyFont="1" applyBorder="1" applyAlignment="1" quotePrefix="1">
      <alignment horizontal="center" vertical="center"/>
    </xf>
    <xf numFmtId="3" fontId="8" fillId="0" borderId="133" xfId="0" applyNumberFormat="1" applyFont="1" applyBorder="1" applyAlignment="1" quotePrefix="1">
      <alignment horizontal="center" vertical="center" wrapText="1"/>
    </xf>
    <xf numFmtId="0" fontId="7" fillId="0" borderId="138" xfId="0" applyFont="1" applyBorder="1" applyAlignment="1">
      <alignment vertical="center"/>
    </xf>
    <xf numFmtId="0" fontId="8" fillId="0" borderId="139" xfId="0" applyFont="1" applyBorder="1" applyAlignment="1" quotePrefix="1">
      <alignment horizontal="center" vertical="center"/>
    </xf>
    <xf numFmtId="3" fontId="21" fillId="0" borderId="140" xfId="0" applyNumberFormat="1" applyFont="1" applyBorder="1" applyAlignment="1">
      <alignment vertical="center"/>
    </xf>
    <xf numFmtId="3" fontId="8" fillId="0" borderId="139" xfId="0" applyNumberFormat="1" applyFont="1" applyBorder="1" applyAlignment="1" quotePrefix="1">
      <alignment horizontal="center" vertical="center"/>
    </xf>
    <xf numFmtId="3" fontId="8" fillId="0" borderId="137" xfId="0" applyNumberFormat="1" applyFont="1" applyBorder="1" applyAlignment="1" quotePrefix="1">
      <alignment horizontal="center" vertical="center"/>
    </xf>
    <xf numFmtId="0" fontId="16" fillId="0" borderId="68" xfId="0" applyFont="1" applyBorder="1" applyAlignment="1" quotePrefix="1">
      <alignment horizontal="center"/>
    </xf>
    <xf numFmtId="0" fontId="16" fillId="0" borderId="102" xfId="0" applyFont="1" applyBorder="1" applyAlignment="1">
      <alignment horizontal="center"/>
    </xf>
    <xf numFmtId="0" fontId="8" fillId="0" borderId="141" xfId="0" applyFont="1" applyBorder="1" applyAlignment="1" quotePrefix="1">
      <alignment horizontal="center"/>
    </xf>
    <xf numFmtId="3" fontId="12" fillId="0" borderId="20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 indent="2"/>
    </xf>
    <xf numFmtId="0" fontId="8" fillId="0" borderId="77" xfId="0" applyFont="1" applyBorder="1" applyAlignment="1" quotePrefix="1">
      <alignment horizontal="center"/>
    </xf>
    <xf numFmtId="3" fontId="8" fillId="0" borderId="77" xfId="0" applyNumberFormat="1" applyFont="1" applyBorder="1" applyAlignment="1" quotePrefix="1">
      <alignment horizontal="center"/>
    </xf>
    <xf numFmtId="0" fontId="8" fillId="0" borderId="97" xfId="0" applyFont="1" applyBorder="1" applyAlignment="1">
      <alignment horizontal="center"/>
    </xf>
    <xf numFmtId="3" fontId="21" fillId="0" borderId="49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 quotePrefix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15" xfId="0" applyNumberFormat="1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left" vertical="center"/>
    </xf>
    <xf numFmtId="3" fontId="8" fillId="0" borderId="96" xfId="0" applyNumberFormat="1" applyFont="1" applyBorder="1" applyAlignment="1">
      <alignment horizontal="right" vertical="center"/>
    </xf>
    <xf numFmtId="3" fontId="21" fillId="0" borderId="6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/>
    </xf>
    <xf numFmtId="3" fontId="21" fillId="0" borderId="80" xfId="0" applyNumberFormat="1" applyFont="1" applyBorder="1" applyAlignment="1">
      <alignment vertical="center"/>
    </xf>
    <xf numFmtId="0" fontId="7" fillId="0" borderId="3" xfId="0" applyFont="1" applyBorder="1" applyAlignment="1">
      <alignment shrinkToFit="1"/>
    </xf>
    <xf numFmtId="0" fontId="9" fillId="0" borderId="3" xfId="0" applyFont="1" applyBorder="1" applyAlignment="1">
      <alignment vertical="center" shrinkToFit="1"/>
    </xf>
    <xf numFmtId="0" fontId="15" fillId="0" borderId="17" xfId="0" applyFont="1" applyBorder="1" applyAlignment="1">
      <alignment horizontal="left" vertical="center" shrinkToFit="1"/>
    </xf>
    <xf numFmtId="0" fontId="7" fillId="0" borderId="81" xfId="0" applyFont="1" applyBorder="1" applyAlignment="1">
      <alignment horizontal="left"/>
    </xf>
    <xf numFmtId="3" fontId="12" fillId="0" borderId="96" xfId="0" applyNumberFormat="1" applyFont="1" applyBorder="1" applyAlignment="1">
      <alignment horizontal="right" vertical="center" wrapText="1"/>
    </xf>
    <xf numFmtId="3" fontId="23" fillId="0" borderId="65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3" fontId="23" fillId="0" borderId="96" xfId="0" applyNumberFormat="1" applyFont="1" applyBorder="1" applyAlignment="1">
      <alignment vertical="center"/>
    </xf>
    <xf numFmtId="0" fontId="8" fillId="0" borderId="1" xfId="19" applyFont="1" applyBorder="1" applyAlignment="1">
      <alignment vertical="center" wrapText="1"/>
      <protection/>
    </xf>
    <xf numFmtId="0" fontId="8" fillId="0" borderId="68" xfId="19" applyFont="1" applyBorder="1" applyAlignment="1">
      <alignment horizontal="center" vertical="center"/>
      <protection/>
    </xf>
    <xf numFmtId="0" fontId="8" fillId="0" borderId="31" xfId="19" applyFont="1" applyBorder="1" applyAlignment="1">
      <alignment horizontal="center" vertical="center"/>
      <protection/>
    </xf>
    <xf numFmtId="0" fontId="16" fillId="0" borderId="3" xfId="19" applyFont="1" applyBorder="1" applyAlignment="1">
      <alignment vertical="center" wrapText="1"/>
      <protection/>
    </xf>
    <xf numFmtId="3" fontId="8" fillId="0" borderId="3" xfId="19" applyNumberFormat="1" applyFont="1" applyBorder="1" applyAlignment="1">
      <alignment vertical="center"/>
      <protection/>
    </xf>
    <xf numFmtId="0" fontId="14" fillId="0" borderId="142" xfId="0" applyFont="1" applyBorder="1" applyAlignment="1">
      <alignment horizontal="center" vertical="center"/>
    </xf>
    <xf numFmtId="0" fontId="8" fillId="0" borderId="143" xfId="19" applyFont="1" applyBorder="1" applyAlignment="1">
      <alignment horizontal="center" vertical="center"/>
      <protection/>
    </xf>
    <xf numFmtId="0" fontId="12" fillId="0" borderId="60" xfId="21" applyFont="1" applyBorder="1" applyAlignment="1">
      <alignment horizontal="center"/>
      <protection/>
    </xf>
    <xf numFmtId="0" fontId="8" fillId="0" borderId="3" xfId="21" applyFont="1" applyBorder="1" applyAlignment="1">
      <alignment horizontal="left" vertical="center" wrapText="1"/>
      <protection/>
    </xf>
    <xf numFmtId="3" fontId="8" fillId="0" borderId="14" xfId="21" applyNumberFormat="1" applyFont="1" applyBorder="1" applyAlignment="1">
      <alignment horizontal="right" vertical="center"/>
      <protection/>
    </xf>
    <xf numFmtId="3" fontId="12" fillId="0" borderId="144" xfId="21" applyNumberFormat="1" applyFont="1" applyBorder="1" applyAlignment="1">
      <alignment horizontal="right" vertical="center"/>
      <protection/>
    </xf>
    <xf numFmtId="0" fontId="16" fillId="0" borderId="124" xfId="21" applyFont="1" applyBorder="1" applyAlignment="1">
      <alignment horizontal="center"/>
      <protection/>
    </xf>
    <xf numFmtId="0" fontId="8" fillId="0" borderId="23" xfId="21" applyFont="1" applyBorder="1" applyAlignment="1">
      <alignment horizontal="center" vertical="center"/>
      <protection/>
    </xf>
    <xf numFmtId="0" fontId="12" fillId="0" borderId="62" xfId="21" applyFont="1" applyBorder="1" applyAlignment="1">
      <alignment horizontal="center" vertical="center"/>
      <protection/>
    </xf>
    <xf numFmtId="0" fontId="12" fillId="0" borderId="63" xfId="21" applyFont="1" applyBorder="1" applyAlignment="1">
      <alignment horizontal="center" vertical="center"/>
      <protection/>
    </xf>
    <xf numFmtId="0" fontId="12" fillId="0" borderId="63" xfId="21" applyFont="1" applyBorder="1" applyAlignment="1">
      <alignment horizontal="left" vertical="center" indent="1"/>
      <protection/>
    </xf>
    <xf numFmtId="0" fontId="15" fillId="0" borderId="55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99" xfId="0" applyFont="1" applyBorder="1" applyAlignment="1">
      <alignment horizontal="center" vertical="center"/>
    </xf>
    <xf numFmtId="0" fontId="7" fillId="0" borderId="126" xfId="0" applyFont="1" applyBorder="1" applyAlignment="1">
      <alignment horizontal="left"/>
    </xf>
    <xf numFmtId="0" fontId="8" fillId="0" borderId="23" xfId="21" applyFont="1" applyBorder="1" applyAlignment="1">
      <alignment horizontal="left" vertical="center" wrapText="1"/>
      <protection/>
    </xf>
    <xf numFmtId="3" fontId="8" fillId="0" borderId="70" xfId="21" applyNumberFormat="1" applyFont="1" applyBorder="1" applyAlignment="1">
      <alignment horizontal="right" vertical="center"/>
      <protection/>
    </xf>
    <xf numFmtId="3" fontId="8" fillId="0" borderId="105" xfId="0" applyNumberFormat="1" applyFont="1" applyBorder="1" applyAlignment="1" quotePrefix="1">
      <alignment horizontal="right" vertical="center" wrapText="1"/>
    </xf>
    <xf numFmtId="3" fontId="12" fillId="0" borderId="96" xfId="0" applyNumberFormat="1" applyFont="1" applyBorder="1" applyAlignment="1" quotePrefix="1">
      <alignment horizontal="right" vertical="center"/>
    </xf>
    <xf numFmtId="3" fontId="8" fillId="0" borderId="129" xfId="0" applyNumberFormat="1" applyFont="1" applyBorder="1" applyAlignment="1" quotePrefix="1">
      <alignment horizontal="right" vertical="center"/>
    </xf>
    <xf numFmtId="3" fontId="8" fillId="0" borderId="105" xfId="0" applyNumberFormat="1" applyFont="1" applyBorder="1" applyAlignment="1" quotePrefix="1">
      <alignment horizontal="right"/>
    </xf>
    <xf numFmtId="3" fontId="8" fillId="0" borderId="102" xfId="0" applyNumberFormat="1" applyFont="1" applyBorder="1" applyAlignment="1" quotePrefix="1">
      <alignment horizontal="right"/>
    </xf>
    <xf numFmtId="3" fontId="8" fillId="0" borderId="68" xfId="0" applyNumberFormat="1" applyFont="1" applyBorder="1" applyAlignment="1" quotePrefix="1">
      <alignment horizontal="right"/>
    </xf>
    <xf numFmtId="3" fontId="8" fillId="0" borderId="135" xfId="0" applyNumberFormat="1" applyFont="1" applyBorder="1" applyAlignment="1" quotePrefix="1">
      <alignment horizontal="right" vertical="center"/>
    </xf>
    <xf numFmtId="3" fontId="8" fillId="0" borderId="133" xfId="0" applyNumberFormat="1" applyFont="1" applyBorder="1" applyAlignment="1" quotePrefix="1">
      <alignment horizontal="right" vertical="center"/>
    </xf>
    <xf numFmtId="3" fontId="23" fillId="0" borderId="96" xfId="0" applyNumberFormat="1" applyFont="1" applyBorder="1" applyAlignment="1" quotePrefix="1">
      <alignment horizontal="right" vertical="center"/>
    </xf>
    <xf numFmtId="0" fontId="8" fillId="0" borderId="77" xfId="0" applyFont="1" applyBorder="1" applyAlignment="1" quotePrefix="1">
      <alignment horizontal="center" vertical="center"/>
    </xf>
    <xf numFmtId="0" fontId="7" fillId="0" borderId="80" xfId="0" applyFont="1" applyBorder="1" applyAlignment="1">
      <alignment horizontal="left" vertical="center"/>
    </xf>
    <xf numFmtId="0" fontId="22" fillId="0" borderId="81" xfId="0" applyFont="1" applyBorder="1" applyAlignment="1">
      <alignment horizontal="center"/>
    </xf>
    <xf numFmtId="3" fontId="22" fillId="0" borderId="81" xfId="0" applyNumberFormat="1" applyFont="1" applyBorder="1" applyAlignment="1">
      <alignment horizontal="center"/>
    </xf>
    <xf numFmtId="0" fontId="8" fillId="0" borderId="81" xfId="0" applyFont="1" applyBorder="1" applyAlignment="1" quotePrefix="1">
      <alignment horizontal="center" vertical="center"/>
    </xf>
    <xf numFmtId="3" fontId="8" fillId="0" borderId="81" xfId="0" applyNumberFormat="1" applyFont="1" applyBorder="1" applyAlignment="1" quotePrefix="1">
      <alignment horizontal="right" vertical="center"/>
    </xf>
    <xf numFmtId="3" fontId="22" fillId="0" borderId="23" xfId="0" applyNumberFormat="1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8" fillId="0" borderId="90" xfId="0" applyFont="1" applyBorder="1" applyAlignment="1" quotePrefix="1">
      <alignment horizontal="center" vertical="center" wrapText="1"/>
    </xf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38" xfId="0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8" fillId="0" borderId="42" xfId="0" applyFont="1" applyBorder="1" applyAlignment="1" quotePrefix="1">
      <alignment horizontal="center" vertical="center" wrapText="1"/>
    </xf>
    <xf numFmtId="0" fontId="0" fillId="0" borderId="81" xfId="0" applyBorder="1" applyAlignment="1">
      <alignment horizontal="center"/>
    </xf>
    <xf numFmtId="3" fontId="8" fillId="0" borderId="42" xfId="0" applyNumberFormat="1" applyFont="1" applyBorder="1" applyAlignment="1" quotePrefix="1">
      <alignment horizontal="center" vertical="center" wrapText="1"/>
    </xf>
    <xf numFmtId="0" fontId="22" fillId="0" borderId="90" xfId="0" applyFont="1" applyBorder="1" applyAlignment="1" quotePrefix="1">
      <alignment horizontal="center" vertical="center"/>
    </xf>
    <xf numFmtId="0" fontId="22" fillId="0" borderId="81" xfId="0" applyFont="1" applyBorder="1" applyAlignment="1">
      <alignment horizontal="center" vertical="center"/>
    </xf>
    <xf numFmtId="3" fontId="8" fillId="0" borderId="90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0" fontId="8" fillId="0" borderId="90" xfId="0" applyFont="1" applyBorder="1" applyAlignment="1" quotePrefix="1">
      <alignment horizontal="center" vertical="center"/>
    </xf>
    <xf numFmtId="3" fontId="8" fillId="0" borderId="90" xfId="0" applyNumberFormat="1" applyFont="1" applyBorder="1" applyAlignment="1" quotePrefix="1">
      <alignment horizontal="center" vertical="center"/>
    </xf>
    <xf numFmtId="0" fontId="0" fillId="0" borderId="81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8" fillId="0" borderId="90" xfId="0" applyNumberFormat="1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/>
    </xf>
    <xf numFmtId="0" fontId="8" fillId="0" borderId="15" xfId="0" applyFont="1" applyBorder="1" applyAlignment="1" quotePrefix="1">
      <alignment horizontal="center" vertical="center"/>
    </xf>
    <xf numFmtId="3" fontId="8" fillId="0" borderId="90" xfId="0" applyNumberFormat="1" applyFont="1" applyBorder="1" applyAlignment="1" quotePrefix="1">
      <alignment horizontal="right" vertical="center"/>
    </xf>
    <xf numFmtId="3" fontId="8" fillId="0" borderId="23" xfId="0" applyNumberFormat="1" applyFont="1" applyBorder="1" applyAlignment="1" quotePrefix="1">
      <alignment horizontal="right" vertical="center"/>
    </xf>
    <xf numFmtId="0" fontId="8" fillId="0" borderId="23" xfId="0" applyFont="1" applyBorder="1" applyAlignment="1" quotePrefix="1">
      <alignment horizontal="center" vertical="center"/>
    </xf>
    <xf numFmtId="3" fontId="8" fillId="0" borderId="38" xfId="0" applyNumberFormat="1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145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/>
    </xf>
    <xf numFmtId="0" fontId="22" fillId="0" borderId="23" xfId="0" applyFont="1" applyBorder="1" applyAlignment="1">
      <alignment horizontal="center"/>
    </xf>
    <xf numFmtId="0" fontId="22" fillId="0" borderId="81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8" fillId="0" borderId="145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42" xfId="0" applyFont="1" applyBorder="1" applyAlignment="1" quotePrefix="1">
      <alignment horizontal="center" vertical="center"/>
    </xf>
    <xf numFmtId="3" fontId="12" fillId="0" borderId="42" xfId="0" applyNumberFormat="1" applyFont="1" applyBorder="1" applyAlignment="1" quotePrefix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8" fillId="0" borderId="15" xfId="0" applyFont="1" applyBorder="1" applyAlignment="1" quotePrefix="1">
      <alignment horizontal="center" vertical="center" wrapText="1"/>
    </xf>
    <xf numFmtId="0" fontId="22" fillId="0" borderId="15" xfId="0" applyFont="1" applyBorder="1" applyAlignment="1">
      <alignment horizontal="center"/>
    </xf>
    <xf numFmtId="3" fontId="8" fillId="0" borderId="15" xfId="0" applyNumberFormat="1" applyFont="1" applyBorder="1" applyAlignment="1" quotePrefix="1">
      <alignment horizontal="center" vertical="center" wrapText="1"/>
    </xf>
    <xf numFmtId="3" fontId="22" fillId="0" borderId="15" xfId="0" applyNumberFormat="1" applyFont="1" applyBorder="1" applyAlignment="1">
      <alignment horizontal="center"/>
    </xf>
    <xf numFmtId="0" fontId="14" fillId="0" borderId="35" xfId="0" applyFont="1" applyBorder="1" applyAlignment="1">
      <alignment vertical="center"/>
    </xf>
    <xf numFmtId="3" fontId="8" fillId="0" borderId="90" xfId="0" applyNumberFormat="1" applyFont="1" applyBorder="1" applyAlignment="1">
      <alignment horizontal="right" vertical="center"/>
    </xf>
    <xf numFmtId="3" fontId="22" fillId="0" borderId="81" xfId="0" applyNumberFormat="1" applyFont="1" applyBorder="1" applyAlignment="1">
      <alignment horizontal="right" vertical="center"/>
    </xf>
    <xf numFmtId="3" fontId="16" fillId="0" borderId="90" xfId="0" applyNumberFormat="1" applyFont="1" applyBorder="1" applyAlignment="1" quotePrefix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3" fontId="16" fillId="0" borderId="15" xfId="0" applyNumberFormat="1" applyFont="1" applyBorder="1" applyAlignment="1" quotePrefix="1">
      <alignment horizontal="center" vertical="center"/>
    </xf>
    <xf numFmtId="0" fontId="16" fillId="0" borderId="90" xfId="0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90" xfId="0" applyFont="1" applyBorder="1" applyAlignment="1" quotePrefix="1">
      <alignment horizontal="center" vertical="center" wrapText="1" shrinkToFit="1"/>
    </xf>
    <xf numFmtId="0" fontId="0" fillId="0" borderId="81" xfId="0" applyBorder="1" applyAlignment="1">
      <alignment horizontal="center" vertical="center" wrapText="1" shrinkToFit="1"/>
    </xf>
    <xf numFmtId="3" fontId="16" fillId="0" borderId="90" xfId="0" applyNumberFormat="1" applyFont="1" applyBorder="1" applyAlignment="1" quotePrefix="1">
      <alignment horizontal="center" vertical="center" wrapText="1" shrinkToFit="1"/>
    </xf>
    <xf numFmtId="3" fontId="8" fillId="0" borderId="90" xfId="0" applyNumberFormat="1" applyFont="1" applyBorder="1" applyAlignment="1" quotePrefix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3" fontId="16" fillId="0" borderId="90" xfId="0" applyNumberFormat="1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90" xfId="0" applyFont="1" applyBorder="1" applyAlignment="1" quotePrefix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8" fillId="0" borderId="15" xfId="0" applyFont="1" applyBorder="1" applyAlignment="1" quotePrefix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3" fontId="21" fillId="0" borderId="16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3" fontId="21" fillId="0" borderId="113" xfId="0" applyNumberFormat="1" applyFont="1" applyBorder="1" applyAlignment="1">
      <alignment vertical="center"/>
    </xf>
    <xf numFmtId="3" fontId="21" fillId="0" borderId="120" xfId="0" applyNumberFormat="1" applyFont="1" applyBorder="1" applyAlignment="1">
      <alignment vertical="center"/>
    </xf>
    <xf numFmtId="3" fontId="21" fillId="0" borderId="119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3" fontId="21" fillId="0" borderId="16" xfId="0" applyNumberFormat="1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3" fontId="8" fillId="0" borderId="15" xfId="0" applyNumberFormat="1" applyFont="1" applyBorder="1" applyAlignment="1" quotePrefix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0" fillId="0" borderId="96" xfId="21" applyFont="1" applyBorder="1" applyAlignment="1">
      <alignment horizontal="center" vertical="center"/>
      <protection/>
    </xf>
    <xf numFmtId="0" fontId="10" fillId="0" borderId="18" xfId="21" applyFont="1" applyBorder="1" applyAlignment="1">
      <alignment horizontal="center" vertical="center"/>
      <protection/>
    </xf>
    <xf numFmtId="0" fontId="8" fillId="0" borderId="133" xfId="21" applyFont="1" applyBorder="1" applyAlignment="1">
      <alignment horizontal="left" vertical="center" wrapText="1"/>
      <protection/>
    </xf>
    <xf numFmtId="0" fontId="8" fillId="0" borderId="19" xfId="21" applyFont="1" applyBorder="1" applyAlignment="1">
      <alignment horizontal="left" vertical="center" wrapText="1"/>
      <protection/>
    </xf>
    <xf numFmtId="0" fontId="8" fillId="0" borderId="146" xfId="21" applyFont="1" applyBorder="1" applyAlignment="1">
      <alignment horizontal="left" vertical="center" wrapText="1"/>
      <protection/>
    </xf>
    <xf numFmtId="0" fontId="14" fillId="0" borderId="14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8" fillId="0" borderId="133" xfId="19" applyFont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0" fontId="15" fillId="0" borderId="148" xfId="19" applyFont="1" applyBorder="1" applyAlignment="1">
      <alignment horizontal="center" vertical="center"/>
      <protection/>
    </xf>
    <xf numFmtId="0" fontId="14" fillId="0" borderId="149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0" fillId="0" borderId="0" xfId="23" applyFont="1" applyAlignment="1">
      <alignment horizontal="center" vertical="center"/>
      <protection/>
    </xf>
    <xf numFmtId="0" fontId="15" fillId="0" borderId="96" xfId="19" applyFont="1" applyBorder="1" applyAlignment="1">
      <alignment horizontal="center" vertical="center"/>
      <protection/>
    </xf>
    <xf numFmtId="0" fontId="14" fillId="0" borderId="18" xfId="0" applyFont="1" applyBorder="1" applyAlignment="1">
      <alignment horizontal="center" vertical="center"/>
    </xf>
    <xf numFmtId="0" fontId="8" fillId="0" borderId="134" xfId="19" applyFont="1" applyBorder="1" applyAlignment="1">
      <alignment horizontal="center" vertical="center"/>
      <protection/>
    </xf>
    <xf numFmtId="0" fontId="14" fillId="0" borderId="142" xfId="0" applyFont="1" applyBorder="1" applyAlignment="1">
      <alignment horizontal="center" vertical="center"/>
    </xf>
    <xf numFmtId="0" fontId="10" fillId="0" borderId="21" xfId="24" applyFont="1" applyBorder="1" applyAlignment="1">
      <alignment horizontal="center" vertical="center"/>
      <protection/>
    </xf>
    <xf numFmtId="0" fontId="10" fillId="0" borderId="11" xfId="24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shrinkToFit="1"/>
    </xf>
    <xf numFmtId="0" fontId="7" fillId="0" borderId="12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13" fillId="0" borderId="0" xfId="21" applyFont="1" applyBorder="1" applyAlignment="1">
      <alignment horizontal="right"/>
      <protection/>
    </xf>
  </cellXfs>
  <cellStyles count="14">
    <cellStyle name="Normal" xfId="0"/>
    <cellStyle name="Comma" xfId="15"/>
    <cellStyle name="Comma [0]" xfId="16"/>
    <cellStyle name="Dziesiętny_Zakł. budż.-RM (proj-99)" xfId="17"/>
    <cellStyle name="Dziesiętny_Zakł. budż.-RM (proj-99) " xfId="18"/>
    <cellStyle name="Normalny_Projekt" xfId="19"/>
    <cellStyle name="Normalny_Zad. inwest. (popr)" xfId="20"/>
    <cellStyle name="Normalny_Zad. inwest.-RM (proj-98)" xfId="21"/>
    <cellStyle name="Normalny_Zad. inwest.-RM (proj-99)" xfId="22"/>
    <cellStyle name="Normalny_Zad. zlec.-RM (proj-99)" xfId="23"/>
    <cellStyle name="Normalny_Zakł. budż.-RM (proj-99) 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14</xdr:row>
      <xdr:rowOff>9525</xdr:rowOff>
    </xdr:from>
    <xdr:ext cx="962025" cy="219075"/>
    <xdr:sp>
      <xdr:nvSpPr>
        <xdr:cNvPr id="1" name="TextBox 1"/>
        <xdr:cNvSpPr txBox="1">
          <a:spLocks noChangeArrowheads="1"/>
        </xdr:cNvSpPr>
      </xdr:nvSpPr>
      <xdr:spPr>
        <a:xfrm>
          <a:off x="609600" y="476250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Dochody:</a:t>
          </a:r>
        </a:p>
      </xdr:txBody>
    </xdr:sp>
    <xdr:clientData/>
  </xdr:oneCellAnchor>
  <xdr:oneCellAnchor>
    <xdr:from>
      <xdr:col>1</xdr:col>
      <xdr:colOff>38100</xdr:colOff>
      <xdr:row>14</xdr:row>
      <xdr:rowOff>209550</xdr:rowOff>
    </xdr:from>
    <xdr:ext cx="1076325" cy="228600"/>
    <xdr:sp>
      <xdr:nvSpPr>
        <xdr:cNvPr id="2" name="TextBox 2"/>
        <xdr:cNvSpPr txBox="1">
          <a:spLocks noChangeArrowheads="1"/>
        </xdr:cNvSpPr>
      </xdr:nvSpPr>
      <xdr:spPr>
        <a:xfrm>
          <a:off x="581025" y="49625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Przychody:</a:t>
          </a:r>
        </a:p>
      </xdr:txBody>
    </xdr:sp>
    <xdr:clientData/>
  </xdr:oneCellAnchor>
  <xdr:oneCellAnchor>
    <xdr:from>
      <xdr:col>1</xdr:col>
      <xdr:colOff>57150</xdr:colOff>
      <xdr:row>15</xdr:row>
      <xdr:rowOff>200025</xdr:rowOff>
    </xdr:from>
    <xdr:ext cx="885825" cy="266700"/>
    <xdr:sp>
      <xdr:nvSpPr>
        <xdr:cNvPr id="3" name="TextBox 3"/>
        <xdr:cNvSpPr txBox="1">
          <a:spLocks noChangeArrowheads="1"/>
        </xdr:cNvSpPr>
      </xdr:nvSpPr>
      <xdr:spPr>
        <a:xfrm>
          <a:off x="600075" y="5181600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Ogółem: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E97"/>
  <sheetViews>
    <sheetView tabSelected="1" workbookViewId="0" topLeftCell="A1">
      <selection activeCell="B1" sqref="B1:E1"/>
    </sheetView>
  </sheetViews>
  <sheetFormatPr defaultColWidth="9.00390625" defaultRowHeight="12.75"/>
  <cols>
    <col min="1" max="1" width="4.125" style="1" customWidth="1"/>
    <col min="2" max="2" width="55.75390625" style="2" customWidth="1"/>
    <col min="3" max="3" width="13.75390625" style="2" customWidth="1"/>
    <col min="4" max="4" width="13.00390625" style="2" customWidth="1"/>
    <col min="5" max="5" width="13.75390625" style="9" customWidth="1"/>
    <col min="6" max="16384" width="9.125" style="2" customWidth="1"/>
  </cols>
  <sheetData>
    <row r="1" spans="1:5" ht="15.75" customHeight="1">
      <c r="A1" s="91"/>
      <c r="B1" s="668" t="s">
        <v>324</v>
      </c>
      <c r="C1" s="668"/>
      <c r="D1" s="668"/>
      <c r="E1" s="669"/>
    </row>
    <row r="2" spans="1:5" ht="15.75" customHeight="1">
      <c r="A2" s="91"/>
      <c r="B2" s="668" t="s">
        <v>292</v>
      </c>
      <c r="C2" s="668"/>
      <c r="D2" s="668"/>
      <c r="E2" s="669"/>
    </row>
    <row r="3" spans="1:5" ht="26.25" customHeight="1">
      <c r="A3" s="92" t="s">
        <v>73</v>
      </c>
      <c r="B3" s="92"/>
      <c r="C3" s="92"/>
      <c r="D3" s="92"/>
      <c r="E3" s="93"/>
    </row>
    <row r="4" spans="1:5" ht="18" customHeight="1" thickBot="1">
      <c r="A4" s="92"/>
      <c r="B4" s="92"/>
      <c r="C4" s="92"/>
      <c r="D4" s="92"/>
      <c r="E4" s="329" t="s">
        <v>43</v>
      </c>
    </row>
    <row r="5" spans="1:5" s="3" customFormat="1" ht="35.25" customHeight="1" thickBot="1" thickTop="1">
      <c r="A5" s="330" t="s">
        <v>0</v>
      </c>
      <c r="B5" s="331" t="s">
        <v>1</v>
      </c>
      <c r="C5" s="332" t="s">
        <v>269</v>
      </c>
      <c r="D5" s="332" t="s">
        <v>270</v>
      </c>
      <c r="E5" s="333" t="s">
        <v>271</v>
      </c>
    </row>
    <row r="6" spans="1:5" s="3" customFormat="1" ht="26.25" customHeight="1" thickBot="1">
      <c r="A6" s="303">
        <v>600</v>
      </c>
      <c r="B6" s="304" t="s">
        <v>121</v>
      </c>
      <c r="C6" s="357" t="s">
        <v>75</v>
      </c>
      <c r="D6" s="347">
        <f>SUM(D7:D8)</f>
        <v>300</v>
      </c>
      <c r="E6" s="262">
        <f>SUM(E7:E8)</f>
        <v>4717300</v>
      </c>
    </row>
    <row r="7" spans="1:5" s="3" customFormat="1" ht="20.25" customHeight="1">
      <c r="A7" s="341"/>
      <c r="B7" s="302" t="s">
        <v>247</v>
      </c>
      <c r="C7" s="348" t="s">
        <v>75</v>
      </c>
      <c r="D7" s="348" t="s">
        <v>75</v>
      </c>
      <c r="E7" s="339">
        <v>4717000</v>
      </c>
    </row>
    <row r="8" spans="1:5" s="3" customFormat="1" ht="20.25" customHeight="1" thickBot="1">
      <c r="A8" s="303"/>
      <c r="B8" s="318" t="s">
        <v>276</v>
      </c>
      <c r="C8" s="365" t="s">
        <v>75</v>
      </c>
      <c r="D8" s="346">
        <v>300</v>
      </c>
      <c r="E8" s="340">
        <v>300</v>
      </c>
    </row>
    <row r="9" spans="1:5" s="3" customFormat="1" ht="20.25" customHeight="1" thickBot="1">
      <c r="A9" s="303">
        <v>630</v>
      </c>
      <c r="B9" s="304" t="s">
        <v>123</v>
      </c>
      <c r="C9" s="366" t="s">
        <v>75</v>
      </c>
      <c r="D9" s="349">
        <f>SUM(D10)</f>
        <v>33000</v>
      </c>
      <c r="E9" s="356">
        <f>SUM(E10)</f>
        <v>33000</v>
      </c>
    </row>
    <row r="10" spans="1:5" s="3" customFormat="1" ht="20.25" customHeight="1" thickBot="1">
      <c r="A10" s="303"/>
      <c r="B10" s="318" t="s">
        <v>5</v>
      </c>
      <c r="C10" s="367" t="s">
        <v>75</v>
      </c>
      <c r="D10" s="350">
        <v>33000</v>
      </c>
      <c r="E10" s="336">
        <v>33000</v>
      </c>
    </row>
    <row r="11" spans="1:5" s="4" customFormat="1" ht="24" customHeight="1" thickBot="1">
      <c r="A11" s="305">
        <v>700</v>
      </c>
      <c r="B11" s="304" t="s">
        <v>2</v>
      </c>
      <c r="C11" s="337" t="s">
        <v>75</v>
      </c>
      <c r="D11" s="342">
        <f>SUM(D12:D19)</f>
        <v>370500</v>
      </c>
      <c r="E11" s="338">
        <f>SUM(E12:E19)</f>
        <v>4900500</v>
      </c>
    </row>
    <row r="12" spans="1:5" s="5" customFormat="1" ht="21" customHeight="1">
      <c r="A12" s="306"/>
      <c r="B12" s="359" t="s">
        <v>288</v>
      </c>
      <c r="C12" s="362" t="s">
        <v>75</v>
      </c>
      <c r="D12" s="351">
        <v>170000</v>
      </c>
      <c r="E12" s="95">
        <v>850000</v>
      </c>
    </row>
    <row r="13" spans="1:5" s="5" customFormat="1" ht="18" customHeight="1">
      <c r="A13" s="306"/>
      <c r="B13" s="307" t="s">
        <v>3</v>
      </c>
      <c r="C13" s="363" t="s">
        <v>75</v>
      </c>
      <c r="D13" s="368" t="s">
        <v>75</v>
      </c>
      <c r="E13" s="96">
        <v>2045000</v>
      </c>
    </row>
    <row r="14" spans="1:5" s="5" customFormat="1" ht="18" customHeight="1">
      <c r="A14" s="306"/>
      <c r="B14" s="308" t="s">
        <v>4</v>
      </c>
      <c r="C14" s="364" t="s">
        <v>75</v>
      </c>
      <c r="D14" s="369" t="s">
        <v>75</v>
      </c>
      <c r="E14" s="97">
        <v>1800000</v>
      </c>
    </row>
    <row r="15" spans="1:5" s="5" customFormat="1" ht="18" customHeight="1">
      <c r="A15" s="306"/>
      <c r="B15" s="308" t="s">
        <v>279</v>
      </c>
      <c r="C15" s="364" t="s">
        <v>75</v>
      </c>
      <c r="D15" s="407">
        <v>94000</v>
      </c>
      <c r="E15" s="97">
        <v>94000</v>
      </c>
    </row>
    <row r="16" spans="1:5" s="5" customFormat="1" ht="16.5" customHeight="1">
      <c r="A16" s="306"/>
      <c r="B16" s="322" t="s">
        <v>281</v>
      </c>
      <c r="C16" s="681" t="s">
        <v>75</v>
      </c>
      <c r="D16" s="689">
        <v>40000</v>
      </c>
      <c r="E16" s="672">
        <v>40000</v>
      </c>
    </row>
    <row r="17" spans="1:5" s="5" customFormat="1" ht="15.75" customHeight="1">
      <c r="A17" s="306"/>
      <c r="B17" s="307" t="s">
        <v>280</v>
      </c>
      <c r="C17" s="663"/>
      <c r="D17" s="664"/>
      <c r="E17" s="673"/>
    </row>
    <row r="18" spans="1:5" s="5" customFormat="1" ht="15.75" customHeight="1">
      <c r="A18" s="306"/>
      <c r="B18" s="307" t="s">
        <v>5</v>
      </c>
      <c r="C18" s="363" t="s">
        <v>75</v>
      </c>
      <c r="D18" s="408">
        <v>66500</v>
      </c>
      <c r="E18" s="96">
        <v>66500</v>
      </c>
    </row>
    <row r="19" spans="1:5" s="5" customFormat="1" ht="18" customHeight="1" thickBot="1">
      <c r="A19" s="306"/>
      <c r="B19" s="308" t="s">
        <v>36</v>
      </c>
      <c r="C19" s="364" t="s">
        <v>75</v>
      </c>
      <c r="D19" s="369" t="s">
        <v>75</v>
      </c>
      <c r="E19" s="97">
        <v>5000</v>
      </c>
    </row>
    <row r="20" spans="1:5" s="4" customFormat="1" ht="24" customHeight="1" thickBot="1">
      <c r="A20" s="305">
        <v>710</v>
      </c>
      <c r="B20" s="309" t="s">
        <v>6</v>
      </c>
      <c r="C20" s="371" t="s">
        <v>75</v>
      </c>
      <c r="D20" s="343">
        <f>SUM(D21:D24)</f>
        <v>6500</v>
      </c>
      <c r="E20" s="94">
        <f>SUM(E21:E24)</f>
        <v>14500</v>
      </c>
    </row>
    <row r="21" spans="1:5" s="5" customFormat="1" ht="18" customHeight="1">
      <c r="A21" s="306"/>
      <c r="B21" s="310" t="s">
        <v>7</v>
      </c>
      <c r="C21" s="370" t="s">
        <v>75</v>
      </c>
      <c r="D21" s="373" t="s">
        <v>75</v>
      </c>
      <c r="E21" s="98">
        <v>3000</v>
      </c>
    </row>
    <row r="22" spans="1:5" s="5" customFormat="1" ht="18" customHeight="1">
      <c r="A22" s="306"/>
      <c r="B22" s="318" t="s">
        <v>282</v>
      </c>
      <c r="C22" s="372" t="s">
        <v>75</v>
      </c>
      <c r="D22" s="354">
        <v>6500</v>
      </c>
      <c r="E22" s="99">
        <v>6500</v>
      </c>
    </row>
    <row r="23" spans="1:5" s="5" customFormat="1" ht="17.25" customHeight="1">
      <c r="A23" s="306"/>
      <c r="B23" s="360" t="s">
        <v>8</v>
      </c>
      <c r="C23" s="667" t="s">
        <v>75</v>
      </c>
      <c r="D23" s="686" t="s">
        <v>75</v>
      </c>
      <c r="E23" s="672">
        <v>5000</v>
      </c>
    </row>
    <row r="24" spans="1:5" s="5" customFormat="1" ht="15.75" customHeight="1" thickBot="1">
      <c r="A24" s="306"/>
      <c r="B24" s="311" t="s">
        <v>9</v>
      </c>
      <c r="C24" s="687"/>
      <c r="D24" s="687"/>
      <c r="E24" s="693"/>
    </row>
    <row r="25" spans="1:5" s="6" customFormat="1" ht="24" customHeight="1" thickBot="1">
      <c r="A25" s="305">
        <v>750</v>
      </c>
      <c r="B25" s="309" t="s">
        <v>10</v>
      </c>
      <c r="C25" s="371" t="s">
        <v>75</v>
      </c>
      <c r="D25" s="343">
        <f>SUM(D26:D33)</f>
        <v>12200</v>
      </c>
      <c r="E25" s="94">
        <f>SUM(E26:E33)</f>
        <v>278300</v>
      </c>
    </row>
    <row r="26" spans="1:5" s="5" customFormat="1" ht="18" customHeight="1">
      <c r="A26" s="306"/>
      <c r="B26" s="312" t="s">
        <v>11</v>
      </c>
      <c r="C26" s="674" t="s">
        <v>75</v>
      </c>
      <c r="D26" s="676" t="s">
        <v>75</v>
      </c>
      <c r="E26" s="700">
        <v>255800</v>
      </c>
    </row>
    <row r="27" spans="1:5" s="5" customFormat="1" ht="18" customHeight="1">
      <c r="A27" s="306"/>
      <c r="B27" s="321" t="s">
        <v>12</v>
      </c>
      <c r="C27" s="661"/>
      <c r="D27" s="662"/>
      <c r="E27" s="673"/>
    </row>
    <row r="28" spans="1:5" s="5" customFormat="1" ht="18" customHeight="1">
      <c r="A28" s="306"/>
      <c r="B28" s="334" t="s">
        <v>272</v>
      </c>
      <c r="C28" s="681" t="s">
        <v>75</v>
      </c>
      <c r="D28" s="682" t="s">
        <v>75</v>
      </c>
      <c r="E28" s="672">
        <v>2800</v>
      </c>
    </row>
    <row r="29" spans="1:5" s="5" customFormat="1" ht="18" customHeight="1">
      <c r="A29" s="306"/>
      <c r="B29" s="321" t="s">
        <v>273</v>
      </c>
      <c r="C29" s="678"/>
      <c r="D29" s="704"/>
      <c r="E29" s="701"/>
    </row>
    <row r="30" spans="1:5" s="5" customFormat="1" ht="17.25" customHeight="1">
      <c r="A30" s="306"/>
      <c r="B30" s="410" t="s">
        <v>63</v>
      </c>
      <c r="C30" s="706" t="s">
        <v>75</v>
      </c>
      <c r="D30" s="708" t="s">
        <v>75</v>
      </c>
      <c r="E30" s="692">
        <v>7500</v>
      </c>
    </row>
    <row r="31" spans="1:5" s="5" customFormat="1" ht="15.75" customHeight="1">
      <c r="A31" s="306"/>
      <c r="B31" s="409" t="s">
        <v>64</v>
      </c>
      <c r="C31" s="707"/>
      <c r="D31" s="709"/>
      <c r="E31" s="692"/>
    </row>
    <row r="32" spans="1:5" s="5" customFormat="1" ht="18.75" customHeight="1">
      <c r="A32" s="306"/>
      <c r="B32" s="374" t="s">
        <v>283</v>
      </c>
      <c r="C32" s="376" t="s">
        <v>75</v>
      </c>
      <c r="D32" s="378">
        <v>3500</v>
      </c>
      <c r="E32" s="379">
        <v>3500</v>
      </c>
    </row>
    <row r="33" spans="1:5" s="5" customFormat="1" ht="18.75" customHeight="1" thickBot="1">
      <c r="A33" s="306"/>
      <c r="B33" s="375" t="s">
        <v>282</v>
      </c>
      <c r="C33" s="377" t="s">
        <v>75</v>
      </c>
      <c r="D33" s="380">
        <v>8700</v>
      </c>
      <c r="E33" s="381">
        <v>8700</v>
      </c>
    </row>
    <row r="34" spans="1:5" s="4" customFormat="1" ht="37.5" customHeight="1" thickBot="1">
      <c r="A34" s="305">
        <v>751</v>
      </c>
      <c r="B34" s="304" t="s">
        <v>13</v>
      </c>
      <c r="C34" s="335" t="s">
        <v>75</v>
      </c>
      <c r="D34" s="357" t="s">
        <v>75</v>
      </c>
      <c r="E34" s="94">
        <f>SUM(E35)</f>
        <v>85000</v>
      </c>
    </row>
    <row r="35" spans="1:5" s="5" customFormat="1" ht="19.5" customHeight="1">
      <c r="A35" s="306"/>
      <c r="B35" s="161" t="s">
        <v>11</v>
      </c>
      <c r="C35" s="674" t="s">
        <v>75</v>
      </c>
      <c r="D35" s="676" t="s">
        <v>75</v>
      </c>
      <c r="E35" s="692">
        <v>85000</v>
      </c>
    </row>
    <row r="36" spans="1:5" s="5" customFormat="1" ht="20.25" customHeight="1" thickBot="1">
      <c r="A36" s="306"/>
      <c r="B36" s="313" t="s">
        <v>12</v>
      </c>
      <c r="C36" s="696"/>
      <c r="D36" s="687"/>
      <c r="E36" s="693"/>
    </row>
    <row r="37" spans="1:5" s="6" customFormat="1" ht="24" customHeight="1" thickBot="1">
      <c r="A37" s="305">
        <v>754</v>
      </c>
      <c r="B37" s="309" t="s">
        <v>14</v>
      </c>
      <c r="C37" s="371" t="s">
        <v>75</v>
      </c>
      <c r="D37" s="382" t="s">
        <v>75</v>
      </c>
      <c r="E37" s="94">
        <f>SUM(E38:E38)</f>
        <v>35000</v>
      </c>
    </row>
    <row r="38" spans="1:5" s="5" customFormat="1" ht="23.25" customHeight="1" thickBot="1">
      <c r="A38" s="402"/>
      <c r="B38" s="345" t="s">
        <v>15</v>
      </c>
      <c r="C38" s="403" t="s">
        <v>75</v>
      </c>
      <c r="D38" s="404" t="s">
        <v>75</v>
      </c>
      <c r="E38" s="405">
        <v>35000</v>
      </c>
    </row>
    <row r="39" spans="1:5" s="7" customFormat="1" ht="56.25" customHeight="1" thickBot="1">
      <c r="A39" s="314">
        <v>756</v>
      </c>
      <c r="B39" s="304" t="s">
        <v>248</v>
      </c>
      <c r="C39" s="335" t="s">
        <v>75</v>
      </c>
      <c r="D39" s="525">
        <f>SUM(D40,D45:D60)</f>
        <v>133262</v>
      </c>
      <c r="E39" s="100">
        <f>SUM(E40,E45:E60)</f>
        <v>34106567</v>
      </c>
    </row>
    <row r="40" spans="1:5" s="7" customFormat="1" ht="17.25" customHeight="1">
      <c r="A40" s="315"/>
      <c r="B40" s="161" t="s">
        <v>16</v>
      </c>
      <c r="C40" s="674" t="s">
        <v>75</v>
      </c>
      <c r="D40" s="674" t="s">
        <v>75</v>
      </c>
      <c r="E40" s="694">
        <f>SUM(E43:E44)</f>
        <v>16130305</v>
      </c>
    </row>
    <row r="41" spans="1:5" s="7" customFormat="1" ht="15.75" customHeight="1">
      <c r="A41" s="315"/>
      <c r="B41" s="316" t="s">
        <v>17</v>
      </c>
      <c r="C41" s="697"/>
      <c r="D41" s="697"/>
      <c r="E41" s="695"/>
    </row>
    <row r="42" spans="1:5" s="5" customFormat="1" ht="15.75" customHeight="1">
      <c r="A42" s="306"/>
      <c r="B42" s="317" t="s">
        <v>18</v>
      </c>
      <c r="C42" s="383"/>
      <c r="D42" s="383"/>
      <c r="E42" s="101"/>
    </row>
    <row r="43" spans="1:5" s="5" customFormat="1" ht="18" customHeight="1">
      <c r="A43" s="306"/>
      <c r="B43" s="318" t="s">
        <v>19</v>
      </c>
      <c r="C43" s="372" t="s">
        <v>75</v>
      </c>
      <c r="D43" s="372" t="s">
        <v>75</v>
      </c>
      <c r="E43" s="99">
        <v>15730305</v>
      </c>
    </row>
    <row r="44" spans="1:5" s="5" customFormat="1" ht="18" customHeight="1">
      <c r="A44" s="306"/>
      <c r="B44" s="307" t="s">
        <v>20</v>
      </c>
      <c r="C44" s="363" t="s">
        <v>75</v>
      </c>
      <c r="D44" s="363" t="s">
        <v>75</v>
      </c>
      <c r="E44" s="96">
        <v>400000</v>
      </c>
    </row>
    <row r="45" spans="1:5" s="8" customFormat="1" ht="19.5" customHeight="1">
      <c r="A45" s="319"/>
      <c r="B45" s="320" t="s">
        <v>21</v>
      </c>
      <c r="C45" s="384" t="s">
        <v>75</v>
      </c>
      <c r="D45" s="384" t="s">
        <v>75</v>
      </c>
      <c r="E45" s="102">
        <v>13500000</v>
      </c>
    </row>
    <row r="46" spans="1:5" s="5" customFormat="1" ht="18" customHeight="1">
      <c r="A46" s="306"/>
      <c r="B46" s="307" t="s">
        <v>23</v>
      </c>
      <c r="C46" s="363" t="s">
        <v>75</v>
      </c>
      <c r="D46" s="363" t="s">
        <v>75</v>
      </c>
      <c r="E46" s="97">
        <v>800000</v>
      </c>
    </row>
    <row r="47" spans="1:5" s="5" customFormat="1" ht="18" customHeight="1">
      <c r="A47" s="306"/>
      <c r="B47" s="307" t="s">
        <v>27</v>
      </c>
      <c r="C47" s="363" t="s">
        <v>75</v>
      </c>
      <c r="D47" s="363" t="s">
        <v>75</v>
      </c>
      <c r="E47" s="96">
        <v>50000</v>
      </c>
    </row>
    <row r="48" spans="1:5" s="5" customFormat="1" ht="18" customHeight="1">
      <c r="A48" s="306"/>
      <c r="B48" s="308" t="s">
        <v>30</v>
      </c>
      <c r="C48" s="364" t="s">
        <v>284</v>
      </c>
      <c r="D48" s="659" t="s">
        <v>284</v>
      </c>
      <c r="E48" s="99">
        <v>400000</v>
      </c>
    </row>
    <row r="49" spans="1:5" s="5" customFormat="1" ht="18" customHeight="1">
      <c r="A49" s="306"/>
      <c r="B49" s="307" t="s">
        <v>22</v>
      </c>
      <c r="C49" s="363" t="s">
        <v>75</v>
      </c>
      <c r="D49" s="363" t="s">
        <v>75</v>
      </c>
      <c r="E49" s="97">
        <v>50000</v>
      </c>
    </row>
    <row r="50" spans="1:5" s="5" customFormat="1" ht="18" customHeight="1">
      <c r="A50" s="306"/>
      <c r="B50" s="308" t="s">
        <v>26</v>
      </c>
      <c r="C50" s="364" t="s">
        <v>75</v>
      </c>
      <c r="D50" s="364" t="s">
        <v>75</v>
      </c>
      <c r="E50" s="97">
        <v>120000</v>
      </c>
    </row>
    <row r="51" spans="1:5" s="5" customFormat="1" ht="18" customHeight="1">
      <c r="A51" s="306"/>
      <c r="B51" s="307" t="s">
        <v>28</v>
      </c>
      <c r="C51" s="364" t="s">
        <v>75</v>
      </c>
      <c r="D51" s="659" t="s">
        <v>75</v>
      </c>
      <c r="E51" s="99">
        <v>1000000</v>
      </c>
    </row>
    <row r="52" spans="1:5" s="5" customFormat="1" ht="18" customHeight="1">
      <c r="A52" s="306"/>
      <c r="B52" s="318" t="s">
        <v>24</v>
      </c>
      <c r="C52" s="688" t="s">
        <v>75</v>
      </c>
      <c r="D52" s="688" t="s">
        <v>75</v>
      </c>
      <c r="E52" s="672">
        <v>280000</v>
      </c>
    </row>
    <row r="53" spans="1:5" s="5" customFormat="1" ht="15.75" customHeight="1">
      <c r="A53" s="306"/>
      <c r="B53" s="321" t="s">
        <v>25</v>
      </c>
      <c r="C53" s="675"/>
      <c r="D53" s="675"/>
      <c r="E53" s="673"/>
    </row>
    <row r="54" spans="1:5" s="5" customFormat="1" ht="18" customHeight="1">
      <c r="A54" s="306"/>
      <c r="B54" s="308" t="s">
        <v>29</v>
      </c>
      <c r="C54" s="364" t="s">
        <v>75</v>
      </c>
      <c r="D54" s="364" t="s">
        <v>75</v>
      </c>
      <c r="E54" s="97">
        <v>900000</v>
      </c>
    </row>
    <row r="55" spans="1:5" s="5" customFormat="1" ht="18" customHeight="1">
      <c r="A55" s="306"/>
      <c r="B55" s="307" t="s">
        <v>32</v>
      </c>
      <c r="C55" s="363" t="s">
        <v>75</v>
      </c>
      <c r="D55" s="363" t="s">
        <v>75</v>
      </c>
      <c r="E55" s="96">
        <v>623000</v>
      </c>
    </row>
    <row r="56" spans="1:5" s="5" customFormat="1" ht="18" customHeight="1">
      <c r="A56" s="306"/>
      <c r="B56" s="322" t="s">
        <v>65</v>
      </c>
      <c r="C56" s="681" t="s">
        <v>75</v>
      </c>
      <c r="D56" s="681" t="s">
        <v>75</v>
      </c>
      <c r="E56" s="672">
        <v>60000</v>
      </c>
    </row>
    <row r="57" spans="1:5" s="5" customFormat="1" ht="18" customHeight="1">
      <c r="A57" s="306"/>
      <c r="B57" s="307" t="s">
        <v>66</v>
      </c>
      <c r="C57" s="683"/>
      <c r="D57" s="683"/>
      <c r="E57" s="710"/>
    </row>
    <row r="58" spans="1:5" s="5" customFormat="1" ht="18" customHeight="1">
      <c r="A58" s="306"/>
      <c r="B58" s="308" t="s">
        <v>31</v>
      </c>
      <c r="C58" s="364" t="s">
        <v>75</v>
      </c>
      <c r="D58" s="364" t="s">
        <v>75</v>
      </c>
      <c r="E58" s="97">
        <v>60000</v>
      </c>
    </row>
    <row r="59" spans="1:5" s="5" customFormat="1" ht="16.5" customHeight="1">
      <c r="A59" s="306"/>
      <c r="B59" s="523" t="s">
        <v>294</v>
      </c>
      <c r="C59" s="681" t="s">
        <v>75</v>
      </c>
      <c r="D59" s="689">
        <v>133262</v>
      </c>
      <c r="E59" s="672">
        <v>133262</v>
      </c>
    </row>
    <row r="60" spans="1:5" s="5" customFormat="1" ht="16.5" customHeight="1" thickBot="1">
      <c r="A60" s="306"/>
      <c r="B60" s="524" t="s">
        <v>295</v>
      </c>
      <c r="C60" s="691"/>
      <c r="D60" s="690"/>
      <c r="E60" s="693"/>
    </row>
    <row r="61" spans="1:5" s="4" customFormat="1" ht="24" customHeight="1" thickBot="1">
      <c r="A61" s="305">
        <v>758</v>
      </c>
      <c r="B61" s="309" t="s">
        <v>33</v>
      </c>
      <c r="C61" s="371" t="s">
        <v>75</v>
      </c>
      <c r="D61" s="343">
        <f>SUM(D62,D67)</f>
        <v>21072</v>
      </c>
      <c r="E61" s="94">
        <f>SUM(E62,E67)</f>
        <v>27875316</v>
      </c>
    </row>
    <row r="62" spans="1:5" s="5" customFormat="1" ht="18" customHeight="1">
      <c r="A62" s="306"/>
      <c r="B62" s="310" t="s">
        <v>34</v>
      </c>
      <c r="C62" s="370" t="s">
        <v>75</v>
      </c>
      <c r="D62" s="353">
        <f>SUM(D64:D66)</f>
        <v>21072</v>
      </c>
      <c r="E62" s="98">
        <f>SUM(E64:E66)</f>
        <v>27675316</v>
      </c>
    </row>
    <row r="63" spans="1:5" s="5" customFormat="1" ht="15" customHeight="1">
      <c r="A63" s="306"/>
      <c r="B63" s="318" t="s">
        <v>35</v>
      </c>
      <c r="C63" s="385"/>
      <c r="D63" s="354"/>
      <c r="E63" s="99"/>
    </row>
    <row r="64" spans="1:5" s="5" customFormat="1" ht="18" customHeight="1">
      <c r="A64" s="306"/>
      <c r="B64" s="323" t="s">
        <v>67</v>
      </c>
      <c r="C64" s="372" t="s">
        <v>75</v>
      </c>
      <c r="D64" s="354">
        <v>20000</v>
      </c>
      <c r="E64" s="99">
        <v>23439252</v>
      </c>
    </row>
    <row r="65" spans="1:5" s="5" customFormat="1" ht="18" customHeight="1">
      <c r="A65" s="306"/>
      <c r="B65" s="323" t="s">
        <v>68</v>
      </c>
      <c r="C65" s="372" t="s">
        <v>75</v>
      </c>
      <c r="D65" s="388" t="s">
        <v>75</v>
      </c>
      <c r="E65" s="99">
        <v>4234992</v>
      </c>
    </row>
    <row r="66" spans="1:5" s="5" customFormat="1" ht="18" customHeight="1">
      <c r="A66" s="306"/>
      <c r="B66" s="323" t="s">
        <v>285</v>
      </c>
      <c r="C66" s="372" t="s">
        <v>75</v>
      </c>
      <c r="D66" s="387">
        <v>1072</v>
      </c>
      <c r="E66" s="99">
        <v>1072</v>
      </c>
    </row>
    <row r="67" spans="1:5" s="5" customFormat="1" ht="18" customHeight="1" thickBot="1">
      <c r="A67" s="306"/>
      <c r="B67" s="324" t="s">
        <v>36</v>
      </c>
      <c r="C67" s="386" t="s">
        <v>75</v>
      </c>
      <c r="D67" s="365" t="s">
        <v>75</v>
      </c>
      <c r="E67" s="103">
        <v>200000</v>
      </c>
    </row>
    <row r="68" spans="1:5" s="4" customFormat="1" ht="24" customHeight="1" thickBot="1">
      <c r="A68" s="305">
        <v>801</v>
      </c>
      <c r="B68" s="309" t="s">
        <v>37</v>
      </c>
      <c r="C68" s="371" t="s">
        <v>75</v>
      </c>
      <c r="D68" s="343">
        <f>SUM(D69:D73)</f>
        <v>35000</v>
      </c>
      <c r="E68" s="94">
        <f>SUM(E69:E73)</f>
        <v>554965</v>
      </c>
    </row>
    <row r="69" spans="1:5" s="4" customFormat="1" ht="17.25" customHeight="1">
      <c r="A69" s="327"/>
      <c r="B69" s="390" t="s">
        <v>278</v>
      </c>
      <c r="C69" s="702" t="s">
        <v>75</v>
      </c>
      <c r="D69" s="703" t="s">
        <v>75</v>
      </c>
      <c r="E69" s="700">
        <v>7965</v>
      </c>
    </row>
    <row r="70" spans="1:5" s="4" customFormat="1" ht="14.25" customHeight="1">
      <c r="A70" s="327"/>
      <c r="B70" s="391" t="s">
        <v>277</v>
      </c>
      <c r="C70" s="678"/>
      <c r="D70" s="704"/>
      <c r="E70" s="705"/>
    </row>
    <row r="71" spans="1:5" s="5" customFormat="1" ht="19.5" customHeight="1">
      <c r="A71" s="306"/>
      <c r="B71" s="307" t="s">
        <v>38</v>
      </c>
      <c r="C71" s="363" t="s">
        <v>75</v>
      </c>
      <c r="D71" s="352">
        <v>35000</v>
      </c>
      <c r="E71" s="96">
        <v>157000</v>
      </c>
    </row>
    <row r="72" spans="1:5" s="5" customFormat="1" ht="17.25" customHeight="1">
      <c r="A72" s="306"/>
      <c r="B72" s="161" t="s">
        <v>39</v>
      </c>
      <c r="C72" s="389" t="s">
        <v>75</v>
      </c>
      <c r="D72" s="392" t="s">
        <v>75</v>
      </c>
      <c r="E72" s="99">
        <v>383100</v>
      </c>
    </row>
    <row r="73" spans="1:5" s="5" customFormat="1" ht="18" customHeight="1" thickBot="1">
      <c r="A73" s="306"/>
      <c r="B73" s="324" t="s">
        <v>5</v>
      </c>
      <c r="C73" s="386" t="s">
        <v>75</v>
      </c>
      <c r="D73" s="365" t="s">
        <v>75</v>
      </c>
      <c r="E73" s="103">
        <v>6900</v>
      </c>
    </row>
    <row r="74" spans="1:5" s="4" customFormat="1" ht="23.25" customHeight="1" thickBot="1">
      <c r="A74" s="305">
        <v>852</v>
      </c>
      <c r="B74" s="309" t="s">
        <v>107</v>
      </c>
      <c r="C74" s="371" t="s">
        <v>75</v>
      </c>
      <c r="D74" s="382" t="s">
        <v>75</v>
      </c>
      <c r="E74" s="94">
        <f>SUM(E75:E82)</f>
        <v>7318920</v>
      </c>
    </row>
    <row r="75" spans="1:5" s="5" customFormat="1" ht="15.75" customHeight="1">
      <c r="A75" s="306"/>
      <c r="B75" s="312" t="s">
        <v>11</v>
      </c>
      <c r="C75" s="674" t="s">
        <v>75</v>
      </c>
      <c r="D75" s="676" t="s">
        <v>75</v>
      </c>
      <c r="E75" s="700">
        <v>7014420</v>
      </c>
    </row>
    <row r="76" spans="1:5" s="5" customFormat="1" ht="15.75" customHeight="1">
      <c r="A76" s="306"/>
      <c r="B76" s="321" t="s">
        <v>12</v>
      </c>
      <c r="C76" s="675"/>
      <c r="D76" s="675"/>
      <c r="E76" s="673"/>
    </row>
    <row r="77" spans="1:5" s="5" customFormat="1" ht="15" customHeight="1">
      <c r="A77" s="306"/>
      <c r="B77" s="334" t="s">
        <v>275</v>
      </c>
      <c r="C77" s="681" t="s">
        <v>75</v>
      </c>
      <c r="D77" s="682" t="s">
        <v>75</v>
      </c>
      <c r="E77" s="672">
        <v>16000</v>
      </c>
    </row>
    <row r="78" spans="1:5" s="5" customFormat="1" ht="16.5" customHeight="1" thickBot="1">
      <c r="A78" s="326"/>
      <c r="B78" s="313" t="s">
        <v>274</v>
      </c>
      <c r="C78" s="671"/>
      <c r="D78" s="665"/>
      <c r="E78" s="666"/>
    </row>
    <row r="79" spans="1:5" s="5" customFormat="1" ht="18" customHeight="1">
      <c r="A79" s="646"/>
      <c r="B79" s="310" t="s">
        <v>39</v>
      </c>
      <c r="C79" s="370" t="s">
        <v>75</v>
      </c>
      <c r="D79" s="373" t="s">
        <v>75</v>
      </c>
      <c r="E79" s="98">
        <v>282000</v>
      </c>
    </row>
    <row r="80" spans="1:5" s="5" customFormat="1" ht="21" customHeight="1">
      <c r="A80" s="306"/>
      <c r="B80" s="307" t="s">
        <v>5</v>
      </c>
      <c r="C80" s="363" t="s">
        <v>75</v>
      </c>
      <c r="D80" s="368" t="s">
        <v>75</v>
      </c>
      <c r="E80" s="96">
        <v>6000</v>
      </c>
    </row>
    <row r="81" spans="1:5" s="5" customFormat="1" ht="17.25" customHeight="1">
      <c r="A81" s="306"/>
      <c r="B81" s="358" t="s">
        <v>69</v>
      </c>
      <c r="C81" s="667" t="s">
        <v>75</v>
      </c>
      <c r="D81" s="686" t="s">
        <v>75</v>
      </c>
      <c r="E81" s="692">
        <v>500</v>
      </c>
    </row>
    <row r="82" spans="1:5" s="5" customFormat="1" ht="15.75" customHeight="1" thickBot="1">
      <c r="A82" s="306"/>
      <c r="B82" s="321" t="s">
        <v>70</v>
      </c>
      <c r="C82" s="696"/>
      <c r="D82" s="687"/>
      <c r="E82" s="673"/>
    </row>
    <row r="83" spans="1:5" s="4" customFormat="1" ht="24" customHeight="1" thickBot="1">
      <c r="A83" s="305">
        <v>900</v>
      </c>
      <c r="B83" s="309" t="s">
        <v>40</v>
      </c>
      <c r="C83" s="371" t="s">
        <v>75</v>
      </c>
      <c r="D83" s="343">
        <f>SUM(D84:D93)</f>
        <v>162800</v>
      </c>
      <c r="E83" s="94">
        <f>SUM(E84:E93)</f>
        <v>693953</v>
      </c>
    </row>
    <row r="84" spans="1:5" s="5" customFormat="1" ht="21" customHeight="1">
      <c r="A84" s="306"/>
      <c r="B84" s="308" t="s">
        <v>39</v>
      </c>
      <c r="C84" s="393" t="s">
        <v>75</v>
      </c>
      <c r="D84" s="397" t="s">
        <v>75</v>
      </c>
      <c r="E84" s="101">
        <v>90000</v>
      </c>
    </row>
    <row r="85" spans="1:5" s="5" customFormat="1" ht="18" customHeight="1">
      <c r="A85" s="306"/>
      <c r="B85" s="322" t="s">
        <v>5</v>
      </c>
      <c r="C85" s="393" t="s">
        <v>75</v>
      </c>
      <c r="D85" s="355">
        <v>50000</v>
      </c>
      <c r="E85" s="97">
        <v>72000</v>
      </c>
    </row>
    <row r="86" spans="1:5" s="5" customFormat="1" ht="18" customHeight="1">
      <c r="A86" s="306"/>
      <c r="B86" s="322" t="s">
        <v>71</v>
      </c>
      <c r="C86" s="393" t="s">
        <v>75</v>
      </c>
      <c r="D86" s="397" t="s">
        <v>75</v>
      </c>
      <c r="E86" s="101">
        <v>5000</v>
      </c>
    </row>
    <row r="87" spans="1:5" s="5" customFormat="1" ht="15.75" customHeight="1">
      <c r="A87" s="306"/>
      <c r="B87" s="360" t="s">
        <v>249</v>
      </c>
      <c r="C87" s="681" t="s">
        <v>75</v>
      </c>
      <c r="D87" s="682" t="s">
        <v>75</v>
      </c>
      <c r="E87" s="672">
        <v>70000</v>
      </c>
    </row>
    <row r="88" spans="1:5" s="5" customFormat="1" ht="15" customHeight="1">
      <c r="A88" s="306"/>
      <c r="B88" s="361" t="s">
        <v>250</v>
      </c>
      <c r="C88" s="678"/>
      <c r="D88" s="683"/>
      <c r="E88" s="670"/>
    </row>
    <row r="89" spans="1:5" s="5" customFormat="1" ht="16.5" customHeight="1">
      <c r="A89" s="306"/>
      <c r="B89" s="360" t="s">
        <v>261</v>
      </c>
      <c r="C89" s="681" t="s">
        <v>75</v>
      </c>
      <c r="D89" s="682" t="s">
        <v>75</v>
      </c>
      <c r="E89" s="672">
        <v>344153</v>
      </c>
    </row>
    <row r="90" spans="1:5" s="5" customFormat="1" ht="17.25" customHeight="1">
      <c r="A90" s="306"/>
      <c r="B90" s="325" t="s">
        <v>262</v>
      </c>
      <c r="C90" s="684"/>
      <c r="D90" s="685"/>
      <c r="E90" s="692"/>
    </row>
    <row r="91" spans="1:5" s="5" customFormat="1" ht="17.25" customHeight="1">
      <c r="A91" s="306"/>
      <c r="B91" s="395" t="s">
        <v>287</v>
      </c>
      <c r="C91" s="677" t="s">
        <v>75</v>
      </c>
      <c r="D91" s="679">
        <v>9600</v>
      </c>
      <c r="E91" s="672">
        <v>9600</v>
      </c>
    </row>
    <row r="92" spans="1:5" s="5" customFormat="1" ht="17.25" customHeight="1">
      <c r="A92" s="306"/>
      <c r="B92" s="396" t="s">
        <v>317</v>
      </c>
      <c r="C92" s="678"/>
      <c r="D92" s="680"/>
      <c r="E92" s="673"/>
    </row>
    <row r="93" spans="1:5" s="5" customFormat="1" ht="17.25" customHeight="1" thickBot="1">
      <c r="A93" s="326"/>
      <c r="B93" s="394" t="s">
        <v>286</v>
      </c>
      <c r="C93" s="398" t="s">
        <v>75</v>
      </c>
      <c r="D93" s="400">
        <v>103200</v>
      </c>
      <c r="E93" s="301">
        <v>103200</v>
      </c>
    </row>
    <row r="94" spans="1:5" s="4" customFormat="1" ht="24" customHeight="1" thickBot="1">
      <c r="A94" s="305">
        <v>926</v>
      </c>
      <c r="B94" s="309" t="s">
        <v>41</v>
      </c>
      <c r="C94" s="371" t="s">
        <v>75</v>
      </c>
      <c r="D94" s="382" t="s">
        <v>75</v>
      </c>
      <c r="E94" s="94">
        <f>SUM(E95:E96)</f>
        <v>552000</v>
      </c>
    </row>
    <row r="95" spans="1:5" s="4" customFormat="1" ht="25.5" customHeight="1">
      <c r="A95" s="327"/>
      <c r="B95" s="328" t="s">
        <v>38</v>
      </c>
      <c r="C95" s="372" t="s">
        <v>75</v>
      </c>
      <c r="D95" s="388" t="s">
        <v>75</v>
      </c>
      <c r="E95" s="99">
        <v>13000</v>
      </c>
    </row>
    <row r="96" spans="1:5" s="5" customFormat="1" ht="23.25" customHeight="1" thickBot="1">
      <c r="A96" s="306"/>
      <c r="B96" s="322" t="s">
        <v>39</v>
      </c>
      <c r="C96" s="393" t="s">
        <v>75</v>
      </c>
      <c r="D96" s="397" t="s">
        <v>75</v>
      </c>
      <c r="E96" s="101">
        <v>539000</v>
      </c>
    </row>
    <row r="97" spans="1:5" s="5" customFormat="1" ht="30.75" customHeight="1" thickBot="1" thickTop="1">
      <c r="A97" s="698" t="s">
        <v>42</v>
      </c>
      <c r="B97" s="699"/>
      <c r="C97" s="399" t="s">
        <v>75</v>
      </c>
      <c r="D97" s="401">
        <f>SUM(D6,D9,D11,D20,D25,D34,D37,D39,D61,D68,D74,D83,D94)</f>
        <v>774634</v>
      </c>
      <c r="E97" s="104">
        <f>SUM(E6,E9,E11,E20,E25,E34,E37,E39,E61,E68,E74,E83,E94)</f>
        <v>81165321</v>
      </c>
    </row>
    <row r="98" ht="18.75" thickTop="1"/>
  </sheetData>
  <mergeCells count="54">
    <mergeCell ref="E28:E29"/>
    <mergeCell ref="C69:C70"/>
    <mergeCell ref="D69:D70"/>
    <mergeCell ref="E69:E70"/>
    <mergeCell ref="C28:C29"/>
    <mergeCell ref="C30:C31"/>
    <mergeCell ref="D28:D29"/>
    <mergeCell ref="D30:D31"/>
    <mergeCell ref="E56:E57"/>
    <mergeCell ref="E30:E31"/>
    <mergeCell ref="B1:E1"/>
    <mergeCell ref="B2:E2"/>
    <mergeCell ref="E23:E24"/>
    <mergeCell ref="E26:E27"/>
    <mergeCell ref="C26:C27"/>
    <mergeCell ref="D26:D27"/>
    <mergeCell ref="C16:C17"/>
    <mergeCell ref="D16:D17"/>
    <mergeCell ref="E16:E17"/>
    <mergeCell ref="C23:C24"/>
    <mergeCell ref="A97:B97"/>
    <mergeCell ref="E75:E76"/>
    <mergeCell ref="E81:E82"/>
    <mergeCell ref="E87:E88"/>
    <mergeCell ref="E89:E90"/>
    <mergeCell ref="C77:C78"/>
    <mergeCell ref="D77:D78"/>
    <mergeCell ref="E77:E78"/>
    <mergeCell ref="C81:C82"/>
    <mergeCell ref="D81:D82"/>
    <mergeCell ref="D59:D60"/>
    <mergeCell ref="C59:C60"/>
    <mergeCell ref="E35:E36"/>
    <mergeCell ref="E40:E41"/>
    <mergeCell ref="E52:E53"/>
    <mergeCell ref="C35:C36"/>
    <mergeCell ref="D35:D36"/>
    <mergeCell ref="C40:C41"/>
    <mergeCell ref="D40:D41"/>
    <mergeCell ref="E59:E60"/>
    <mergeCell ref="D23:D24"/>
    <mergeCell ref="C56:C57"/>
    <mergeCell ref="D56:D57"/>
    <mergeCell ref="C52:C53"/>
    <mergeCell ref="D52:D53"/>
    <mergeCell ref="E91:E92"/>
    <mergeCell ref="C75:C76"/>
    <mergeCell ref="D75:D76"/>
    <mergeCell ref="C91:C92"/>
    <mergeCell ref="D91:D92"/>
    <mergeCell ref="C87:C88"/>
    <mergeCell ref="D87:D88"/>
    <mergeCell ref="C89:C90"/>
    <mergeCell ref="D89:D90"/>
  </mergeCells>
  <printOptions horizontalCentered="1"/>
  <pageMargins left="0.3937007874015748" right="0" top="0.5905511811023623" bottom="0" header="0.5118110236220472" footer="0.1181102362204724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1"/>
  <sheetViews>
    <sheetView workbookViewId="0" topLeftCell="A1">
      <selection activeCell="F2" sqref="F2"/>
    </sheetView>
  </sheetViews>
  <sheetFormatPr defaultColWidth="9.00390625" defaultRowHeight="12.75"/>
  <cols>
    <col min="1" max="1" width="5.00390625" style="0" customWidth="1"/>
    <col min="2" max="2" width="7.375" style="0" customWidth="1"/>
    <col min="3" max="3" width="49.625" style="0" customWidth="1"/>
    <col min="4" max="4" width="13.00390625" style="0" customWidth="1"/>
    <col min="5" max="5" width="12.00390625" style="0" customWidth="1"/>
    <col min="6" max="6" width="12.75390625" style="0" customWidth="1"/>
  </cols>
  <sheetData>
    <row r="1" spans="1:6" ht="18.75">
      <c r="A1" s="91"/>
      <c r="B1" s="91"/>
      <c r="C1" s="11"/>
      <c r="D1" s="11"/>
      <c r="E1" s="11"/>
      <c r="F1" s="42" t="s">
        <v>325</v>
      </c>
    </row>
    <row r="2" spans="1:6" ht="18.75">
      <c r="A2" s="91"/>
      <c r="B2" s="91"/>
      <c r="C2" s="11"/>
      <c r="D2" s="11"/>
      <c r="E2" s="11"/>
      <c r="F2" s="42" t="s">
        <v>292</v>
      </c>
    </row>
    <row r="3" spans="1:6" ht="28.5" customHeight="1">
      <c r="A3" s="735" t="s">
        <v>226</v>
      </c>
      <c r="B3" s="735"/>
      <c r="C3" s="735"/>
      <c r="D3" s="735"/>
      <c r="E3" s="735"/>
      <c r="F3" s="735"/>
    </row>
    <row r="4" spans="1:6" ht="15.75" customHeight="1" thickBot="1">
      <c r="A4" s="91"/>
      <c r="B4" s="91"/>
      <c r="C4" s="11"/>
      <c r="D4" s="11"/>
      <c r="E4" s="11"/>
      <c r="F4" s="251"/>
    </row>
    <row r="5" spans="1:6" ht="22.5" customHeight="1" thickBot="1">
      <c r="A5" s="451" t="s">
        <v>0</v>
      </c>
      <c r="B5" s="252" t="s">
        <v>86</v>
      </c>
      <c r="C5" s="252" t="s">
        <v>165</v>
      </c>
      <c r="D5" s="503" t="s">
        <v>269</v>
      </c>
      <c r="E5" s="503" t="s">
        <v>270</v>
      </c>
      <c r="F5" s="504" t="s">
        <v>271</v>
      </c>
    </row>
    <row r="6" spans="1:6" ht="19.5" thickBot="1">
      <c r="A6" s="493">
        <v>10</v>
      </c>
      <c r="B6" s="253"/>
      <c r="C6" s="309" t="s">
        <v>166</v>
      </c>
      <c r="D6" s="371" t="s">
        <v>75</v>
      </c>
      <c r="E6" s="382" t="s">
        <v>75</v>
      </c>
      <c r="F6" s="466">
        <f>SUM(F7)</f>
        <v>1000</v>
      </c>
    </row>
    <row r="7" spans="1:6" ht="19.5" thickBot="1">
      <c r="A7" s="494"/>
      <c r="B7" s="452">
        <v>1030</v>
      </c>
      <c r="C7" s="360" t="s">
        <v>167</v>
      </c>
      <c r="D7" s="526" t="s">
        <v>75</v>
      </c>
      <c r="E7" s="532" t="s">
        <v>75</v>
      </c>
      <c r="F7" s="467">
        <v>1000</v>
      </c>
    </row>
    <row r="8" spans="1:6" ht="19.5" thickBot="1">
      <c r="A8" s="451">
        <v>600</v>
      </c>
      <c r="B8" s="252"/>
      <c r="C8" s="309" t="s">
        <v>121</v>
      </c>
      <c r="D8" s="371" t="s">
        <v>75</v>
      </c>
      <c r="E8" s="466">
        <f>SUM(E9,E10)</f>
        <v>1530000</v>
      </c>
      <c r="F8" s="466">
        <f>SUM(F9,F10)</f>
        <v>6500000</v>
      </c>
    </row>
    <row r="9" spans="1:6" ht="18.75">
      <c r="A9" s="494"/>
      <c r="B9" s="453">
        <v>60004</v>
      </c>
      <c r="C9" s="414" t="s">
        <v>242</v>
      </c>
      <c r="D9" s="527" t="s">
        <v>75</v>
      </c>
      <c r="E9" s="533" t="s">
        <v>75</v>
      </c>
      <c r="F9" s="468">
        <v>2000000</v>
      </c>
    </row>
    <row r="10" spans="1:6" ht="18.75">
      <c r="A10" s="494"/>
      <c r="B10" s="454">
        <v>60016</v>
      </c>
      <c r="C10" s="415" t="s">
        <v>122</v>
      </c>
      <c r="D10" s="528" t="s">
        <v>75</v>
      </c>
      <c r="E10" s="512">
        <f>SUM(E11,E16)</f>
        <v>1530000</v>
      </c>
      <c r="F10" s="469">
        <f>SUM(F11,F16)</f>
        <v>4500000</v>
      </c>
    </row>
    <row r="11" spans="1:6" ht="18.75">
      <c r="A11" s="494"/>
      <c r="B11" s="455"/>
      <c r="C11" s="334" t="s">
        <v>168</v>
      </c>
      <c r="D11" s="529" t="s">
        <v>75</v>
      </c>
      <c r="E11" s="522" t="s">
        <v>75</v>
      </c>
      <c r="F11" s="467">
        <f>SUM(F13:F15)</f>
        <v>1400000</v>
      </c>
    </row>
    <row r="12" spans="1:6" ht="16.5" customHeight="1">
      <c r="A12" s="494"/>
      <c r="B12" s="455"/>
      <c r="C12" s="416" t="s">
        <v>54</v>
      </c>
      <c r="D12" s="530"/>
      <c r="E12" s="513"/>
      <c r="F12" s="470"/>
    </row>
    <row r="13" spans="1:6" ht="16.5">
      <c r="A13" s="494"/>
      <c r="B13" s="455"/>
      <c r="C13" s="409" t="s">
        <v>227</v>
      </c>
      <c r="D13" s="714" t="s">
        <v>75</v>
      </c>
      <c r="E13" s="739" t="s">
        <v>75</v>
      </c>
      <c r="F13" s="730">
        <v>130000</v>
      </c>
    </row>
    <row r="14" spans="1:6" ht="16.5">
      <c r="A14" s="494"/>
      <c r="B14" s="455"/>
      <c r="C14" s="409" t="s">
        <v>228</v>
      </c>
      <c r="D14" s="741"/>
      <c r="E14" s="740"/>
      <c r="F14" s="730"/>
    </row>
    <row r="15" spans="1:6" ht="18.75">
      <c r="A15" s="494"/>
      <c r="B15" s="455"/>
      <c r="C15" s="417" t="s">
        <v>185</v>
      </c>
      <c r="D15" s="510" t="s">
        <v>75</v>
      </c>
      <c r="E15" s="514" t="s">
        <v>75</v>
      </c>
      <c r="F15" s="471">
        <v>1270000</v>
      </c>
    </row>
    <row r="16" spans="1:6" ht="19.5" thickBot="1">
      <c r="A16" s="494"/>
      <c r="B16" s="453"/>
      <c r="C16" s="418" t="s">
        <v>169</v>
      </c>
      <c r="D16" s="531" t="s">
        <v>75</v>
      </c>
      <c r="E16" s="515">
        <v>1530000</v>
      </c>
      <c r="F16" s="472">
        <v>3100000</v>
      </c>
    </row>
    <row r="17" spans="1:6" ht="24.75" customHeight="1" thickBot="1">
      <c r="A17" s="451">
        <v>630</v>
      </c>
      <c r="B17" s="252"/>
      <c r="C17" s="309" t="s">
        <v>123</v>
      </c>
      <c r="D17" s="371" t="s">
        <v>75</v>
      </c>
      <c r="E17" s="371" t="s">
        <v>75</v>
      </c>
      <c r="F17" s="466">
        <f>SUM(F18,F23)</f>
        <v>721000</v>
      </c>
    </row>
    <row r="18" spans="1:6" ht="20.25" customHeight="1">
      <c r="A18" s="494"/>
      <c r="B18" s="454">
        <v>63003</v>
      </c>
      <c r="C18" s="419" t="s">
        <v>170</v>
      </c>
      <c r="D18" s="534" t="s">
        <v>75</v>
      </c>
      <c r="E18" s="534" t="s">
        <v>75</v>
      </c>
      <c r="F18" s="469">
        <f>SUM(F20:F22)</f>
        <v>21000</v>
      </c>
    </row>
    <row r="19" spans="1:6" ht="18.75">
      <c r="A19" s="494"/>
      <c r="B19" s="455"/>
      <c r="C19" s="358" t="s">
        <v>54</v>
      </c>
      <c r="D19" s="413"/>
      <c r="E19" s="413"/>
      <c r="F19" s="470"/>
    </row>
    <row r="20" spans="1:6" ht="16.5" customHeight="1">
      <c r="A20" s="494"/>
      <c r="B20" s="455"/>
      <c r="C20" s="358" t="s">
        <v>222</v>
      </c>
      <c r="D20" s="728" t="s">
        <v>75</v>
      </c>
      <c r="E20" s="728" t="s">
        <v>75</v>
      </c>
      <c r="F20" s="730">
        <v>6000</v>
      </c>
    </row>
    <row r="21" spans="1:6" ht="16.5">
      <c r="A21" s="494"/>
      <c r="B21" s="455"/>
      <c r="C21" s="358" t="s">
        <v>229</v>
      </c>
      <c r="D21" s="729"/>
      <c r="E21" s="729"/>
      <c r="F21" s="730"/>
    </row>
    <row r="22" spans="1:6" ht="18.75">
      <c r="A22" s="494"/>
      <c r="B22" s="455"/>
      <c r="C22" s="360" t="s">
        <v>185</v>
      </c>
      <c r="D22" s="526" t="s">
        <v>75</v>
      </c>
      <c r="E22" s="526" t="s">
        <v>75</v>
      </c>
      <c r="F22" s="467">
        <v>15000</v>
      </c>
    </row>
    <row r="23" spans="1:6" ht="19.5" thickBot="1">
      <c r="A23" s="494"/>
      <c r="B23" s="456">
        <v>63095</v>
      </c>
      <c r="C23" s="420" t="s">
        <v>173</v>
      </c>
      <c r="D23" s="535" t="s">
        <v>75</v>
      </c>
      <c r="E23" s="535" t="s">
        <v>75</v>
      </c>
      <c r="F23" s="473">
        <v>700000</v>
      </c>
    </row>
    <row r="24" spans="1:6" ht="24.75" customHeight="1" thickBot="1">
      <c r="A24" s="451">
        <v>700</v>
      </c>
      <c r="B24" s="252"/>
      <c r="C24" s="304" t="s">
        <v>2</v>
      </c>
      <c r="D24" s="623">
        <f>SUM(D25,D28,D31)</f>
        <v>1530000</v>
      </c>
      <c r="E24" s="623">
        <f>SUM(E25,E28,E31)</f>
        <v>114000</v>
      </c>
      <c r="F24" s="466">
        <f>SUM(F25,F28,F31)</f>
        <v>1741000</v>
      </c>
    </row>
    <row r="25" spans="1:6" ht="20.25" customHeight="1">
      <c r="A25" s="494"/>
      <c r="B25" s="454">
        <v>70001</v>
      </c>
      <c r="C25" s="415" t="s">
        <v>171</v>
      </c>
      <c r="D25" s="537" t="s">
        <v>75</v>
      </c>
      <c r="E25" s="537" t="s">
        <v>75</v>
      </c>
      <c r="F25" s="469">
        <f>SUM(F27)</f>
        <v>600000</v>
      </c>
    </row>
    <row r="26" spans="1:6" ht="18.75">
      <c r="A26" s="494"/>
      <c r="B26" s="457"/>
      <c r="C26" s="421" t="s">
        <v>54</v>
      </c>
      <c r="D26" s="538"/>
      <c r="E26" s="538"/>
      <c r="F26" s="474"/>
    </row>
    <row r="27" spans="1:6" ht="17.25">
      <c r="A27" s="494"/>
      <c r="B27" s="453"/>
      <c r="C27" s="620" t="s">
        <v>239</v>
      </c>
      <c r="D27" s="539" t="s">
        <v>75</v>
      </c>
      <c r="E27" s="539" t="s">
        <v>75</v>
      </c>
      <c r="F27" s="468">
        <v>600000</v>
      </c>
    </row>
    <row r="28" spans="1:6" ht="20.25" customHeight="1">
      <c r="A28" s="494"/>
      <c r="B28" s="458">
        <v>70005</v>
      </c>
      <c r="C28" s="415" t="s">
        <v>172</v>
      </c>
      <c r="D28" s="537" t="s">
        <v>75</v>
      </c>
      <c r="E28" s="512">
        <f>SUM(E29:E30)</f>
        <v>114000</v>
      </c>
      <c r="F28" s="469">
        <f>SUM(F29:F30)</f>
        <v>821000</v>
      </c>
    </row>
    <row r="29" spans="1:6" ht="18.75">
      <c r="A29" s="494"/>
      <c r="B29" s="455"/>
      <c r="C29" s="334" t="s">
        <v>168</v>
      </c>
      <c r="D29" s="522" t="s">
        <v>75</v>
      </c>
      <c r="E29" s="516">
        <v>39000</v>
      </c>
      <c r="F29" s="467">
        <v>619000</v>
      </c>
    </row>
    <row r="30" spans="1:6" ht="18.75">
      <c r="A30" s="494"/>
      <c r="B30" s="453"/>
      <c r="C30" s="422" t="s">
        <v>169</v>
      </c>
      <c r="D30" s="540" t="s">
        <v>75</v>
      </c>
      <c r="E30" s="517">
        <v>75000</v>
      </c>
      <c r="F30" s="475">
        <v>202000</v>
      </c>
    </row>
    <row r="31" spans="1:6" ht="21" customHeight="1" thickBot="1">
      <c r="A31" s="494"/>
      <c r="B31" s="454">
        <v>70095</v>
      </c>
      <c r="C31" s="415" t="s">
        <v>173</v>
      </c>
      <c r="D31" s="512">
        <v>1530000</v>
      </c>
      <c r="E31" s="537" t="s">
        <v>75</v>
      </c>
      <c r="F31" s="469">
        <v>320000</v>
      </c>
    </row>
    <row r="32" spans="1:6" ht="26.25" customHeight="1" thickBot="1">
      <c r="A32" s="451">
        <v>710</v>
      </c>
      <c r="B32" s="252"/>
      <c r="C32" s="309" t="s">
        <v>6</v>
      </c>
      <c r="D32" s="371" t="s">
        <v>75</v>
      </c>
      <c r="E32" s="546">
        <f>SUM(E33,E34,E35)</f>
        <v>64100</v>
      </c>
      <c r="F32" s="466">
        <f>SUM(F33,F34,F35)</f>
        <v>274100</v>
      </c>
    </row>
    <row r="33" spans="1:6" ht="21.75" customHeight="1">
      <c r="A33" s="495"/>
      <c r="B33" s="459">
        <v>71004</v>
      </c>
      <c r="C33" s="423" t="s">
        <v>296</v>
      </c>
      <c r="D33" s="541" t="s">
        <v>75</v>
      </c>
      <c r="E33" s="518">
        <v>45000</v>
      </c>
      <c r="F33" s="476">
        <v>180000</v>
      </c>
    </row>
    <row r="34" spans="1:6" ht="18.75">
      <c r="A34" s="494"/>
      <c r="B34" s="458">
        <v>71035</v>
      </c>
      <c r="C34" s="424" t="s">
        <v>174</v>
      </c>
      <c r="D34" s="542" t="s">
        <v>75</v>
      </c>
      <c r="E34" s="519">
        <v>19100</v>
      </c>
      <c r="F34" s="477">
        <v>29100</v>
      </c>
    </row>
    <row r="35" spans="1:6" ht="18.75">
      <c r="A35" s="494"/>
      <c r="B35" s="453">
        <v>71095</v>
      </c>
      <c r="C35" s="414" t="s">
        <v>186</v>
      </c>
      <c r="D35" s="527" t="s">
        <v>75</v>
      </c>
      <c r="E35" s="533" t="s">
        <v>75</v>
      </c>
      <c r="F35" s="468">
        <f>SUM(F37:F40)</f>
        <v>65000</v>
      </c>
    </row>
    <row r="36" spans="1:6" ht="17.25" customHeight="1">
      <c r="A36" s="494"/>
      <c r="B36" s="455"/>
      <c r="C36" s="416" t="s">
        <v>76</v>
      </c>
      <c r="D36" s="530"/>
      <c r="E36" s="544"/>
      <c r="F36" s="467"/>
    </row>
    <row r="37" spans="1:6" ht="16.5">
      <c r="A37" s="494"/>
      <c r="B37" s="455"/>
      <c r="C37" s="573" t="s">
        <v>175</v>
      </c>
      <c r="D37" s="714" t="s">
        <v>75</v>
      </c>
      <c r="E37" s="715" t="s">
        <v>75</v>
      </c>
      <c r="F37" s="736">
        <v>4000</v>
      </c>
    </row>
    <row r="38" spans="1:6" ht="15.75" customHeight="1">
      <c r="A38" s="496"/>
      <c r="B38" s="460"/>
      <c r="C38" s="426" t="s">
        <v>224</v>
      </c>
      <c r="D38" s="685"/>
      <c r="E38" s="685"/>
      <c r="F38" s="737"/>
    </row>
    <row r="39" spans="1:6" ht="16.5" customHeight="1">
      <c r="A39" s="496"/>
      <c r="B39" s="460"/>
      <c r="C39" s="427" t="s">
        <v>176</v>
      </c>
      <c r="D39" s="683"/>
      <c r="E39" s="683"/>
      <c r="F39" s="737"/>
    </row>
    <row r="40" spans="1:6" ht="19.5" thickBot="1">
      <c r="A40" s="496"/>
      <c r="B40" s="460"/>
      <c r="C40" s="428" t="s">
        <v>185</v>
      </c>
      <c r="D40" s="543" t="s">
        <v>75</v>
      </c>
      <c r="E40" s="545" t="s">
        <v>75</v>
      </c>
      <c r="F40" s="478">
        <v>61000</v>
      </c>
    </row>
    <row r="41" spans="1:6" ht="24.75" customHeight="1" thickBot="1">
      <c r="A41" s="451">
        <v>750</v>
      </c>
      <c r="B41" s="252"/>
      <c r="C41" s="309" t="s">
        <v>10</v>
      </c>
      <c r="D41" s="371" t="s">
        <v>75</v>
      </c>
      <c r="E41" s="546">
        <f>SUM(E42,E49,E50,E60)</f>
        <v>38934</v>
      </c>
      <c r="F41" s="466">
        <f>SUM(F42,F49,F50,F60)</f>
        <v>8020446</v>
      </c>
    </row>
    <row r="42" spans="1:6" ht="21" customHeight="1" thickBot="1">
      <c r="A42" s="497"/>
      <c r="B42" s="461">
        <v>75011</v>
      </c>
      <c r="C42" s="345" t="s">
        <v>177</v>
      </c>
      <c r="D42" s="403" t="s">
        <v>75</v>
      </c>
      <c r="E42" s="403" t="s">
        <v>75</v>
      </c>
      <c r="F42" s="479">
        <f>SUM(F43)</f>
        <v>255800</v>
      </c>
    </row>
    <row r="43" spans="1:6" ht="18.75">
      <c r="A43" s="494"/>
      <c r="B43" s="455"/>
      <c r="C43" s="416" t="s">
        <v>168</v>
      </c>
      <c r="D43" s="547" t="s">
        <v>75</v>
      </c>
      <c r="E43" s="547" t="s">
        <v>75</v>
      </c>
      <c r="F43" s="470">
        <f>SUM(F45:F48)</f>
        <v>255800</v>
      </c>
    </row>
    <row r="44" spans="1:6" ht="17.25" customHeight="1">
      <c r="A44" s="494"/>
      <c r="B44" s="455"/>
      <c r="C44" s="416" t="s">
        <v>76</v>
      </c>
      <c r="D44" s="530"/>
      <c r="E44" s="530"/>
      <c r="F44" s="470"/>
    </row>
    <row r="45" spans="1:6" ht="18.75">
      <c r="A45" s="494"/>
      <c r="B45" s="455"/>
      <c r="C45" s="425" t="s">
        <v>178</v>
      </c>
      <c r="D45" s="547" t="s">
        <v>75</v>
      </c>
      <c r="E45" s="547" t="s">
        <v>75</v>
      </c>
      <c r="F45" s="470">
        <v>188800</v>
      </c>
    </row>
    <row r="46" spans="1:6" ht="18.75">
      <c r="A46" s="494"/>
      <c r="B46" s="455"/>
      <c r="C46" s="429" t="s">
        <v>179</v>
      </c>
      <c r="D46" s="548" t="s">
        <v>75</v>
      </c>
      <c r="E46" s="548" t="s">
        <v>75</v>
      </c>
      <c r="F46" s="480">
        <v>25000</v>
      </c>
    </row>
    <row r="47" spans="1:6" ht="18.75">
      <c r="A47" s="494"/>
      <c r="B47" s="455"/>
      <c r="C47" s="429" t="s">
        <v>180</v>
      </c>
      <c r="D47" s="548" t="s">
        <v>75</v>
      </c>
      <c r="E47" s="548" t="s">
        <v>75</v>
      </c>
      <c r="F47" s="480">
        <v>36800</v>
      </c>
    </row>
    <row r="48" spans="1:6" ht="18.75">
      <c r="A48" s="494"/>
      <c r="B48" s="453"/>
      <c r="C48" s="430" t="s">
        <v>181</v>
      </c>
      <c r="D48" s="549" t="s">
        <v>75</v>
      </c>
      <c r="E48" s="549" t="s">
        <v>75</v>
      </c>
      <c r="F48" s="469">
        <v>5200</v>
      </c>
    </row>
    <row r="49" spans="1:6" ht="18.75">
      <c r="A49" s="494"/>
      <c r="B49" s="458">
        <v>75022</v>
      </c>
      <c r="C49" s="424" t="s">
        <v>182</v>
      </c>
      <c r="D49" s="542" t="s">
        <v>75</v>
      </c>
      <c r="E49" s="542" t="s">
        <v>75</v>
      </c>
      <c r="F49" s="477">
        <v>330000</v>
      </c>
    </row>
    <row r="50" spans="1:6" ht="18.75">
      <c r="A50" s="494"/>
      <c r="B50" s="453">
        <v>75023</v>
      </c>
      <c r="C50" s="414" t="s">
        <v>183</v>
      </c>
      <c r="D50" s="527" t="s">
        <v>75</v>
      </c>
      <c r="E50" s="511">
        <f>SUM(E51,E59)</f>
        <v>12334</v>
      </c>
      <c r="F50" s="468">
        <f>SUM(F51,F59)</f>
        <v>7207134</v>
      </c>
    </row>
    <row r="51" spans="1:6" ht="18.75">
      <c r="A51" s="498"/>
      <c r="B51" s="462"/>
      <c r="C51" s="416" t="s">
        <v>168</v>
      </c>
      <c r="D51" s="547" t="s">
        <v>75</v>
      </c>
      <c r="E51" s="513">
        <f>SUM(E53:E58)</f>
        <v>12334</v>
      </c>
      <c r="F51" s="470">
        <f>SUM(F53:F58)</f>
        <v>6970134</v>
      </c>
    </row>
    <row r="52" spans="1:6" ht="16.5" customHeight="1">
      <c r="A52" s="498"/>
      <c r="B52" s="462"/>
      <c r="C52" s="416" t="s">
        <v>76</v>
      </c>
      <c r="D52" s="530"/>
      <c r="E52" s="513"/>
      <c r="F52" s="470"/>
    </row>
    <row r="53" spans="1:6" ht="18.75">
      <c r="A53" s="498"/>
      <c r="B53" s="462"/>
      <c r="C53" s="431" t="s">
        <v>178</v>
      </c>
      <c r="D53" s="550" t="s">
        <v>75</v>
      </c>
      <c r="E53" s="552" t="s">
        <v>75</v>
      </c>
      <c r="F53" s="481">
        <v>4313200</v>
      </c>
    </row>
    <row r="54" spans="1:6" ht="18.75">
      <c r="A54" s="498"/>
      <c r="B54" s="462"/>
      <c r="C54" s="431" t="s">
        <v>179</v>
      </c>
      <c r="D54" s="550" t="s">
        <v>75</v>
      </c>
      <c r="E54" s="552" t="s">
        <v>75</v>
      </c>
      <c r="F54" s="481">
        <v>286000</v>
      </c>
    </row>
    <row r="55" spans="1:6" ht="18.75">
      <c r="A55" s="498"/>
      <c r="B55" s="462"/>
      <c r="C55" s="429" t="s">
        <v>180</v>
      </c>
      <c r="D55" s="548" t="s">
        <v>75</v>
      </c>
      <c r="E55" s="553" t="s">
        <v>75</v>
      </c>
      <c r="F55" s="480">
        <v>793200</v>
      </c>
    </row>
    <row r="56" spans="1:6" ht="18.75">
      <c r="A56" s="498"/>
      <c r="B56" s="462"/>
      <c r="C56" s="429" t="s">
        <v>181</v>
      </c>
      <c r="D56" s="548" t="s">
        <v>75</v>
      </c>
      <c r="E56" s="553" t="s">
        <v>75</v>
      </c>
      <c r="F56" s="480">
        <v>113800</v>
      </c>
    </row>
    <row r="57" spans="1:6" ht="18.75">
      <c r="A57" s="498"/>
      <c r="B57" s="462"/>
      <c r="C57" s="429" t="s">
        <v>184</v>
      </c>
      <c r="D57" s="548" t="s">
        <v>75</v>
      </c>
      <c r="E57" s="553" t="s">
        <v>75</v>
      </c>
      <c r="F57" s="480">
        <v>101335</v>
      </c>
    </row>
    <row r="58" spans="1:6" ht="18.75">
      <c r="A58" s="498"/>
      <c r="B58" s="462"/>
      <c r="C58" s="425" t="s">
        <v>185</v>
      </c>
      <c r="D58" s="547" t="s">
        <v>75</v>
      </c>
      <c r="E58" s="551">
        <v>12334</v>
      </c>
      <c r="F58" s="470">
        <v>1362599</v>
      </c>
    </row>
    <row r="59" spans="1:6" ht="18.75">
      <c r="A59" s="498"/>
      <c r="B59" s="463"/>
      <c r="C59" s="422" t="s">
        <v>169</v>
      </c>
      <c r="D59" s="536" t="s">
        <v>75</v>
      </c>
      <c r="E59" s="540" t="s">
        <v>75</v>
      </c>
      <c r="F59" s="475">
        <v>237000</v>
      </c>
    </row>
    <row r="60" spans="1:6" ht="22.5" customHeight="1" thickBot="1">
      <c r="A60" s="494"/>
      <c r="B60" s="453">
        <v>75095</v>
      </c>
      <c r="C60" s="414" t="s">
        <v>186</v>
      </c>
      <c r="D60" s="527" t="s">
        <v>75</v>
      </c>
      <c r="E60" s="511">
        <v>26600</v>
      </c>
      <c r="F60" s="468">
        <v>227512</v>
      </c>
    </row>
    <row r="61" spans="1:6" ht="41.25" customHeight="1" thickBot="1">
      <c r="A61" s="499">
        <v>751</v>
      </c>
      <c r="B61" s="464"/>
      <c r="C61" s="304" t="s">
        <v>13</v>
      </c>
      <c r="D61" s="335" t="s">
        <v>75</v>
      </c>
      <c r="E61" s="357" t="s">
        <v>75</v>
      </c>
      <c r="F61" s="482">
        <f>SUM(F62,F69)</f>
        <v>85000</v>
      </c>
    </row>
    <row r="62" spans="1:6" ht="18.75">
      <c r="A62" s="494"/>
      <c r="B62" s="453">
        <v>75101</v>
      </c>
      <c r="C62" s="414" t="s">
        <v>87</v>
      </c>
      <c r="D62" s="527" t="s">
        <v>75</v>
      </c>
      <c r="E62" s="533" t="s">
        <v>75</v>
      </c>
      <c r="F62" s="468">
        <f>SUM(F63)</f>
        <v>9560</v>
      </c>
    </row>
    <row r="63" spans="1:6" ht="18.75">
      <c r="A63" s="494"/>
      <c r="B63" s="455"/>
      <c r="C63" s="416" t="s">
        <v>168</v>
      </c>
      <c r="D63" s="547" t="s">
        <v>75</v>
      </c>
      <c r="E63" s="554" t="s">
        <v>75</v>
      </c>
      <c r="F63" s="470">
        <f>SUM(F65:F68)</f>
        <v>9560</v>
      </c>
    </row>
    <row r="64" spans="1:6" ht="17.25" customHeight="1">
      <c r="A64" s="494"/>
      <c r="B64" s="455"/>
      <c r="C64" s="416" t="s">
        <v>76</v>
      </c>
      <c r="D64" s="530"/>
      <c r="E64" s="544"/>
      <c r="F64" s="470"/>
    </row>
    <row r="65" spans="1:6" ht="18.75">
      <c r="A65" s="494"/>
      <c r="B65" s="455"/>
      <c r="C65" s="431" t="s">
        <v>178</v>
      </c>
      <c r="D65" s="550" t="s">
        <v>75</v>
      </c>
      <c r="E65" s="552" t="s">
        <v>75</v>
      </c>
      <c r="F65" s="481">
        <v>7000</v>
      </c>
    </row>
    <row r="66" spans="1:6" ht="18.75">
      <c r="A66" s="494"/>
      <c r="B66" s="455"/>
      <c r="C66" s="429" t="s">
        <v>180</v>
      </c>
      <c r="D66" s="548" t="s">
        <v>75</v>
      </c>
      <c r="E66" s="553" t="s">
        <v>75</v>
      </c>
      <c r="F66" s="480">
        <v>1200</v>
      </c>
    </row>
    <row r="67" spans="1:6" ht="18.75">
      <c r="A67" s="494"/>
      <c r="B67" s="455"/>
      <c r="C67" s="429" t="s">
        <v>181</v>
      </c>
      <c r="D67" s="548" t="s">
        <v>75</v>
      </c>
      <c r="E67" s="553" t="s">
        <v>75</v>
      </c>
      <c r="F67" s="480">
        <v>170</v>
      </c>
    </row>
    <row r="68" spans="1:6" ht="18.75">
      <c r="A68" s="494"/>
      <c r="B68" s="455"/>
      <c r="C68" s="445" t="s">
        <v>185</v>
      </c>
      <c r="D68" s="529" t="s">
        <v>75</v>
      </c>
      <c r="E68" s="522" t="s">
        <v>75</v>
      </c>
      <c r="F68" s="467">
        <v>1190</v>
      </c>
    </row>
    <row r="69" spans="1:6" ht="22.5" customHeight="1">
      <c r="A69" s="494"/>
      <c r="B69" s="458">
        <v>75113</v>
      </c>
      <c r="C69" s="424" t="s">
        <v>291</v>
      </c>
      <c r="D69" s="542" t="s">
        <v>75</v>
      </c>
      <c r="E69" s="555" t="s">
        <v>75</v>
      </c>
      <c r="F69" s="477">
        <f>SUM(F70)</f>
        <v>75440</v>
      </c>
    </row>
    <row r="70" spans="1:6" ht="18.75">
      <c r="A70" s="494"/>
      <c r="B70" s="455"/>
      <c r="C70" s="416" t="s">
        <v>168</v>
      </c>
      <c r="D70" s="547" t="s">
        <v>75</v>
      </c>
      <c r="E70" s="554" t="s">
        <v>75</v>
      </c>
      <c r="F70" s="470">
        <f>SUM(F72:F74)</f>
        <v>75440</v>
      </c>
    </row>
    <row r="71" spans="1:6" ht="18.75">
      <c r="A71" s="494"/>
      <c r="B71" s="455"/>
      <c r="C71" s="416" t="s">
        <v>76</v>
      </c>
      <c r="D71" s="530"/>
      <c r="E71" s="544"/>
      <c r="F71" s="470"/>
    </row>
    <row r="72" spans="1:6" ht="18.75">
      <c r="A72" s="494"/>
      <c r="B72" s="455"/>
      <c r="C72" s="431" t="s">
        <v>180</v>
      </c>
      <c r="D72" s="550" t="s">
        <v>75</v>
      </c>
      <c r="E72" s="552" t="s">
        <v>75</v>
      </c>
      <c r="F72" s="481">
        <v>1232</v>
      </c>
    </row>
    <row r="73" spans="1:6" ht="18.75">
      <c r="A73" s="494"/>
      <c r="B73" s="455"/>
      <c r="C73" s="429" t="s">
        <v>181</v>
      </c>
      <c r="D73" s="548" t="s">
        <v>75</v>
      </c>
      <c r="E73" s="553" t="s">
        <v>75</v>
      </c>
      <c r="F73" s="480">
        <v>176</v>
      </c>
    </row>
    <row r="74" spans="1:6" ht="21" customHeight="1" thickBot="1">
      <c r="A74" s="494"/>
      <c r="B74" s="455"/>
      <c r="C74" s="429" t="s">
        <v>185</v>
      </c>
      <c r="D74" s="548" t="s">
        <v>75</v>
      </c>
      <c r="E74" s="553" t="s">
        <v>75</v>
      </c>
      <c r="F74" s="480">
        <v>74032</v>
      </c>
    </row>
    <row r="75" spans="1:6" ht="25.5" customHeight="1" thickBot="1">
      <c r="A75" s="451">
        <v>754</v>
      </c>
      <c r="B75" s="252"/>
      <c r="C75" s="621" t="s">
        <v>302</v>
      </c>
      <c r="D75" s="371" t="s">
        <v>75</v>
      </c>
      <c r="E75" s="546">
        <f>SUM(E76,E77,E78,E87)</f>
        <v>5000</v>
      </c>
      <c r="F75" s="466">
        <f>SUM(F76,F77,F78,F87)</f>
        <v>1040000</v>
      </c>
    </row>
    <row r="76" spans="1:6" ht="21" customHeight="1">
      <c r="A76" s="494"/>
      <c r="B76" s="454">
        <v>75412</v>
      </c>
      <c r="C76" s="432" t="s">
        <v>230</v>
      </c>
      <c r="D76" s="557" t="s">
        <v>75</v>
      </c>
      <c r="E76" s="520">
        <v>3000</v>
      </c>
      <c r="F76" s="469">
        <v>18000</v>
      </c>
    </row>
    <row r="77" spans="1:6" ht="18.75">
      <c r="A77" s="494"/>
      <c r="B77" s="453">
        <v>75414</v>
      </c>
      <c r="C77" s="415" t="s">
        <v>187</v>
      </c>
      <c r="D77" s="528" t="s">
        <v>75</v>
      </c>
      <c r="E77" s="537" t="s">
        <v>75</v>
      </c>
      <c r="F77" s="469">
        <v>40000</v>
      </c>
    </row>
    <row r="78" spans="1:6" ht="18.75">
      <c r="A78" s="494"/>
      <c r="B78" s="458">
        <v>75416</v>
      </c>
      <c r="C78" s="424" t="s">
        <v>188</v>
      </c>
      <c r="D78" s="542" t="s">
        <v>75</v>
      </c>
      <c r="E78" s="519">
        <f>SUM(E79)</f>
        <v>2000</v>
      </c>
      <c r="F78" s="477">
        <f>SUM(F79)</f>
        <v>952000</v>
      </c>
    </row>
    <row r="79" spans="1:6" ht="18.75">
      <c r="A79" s="494"/>
      <c r="B79" s="455"/>
      <c r="C79" s="416" t="s">
        <v>168</v>
      </c>
      <c r="D79" s="547" t="s">
        <v>75</v>
      </c>
      <c r="E79" s="513">
        <f>SUM(E81:E86)</f>
        <v>2000</v>
      </c>
      <c r="F79" s="470">
        <f>SUM(F81:F86)</f>
        <v>952000</v>
      </c>
    </row>
    <row r="80" spans="1:6" ht="15" customHeight="1">
      <c r="A80" s="494"/>
      <c r="B80" s="455"/>
      <c r="C80" s="416" t="s">
        <v>76</v>
      </c>
      <c r="D80" s="530"/>
      <c r="E80" s="513"/>
      <c r="F80" s="470"/>
    </row>
    <row r="81" spans="1:6" ht="18.75">
      <c r="A81" s="494"/>
      <c r="B81" s="455"/>
      <c r="C81" s="431" t="s">
        <v>178</v>
      </c>
      <c r="D81" s="550" t="s">
        <v>75</v>
      </c>
      <c r="E81" s="552" t="s">
        <v>75</v>
      </c>
      <c r="F81" s="481">
        <v>673000</v>
      </c>
    </row>
    <row r="82" spans="1:6" ht="16.5" customHeight="1">
      <c r="A82" s="494"/>
      <c r="B82" s="455"/>
      <c r="C82" s="431" t="s">
        <v>179</v>
      </c>
      <c r="D82" s="550" t="s">
        <v>75</v>
      </c>
      <c r="E82" s="552" t="s">
        <v>75</v>
      </c>
      <c r="F82" s="481">
        <v>57000</v>
      </c>
    </row>
    <row r="83" spans="1:6" ht="17.25" customHeight="1" thickBot="1">
      <c r="A83" s="500"/>
      <c r="B83" s="465"/>
      <c r="C83" s="439" t="s">
        <v>180</v>
      </c>
      <c r="D83" s="543" t="s">
        <v>75</v>
      </c>
      <c r="E83" s="545" t="s">
        <v>75</v>
      </c>
      <c r="F83" s="486">
        <v>125000</v>
      </c>
    </row>
    <row r="84" spans="1:6" ht="18" customHeight="1">
      <c r="A84" s="494"/>
      <c r="B84" s="455"/>
      <c r="C84" s="431" t="s">
        <v>181</v>
      </c>
      <c r="D84" s="550" t="s">
        <v>75</v>
      </c>
      <c r="E84" s="552" t="s">
        <v>75</v>
      </c>
      <c r="F84" s="481">
        <v>18000</v>
      </c>
    </row>
    <row r="85" spans="1:6" ht="15.75" customHeight="1">
      <c r="A85" s="494"/>
      <c r="B85" s="455"/>
      <c r="C85" s="429" t="s">
        <v>184</v>
      </c>
      <c r="D85" s="548" t="s">
        <v>75</v>
      </c>
      <c r="E85" s="553" t="s">
        <v>75</v>
      </c>
      <c r="F85" s="480">
        <v>16500</v>
      </c>
    </row>
    <row r="86" spans="1:6" ht="17.25" customHeight="1">
      <c r="A86" s="494"/>
      <c r="B86" s="453"/>
      <c r="C86" s="433" t="s">
        <v>185</v>
      </c>
      <c r="D86" s="558" t="s">
        <v>75</v>
      </c>
      <c r="E86" s="556">
        <v>2000</v>
      </c>
      <c r="F86" s="468">
        <v>62500</v>
      </c>
    </row>
    <row r="87" spans="1:6" ht="18.75" customHeight="1" thickBot="1">
      <c r="A87" s="500"/>
      <c r="B87" s="465">
        <v>75495</v>
      </c>
      <c r="C87" s="344" t="s">
        <v>186</v>
      </c>
      <c r="D87" s="406" t="s">
        <v>75</v>
      </c>
      <c r="E87" s="367" t="s">
        <v>75</v>
      </c>
      <c r="F87" s="483">
        <v>30000</v>
      </c>
    </row>
    <row r="88" spans="1:6" ht="50.25" customHeight="1" thickBot="1">
      <c r="A88" s="501">
        <v>756</v>
      </c>
      <c r="B88" s="465"/>
      <c r="C88" s="304" t="s">
        <v>248</v>
      </c>
      <c r="D88" s="559" t="s">
        <v>75</v>
      </c>
      <c r="E88" s="560" t="s">
        <v>75</v>
      </c>
      <c r="F88" s="484">
        <f>SUM(F89)</f>
        <v>80000</v>
      </c>
    </row>
    <row r="89" spans="1:6" ht="32.25" thickBot="1">
      <c r="A89" s="497"/>
      <c r="B89" s="461">
        <v>75647</v>
      </c>
      <c r="C89" s="434" t="s">
        <v>225</v>
      </c>
      <c r="D89" s="561" t="s">
        <v>75</v>
      </c>
      <c r="E89" s="562" t="s">
        <v>75</v>
      </c>
      <c r="F89" s="479">
        <v>80000</v>
      </c>
    </row>
    <row r="90" spans="1:6" ht="20.25" customHeight="1" thickBot="1">
      <c r="A90" s="451">
        <v>757</v>
      </c>
      <c r="B90" s="252"/>
      <c r="C90" s="309" t="s">
        <v>189</v>
      </c>
      <c r="D90" s="371" t="s">
        <v>75</v>
      </c>
      <c r="E90" s="382" t="s">
        <v>75</v>
      </c>
      <c r="F90" s="466">
        <f>SUM(F91)</f>
        <v>1330000</v>
      </c>
    </row>
    <row r="91" spans="1:6" ht="20.25" customHeight="1">
      <c r="A91" s="495"/>
      <c r="B91" s="459">
        <v>75702</v>
      </c>
      <c r="C91" s="423" t="s">
        <v>190</v>
      </c>
      <c r="D91" s="541" t="s">
        <v>75</v>
      </c>
      <c r="E91" s="563" t="s">
        <v>75</v>
      </c>
      <c r="F91" s="476">
        <f>SUM(F92)</f>
        <v>1330000</v>
      </c>
    </row>
    <row r="92" spans="1:6" ht="18.75">
      <c r="A92" s="494"/>
      <c r="B92" s="455"/>
      <c r="C92" s="416" t="s">
        <v>168</v>
      </c>
      <c r="D92" s="547" t="s">
        <v>75</v>
      </c>
      <c r="E92" s="554" t="s">
        <v>75</v>
      </c>
      <c r="F92" s="470">
        <f>SUM(F94)</f>
        <v>1330000</v>
      </c>
    </row>
    <row r="93" spans="1:6" ht="15.75" customHeight="1">
      <c r="A93" s="494"/>
      <c r="B93" s="455"/>
      <c r="C93" s="416" t="s">
        <v>76</v>
      </c>
      <c r="D93" s="530"/>
      <c r="E93" s="544"/>
      <c r="F93" s="470"/>
    </row>
    <row r="94" spans="1:6" ht="17.25" customHeight="1" thickBot="1">
      <c r="A94" s="496"/>
      <c r="B94" s="460"/>
      <c r="C94" s="435" t="s">
        <v>191</v>
      </c>
      <c r="D94" s="564" t="s">
        <v>75</v>
      </c>
      <c r="E94" s="565" t="s">
        <v>75</v>
      </c>
      <c r="F94" s="485">
        <v>1330000</v>
      </c>
    </row>
    <row r="95" spans="1:6" ht="19.5" thickBot="1">
      <c r="A95" s="451">
        <v>758</v>
      </c>
      <c r="B95" s="252"/>
      <c r="C95" s="309" t="s">
        <v>192</v>
      </c>
      <c r="D95" s="651">
        <f>SUM(D96)</f>
        <v>37200</v>
      </c>
      <c r="E95" s="382" t="s">
        <v>75</v>
      </c>
      <c r="F95" s="466">
        <f>SUM(F96)</f>
        <v>862800</v>
      </c>
    </row>
    <row r="96" spans="1:6" ht="18.75">
      <c r="A96" s="494"/>
      <c r="B96" s="454">
        <v>75818</v>
      </c>
      <c r="C96" s="415" t="s">
        <v>193</v>
      </c>
      <c r="D96" s="652">
        <f>SUM(D98:D99)</f>
        <v>37200</v>
      </c>
      <c r="E96" s="537" t="s">
        <v>75</v>
      </c>
      <c r="F96" s="469">
        <f>SUM(F98:F99)</f>
        <v>862800</v>
      </c>
    </row>
    <row r="97" spans="1:6" ht="17.25" customHeight="1">
      <c r="A97" s="494"/>
      <c r="B97" s="455"/>
      <c r="C97" s="416" t="s">
        <v>76</v>
      </c>
      <c r="D97" s="530"/>
      <c r="E97" s="544"/>
      <c r="F97" s="470"/>
    </row>
    <row r="98" spans="1:6" ht="18.75">
      <c r="A98" s="494"/>
      <c r="B98" s="455"/>
      <c r="C98" s="425" t="s">
        <v>194</v>
      </c>
      <c r="D98" s="547" t="s">
        <v>75</v>
      </c>
      <c r="E98" s="554" t="s">
        <v>75</v>
      </c>
      <c r="F98" s="470">
        <v>400000</v>
      </c>
    </row>
    <row r="99" spans="1:6" ht="37.5" customHeight="1" thickBot="1">
      <c r="A99" s="494"/>
      <c r="B99" s="455"/>
      <c r="C99" s="436" t="s">
        <v>240</v>
      </c>
      <c r="D99" s="650">
        <v>37200</v>
      </c>
      <c r="E99" s="566" t="s">
        <v>75</v>
      </c>
      <c r="F99" s="480">
        <v>462800</v>
      </c>
    </row>
    <row r="100" spans="1:6" ht="20.25" customHeight="1" thickBot="1">
      <c r="A100" s="451">
        <v>801</v>
      </c>
      <c r="B100" s="252"/>
      <c r="C100" s="309" t="s">
        <v>37</v>
      </c>
      <c r="D100" s="546">
        <f>SUM(D101,D110,D124,D135,D143,D152,D161,D170)</f>
        <v>204009</v>
      </c>
      <c r="E100" s="546">
        <f>SUM(E101,E110,E124,E135,E143,E152,E161,E170)</f>
        <v>412209</v>
      </c>
      <c r="F100" s="466">
        <f>SUM(F101,F110,F124,F135,F143,F152,F161,F170)</f>
        <v>30959272</v>
      </c>
    </row>
    <row r="101" spans="1:6" ht="18.75" customHeight="1">
      <c r="A101" s="494"/>
      <c r="B101" s="453">
        <v>80101</v>
      </c>
      <c r="C101" s="414" t="s">
        <v>195</v>
      </c>
      <c r="D101" s="567">
        <f>SUM(D102)</f>
        <v>1949</v>
      </c>
      <c r="E101" s="567">
        <f>SUM(E102)</f>
        <v>156599</v>
      </c>
      <c r="F101" s="468">
        <f>SUM(F102)</f>
        <v>15597615</v>
      </c>
    </row>
    <row r="102" spans="1:6" ht="18.75">
      <c r="A102" s="494"/>
      <c r="B102" s="455"/>
      <c r="C102" s="416" t="s">
        <v>168</v>
      </c>
      <c r="D102" s="513">
        <f>SUM(D104:D109)</f>
        <v>1949</v>
      </c>
      <c r="E102" s="513">
        <f>SUM(E104:E109)</f>
        <v>156599</v>
      </c>
      <c r="F102" s="470">
        <f>SUM(F104:F109)</f>
        <v>15597615</v>
      </c>
    </row>
    <row r="103" spans="1:6" ht="15.75" customHeight="1">
      <c r="A103" s="494"/>
      <c r="B103" s="455"/>
      <c r="C103" s="416" t="s">
        <v>76</v>
      </c>
      <c r="D103" s="412"/>
      <c r="E103" s="513"/>
      <c r="F103" s="470"/>
    </row>
    <row r="104" spans="1:6" ht="18.75">
      <c r="A104" s="494"/>
      <c r="B104" s="455"/>
      <c r="C104" s="431" t="s">
        <v>178</v>
      </c>
      <c r="D104" s="550" t="s">
        <v>75</v>
      </c>
      <c r="E104" s="568">
        <v>75929</v>
      </c>
      <c r="F104" s="481">
        <v>10179129</v>
      </c>
    </row>
    <row r="105" spans="1:6" ht="18.75">
      <c r="A105" s="494"/>
      <c r="B105" s="455"/>
      <c r="C105" s="429" t="s">
        <v>179</v>
      </c>
      <c r="D105" s="378">
        <v>1949</v>
      </c>
      <c r="E105" s="553" t="s">
        <v>75</v>
      </c>
      <c r="F105" s="480">
        <v>820651</v>
      </c>
    </row>
    <row r="106" spans="1:6" ht="18.75">
      <c r="A106" s="494"/>
      <c r="B106" s="455"/>
      <c r="C106" s="429" t="s">
        <v>180</v>
      </c>
      <c r="D106" s="548" t="s">
        <v>75</v>
      </c>
      <c r="E106" s="378">
        <v>13380</v>
      </c>
      <c r="F106" s="480">
        <v>1958010</v>
      </c>
    </row>
    <row r="107" spans="1:6" ht="18.75">
      <c r="A107" s="494"/>
      <c r="B107" s="455"/>
      <c r="C107" s="429" t="s">
        <v>181</v>
      </c>
      <c r="D107" s="548" t="s">
        <v>75</v>
      </c>
      <c r="E107" s="378">
        <v>1890</v>
      </c>
      <c r="F107" s="480">
        <v>266890</v>
      </c>
    </row>
    <row r="108" spans="1:6" ht="18.75">
      <c r="A108" s="494"/>
      <c r="B108" s="455"/>
      <c r="C108" s="431" t="s">
        <v>184</v>
      </c>
      <c r="D108" s="550" t="s">
        <v>75</v>
      </c>
      <c r="E108" s="568">
        <v>400</v>
      </c>
      <c r="F108" s="481">
        <v>639300</v>
      </c>
    </row>
    <row r="109" spans="1:6" ht="18.75">
      <c r="A109" s="494"/>
      <c r="B109" s="455"/>
      <c r="C109" s="425" t="s">
        <v>185</v>
      </c>
      <c r="D109" s="547" t="s">
        <v>75</v>
      </c>
      <c r="E109" s="551">
        <v>65000</v>
      </c>
      <c r="F109" s="470">
        <v>1733635</v>
      </c>
    </row>
    <row r="110" spans="1:6" ht="19.5" customHeight="1">
      <c r="A110" s="494"/>
      <c r="B110" s="458">
        <v>80104</v>
      </c>
      <c r="C110" s="424" t="s">
        <v>205</v>
      </c>
      <c r="D110" s="519">
        <f>SUM(D111)</f>
        <v>15000</v>
      </c>
      <c r="E110" s="519">
        <f>SUM(E111)</f>
        <v>88200</v>
      </c>
      <c r="F110" s="477">
        <f>SUM(F111)</f>
        <v>3455670</v>
      </c>
    </row>
    <row r="111" spans="1:6" ht="20.25" customHeight="1">
      <c r="A111" s="494"/>
      <c r="B111" s="455"/>
      <c r="C111" s="416" t="s">
        <v>168</v>
      </c>
      <c r="D111" s="655">
        <f>SUM(D113:D123)</f>
        <v>15000</v>
      </c>
      <c r="E111" s="513">
        <f>SUM(E113:E123)</f>
        <v>88200</v>
      </c>
      <c r="F111" s="470">
        <f>SUM(F113:F123)</f>
        <v>3455670</v>
      </c>
    </row>
    <row r="112" spans="1:6" ht="16.5" customHeight="1">
      <c r="A112" s="494"/>
      <c r="B112" s="455"/>
      <c r="C112" s="416" t="s">
        <v>76</v>
      </c>
      <c r="D112" s="530"/>
      <c r="E112" s="513"/>
      <c r="F112" s="470"/>
    </row>
    <row r="113" spans="1:6" ht="18.75">
      <c r="A113" s="494"/>
      <c r="B113" s="455"/>
      <c r="C113" s="431" t="s">
        <v>178</v>
      </c>
      <c r="D113" s="550" t="s">
        <v>75</v>
      </c>
      <c r="E113" s="654">
        <v>30900</v>
      </c>
      <c r="F113" s="481">
        <v>203700</v>
      </c>
    </row>
    <row r="114" spans="1:6" ht="18.75">
      <c r="A114" s="494"/>
      <c r="B114" s="455"/>
      <c r="C114" s="429" t="s">
        <v>179</v>
      </c>
      <c r="D114" s="548" t="s">
        <v>75</v>
      </c>
      <c r="E114" s="553" t="s">
        <v>75</v>
      </c>
      <c r="F114" s="480">
        <v>15130</v>
      </c>
    </row>
    <row r="115" spans="1:6" ht="18.75">
      <c r="A115" s="494"/>
      <c r="B115" s="455"/>
      <c r="C115" s="429" t="s">
        <v>180</v>
      </c>
      <c r="D115" s="548" t="s">
        <v>75</v>
      </c>
      <c r="E115" s="653">
        <v>5550</v>
      </c>
      <c r="F115" s="480">
        <v>38360</v>
      </c>
    </row>
    <row r="116" spans="1:6" ht="18.75">
      <c r="A116" s="494"/>
      <c r="B116" s="455"/>
      <c r="C116" s="429" t="s">
        <v>181</v>
      </c>
      <c r="D116" s="548" t="s">
        <v>75</v>
      </c>
      <c r="E116" s="653">
        <v>750</v>
      </c>
      <c r="F116" s="480">
        <v>5080</v>
      </c>
    </row>
    <row r="117" spans="1:6" ht="18.75">
      <c r="A117" s="494"/>
      <c r="B117" s="455"/>
      <c r="C117" s="431" t="s">
        <v>184</v>
      </c>
      <c r="D117" s="550" t="s">
        <v>75</v>
      </c>
      <c r="E117" s="552" t="s">
        <v>75</v>
      </c>
      <c r="F117" s="481">
        <v>12400</v>
      </c>
    </row>
    <row r="118" spans="1:6" ht="18.75">
      <c r="A118" s="494"/>
      <c r="B118" s="455"/>
      <c r="C118" s="437" t="s">
        <v>206</v>
      </c>
      <c r="D118" s="571" t="s">
        <v>75</v>
      </c>
      <c r="E118" s="572">
        <v>19500</v>
      </c>
      <c r="F118" s="481">
        <v>1139500</v>
      </c>
    </row>
    <row r="119" spans="1:6" ht="16.5">
      <c r="A119" s="494"/>
      <c r="B119" s="455"/>
      <c r="C119" s="569" t="s">
        <v>257</v>
      </c>
      <c r="D119" s="726" t="s">
        <v>75</v>
      </c>
      <c r="E119" s="724" t="s">
        <v>75</v>
      </c>
      <c r="F119" s="732">
        <v>365000</v>
      </c>
    </row>
    <row r="120" spans="1:6" ht="31.5" customHeight="1">
      <c r="A120" s="494"/>
      <c r="B120" s="455"/>
      <c r="C120" s="438" t="s">
        <v>260</v>
      </c>
      <c r="D120" s="727"/>
      <c r="E120" s="727"/>
      <c r="F120" s="731"/>
    </row>
    <row r="121" spans="1:6" ht="18.75" customHeight="1">
      <c r="A121" s="494"/>
      <c r="B121" s="455"/>
      <c r="C121" s="570" t="s">
        <v>258</v>
      </c>
      <c r="D121" s="722">
        <v>15000</v>
      </c>
      <c r="E121" s="724" t="s">
        <v>75</v>
      </c>
      <c r="F121" s="732">
        <v>1585000</v>
      </c>
    </row>
    <row r="122" spans="1:6" ht="17.25" customHeight="1" thickBot="1">
      <c r="A122" s="500"/>
      <c r="B122" s="465"/>
      <c r="C122" s="604" t="s">
        <v>297</v>
      </c>
      <c r="D122" s="723"/>
      <c r="E122" s="725"/>
      <c r="F122" s="738"/>
    </row>
    <row r="123" spans="1:6" ht="18.75">
      <c r="A123" s="494"/>
      <c r="B123" s="455"/>
      <c r="C123" s="425" t="s">
        <v>185</v>
      </c>
      <c r="D123" s="547" t="s">
        <v>75</v>
      </c>
      <c r="E123" s="551">
        <v>31500</v>
      </c>
      <c r="F123" s="470">
        <v>91500</v>
      </c>
    </row>
    <row r="124" spans="1:6" ht="21" customHeight="1">
      <c r="A124" s="494"/>
      <c r="B124" s="458">
        <v>80110</v>
      </c>
      <c r="C124" s="424" t="s">
        <v>196</v>
      </c>
      <c r="D124" s="542" t="s">
        <v>75</v>
      </c>
      <c r="E124" s="519">
        <f>SUM(E125)</f>
        <v>167410</v>
      </c>
      <c r="F124" s="477">
        <f>SUM(F125)</f>
        <v>9717410</v>
      </c>
    </row>
    <row r="125" spans="1:6" ht="18.75">
      <c r="A125" s="494"/>
      <c r="B125" s="455"/>
      <c r="C125" s="416" t="s">
        <v>168</v>
      </c>
      <c r="D125" s="547" t="s">
        <v>75</v>
      </c>
      <c r="E125" s="513">
        <f>SUM(E127:E134)</f>
        <v>167410</v>
      </c>
      <c r="F125" s="470">
        <f>SUM(F127:F134)</f>
        <v>9717410</v>
      </c>
    </row>
    <row r="126" spans="1:6" ht="18.75" customHeight="1">
      <c r="A126" s="494"/>
      <c r="B126" s="455"/>
      <c r="C126" s="416" t="s">
        <v>76</v>
      </c>
      <c r="D126" s="530"/>
      <c r="E126" s="513"/>
      <c r="F126" s="470"/>
    </row>
    <row r="127" spans="1:6" ht="18.75">
      <c r="A127" s="494"/>
      <c r="B127" s="455"/>
      <c r="C127" s="431" t="s">
        <v>178</v>
      </c>
      <c r="D127" s="550" t="s">
        <v>75</v>
      </c>
      <c r="E127" s="568">
        <v>80860</v>
      </c>
      <c r="F127" s="481">
        <v>5920560</v>
      </c>
    </row>
    <row r="128" spans="1:6" ht="20.25" customHeight="1">
      <c r="A128" s="494"/>
      <c r="B128" s="455"/>
      <c r="C128" s="429" t="s">
        <v>179</v>
      </c>
      <c r="D128" s="605" t="s">
        <v>75</v>
      </c>
      <c r="E128" s="606" t="s">
        <v>75</v>
      </c>
      <c r="F128" s="480">
        <v>474300</v>
      </c>
    </row>
    <row r="129" spans="1:6" ht="18.75">
      <c r="A129" s="494"/>
      <c r="B129" s="455"/>
      <c r="C129" s="431" t="s">
        <v>180</v>
      </c>
      <c r="D129" s="550" t="s">
        <v>75</v>
      </c>
      <c r="E129" s="568">
        <v>14540</v>
      </c>
      <c r="F129" s="481">
        <v>1142540</v>
      </c>
    </row>
    <row r="130" spans="1:6" ht="18.75">
      <c r="A130" s="494"/>
      <c r="B130" s="455"/>
      <c r="C130" s="431" t="s">
        <v>181</v>
      </c>
      <c r="D130" s="550" t="s">
        <v>75</v>
      </c>
      <c r="E130" s="568">
        <v>2010</v>
      </c>
      <c r="F130" s="481">
        <v>155810</v>
      </c>
    </row>
    <row r="131" spans="1:6" ht="18.75">
      <c r="A131" s="494"/>
      <c r="B131" s="455"/>
      <c r="C131" s="429" t="s">
        <v>184</v>
      </c>
      <c r="D131" s="548" t="s">
        <v>75</v>
      </c>
      <c r="E131" s="553" t="s">
        <v>75</v>
      </c>
      <c r="F131" s="480">
        <v>362600</v>
      </c>
    </row>
    <row r="132" spans="1:6" ht="18.75" customHeight="1">
      <c r="A132" s="494"/>
      <c r="B132" s="455"/>
      <c r="C132" s="573" t="s">
        <v>259</v>
      </c>
      <c r="D132" s="719" t="s">
        <v>75</v>
      </c>
      <c r="E132" s="721" t="s">
        <v>75</v>
      </c>
      <c r="F132" s="730">
        <v>532000</v>
      </c>
    </row>
    <row r="133" spans="1:6" ht="34.5" customHeight="1">
      <c r="A133" s="494"/>
      <c r="B133" s="455"/>
      <c r="C133" s="440" t="s">
        <v>260</v>
      </c>
      <c r="D133" s="720"/>
      <c r="E133" s="720"/>
      <c r="F133" s="731"/>
    </row>
    <row r="134" spans="1:6" ht="18.75">
      <c r="A134" s="494"/>
      <c r="B134" s="455"/>
      <c r="C134" s="425" t="s">
        <v>185</v>
      </c>
      <c r="D134" s="547" t="s">
        <v>75</v>
      </c>
      <c r="E134" s="551">
        <v>70000</v>
      </c>
      <c r="F134" s="470">
        <v>1129600</v>
      </c>
    </row>
    <row r="135" spans="1:6" ht="23.25" customHeight="1">
      <c r="A135" s="494"/>
      <c r="B135" s="458">
        <v>80120</v>
      </c>
      <c r="C135" s="424" t="s">
        <v>231</v>
      </c>
      <c r="D135" s="542" t="s">
        <v>75</v>
      </c>
      <c r="E135" s="542" t="s">
        <v>75</v>
      </c>
      <c r="F135" s="477">
        <f>SUM(F136)</f>
        <v>180000</v>
      </c>
    </row>
    <row r="136" spans="1:6" ht="18.75">
      <c r="A136" s="494"/>
      <c r="B136" s="455"/>
      <c r="C136" s="416" t="s">
        <v>168</v>
      </c>
      <c r="D136" s="547" t="s">
        <v>75</v>
      </c>
      <c r="E136" s="547" t="s">
        <v>75</v>
      </c>
      <c r="F136" s="470">
        <f>SUM(F138:F142)</f>
        <v>180000</v>
      </c>
    </row>
    <row r="137" spans="1:6" ht="17.25" customHeight="1">
      <c r="A137" s="494"/>
      <c r="B137" s="455"/>
      <c r="C137" s="416" t="s">
        <v>76</v>
      </c>
      <c r="D137" s="530"/>
      <c r="E137" s="530"/>
      <c r="F137" s="470"/>
    </row>
    <row r="138" spans="1:6" ht="18.75">
      <c r="A138" s="494"/>
      <c r="B138" s="455"/>
      <c r="C138" s="431" t="s">
        <v>178</v>
      </c>
      <c r="D138" s="550" t="s">
        <v>75</v>
      </c>
      <c r="E138" s="550" t="s">
        <v>75</v>
      </c>
      <c r="F138" s="481">
        <v>130000</v>
      </c>
    </row>
    <row r="139" spans="1:6" ht="18.75">
      <c r="A139" s="494"/>
      <c r="B139" s="455"/>
      <c r="C139" s="429" t="s">
        <v>179</v>
      </c>
      <c r="D139" s="548" t="s">
        <v>75</v>
      </c>
      <c r="E139" s="548" t="s">
        <v>75</v>
      </c>
      <c r="F139" s="480">
        <v>11000</v>
      </c>
    </row>
    <row r="140" spans="1:6" ht="18.75">
      <c r="A140" s="494"/>
      <c r="B140" s="455"/>
      <c r="C140" s="429" t="s">
        <v>180</v>
      </c>
      <c r="D140" s="548" t="s">
        <v>75</v>
      </c>
      <c r="E140" s="548" t="s">
        <v>75</v>
      </c>
      <c r="F140" s="480">
        <v>25500</v>
      </c>
    </row>
    <row r="141" spans="1:6" ht="18.75">
      <c r="A141" s="494"/>
      <c r="B141" s="455"/>
      <c r="C141" s="431" t="s">
        <v>181</v>
      </c>
      <c r="D141" s="550" t="s">
        <v>75</v>
      </c>
      <c r="E141" s="550" t="s">
        <v>75</v>
      </c>
      <c r="F141" s="481">
        <v>3500</v>
      </c>
    </row>
    <row r="142" spans="1:6" ht="18.75">
      <c r="A142" s="494"/>
      <c r="B142" s="455"/>
      <c r="C142" s="429" t="s">
        <v>184</v>
      </c>
      <c r="D142" s="548" t="s">
        <v>75</v>
      </c>
      <c r="E142" s="548" t="s">
        <v>75</v>
      </c>
      <c r="F142" s="480">
        <v>10000</v>
      </c>
    </row>
    <row r="143" spans="1:6" ht="21.75" customHeight="1">
      <c r="A143" s="494"/>
      <c r="B143" s="458">
        <v>80130</v>
      </c>
      <c r="C143" s="424" t="s">
        <v>232</v>
      </c>
      <c r="D143" s="542" t="s">
        <v>75</v>
      </c>
      <c r="E143" s="542" t="s">
        <v>75</v>
      </c>
      <c r="F143" s="477">
        <f>SUM(F144)</f>
        <v>1170000</v>
      </c>
    </row>
    <row r="144" spans="1:6" ht="18.75">
      <c r="A144" s="494"/>
      <c r="B144" s="455"/>
      <c r="C144" s="416" t="s">
        <v>168</v>
      </c>
      <c r="D144" s="547" t="s">
        <v>75</v>
      </c>
      <c r="E144" s="547" t="s">
        <v>75</v>
      </c>
      <c r="F144" s="470">
        <f>SUM(F146:F151)</f>
        <v>1170000</v>
      </c>
    </row>
    <row r="145" spans="1:6" ht="17.25" customHeight="1">
      <c r="A145" s="494"/>
      <c r="B145" s="455"/>
      <c r="C145" s="416" t="s">
        <v>76</v>
      </c>
      <c r="D145" s="530"/>
      <c r="E145" s="530"/>
      <c r="F145" s="470"/>
    </row>
    <row r="146" spans="1:6" ht="18.75">
      <c r="A146" s="494"/>
      <c r="B146" s="455"/>
      <c r="C146" s="431" t="s">
        <v>178</v>
      </c>
      <c r="D146" s="550" t="s">
        <v>75</v>
      </c>
      <c r="E146" s="550" t="s">
        <v>75</v>
      </c>
      <c r="F146" s="481">
        <v>690000</v>
      </c>
    </row>
    <row r="147" spans="1:6" ht="18.75">
      <c r="A147" s="494"/>
      <c r="B147" s="455"/>
      <c r="C147" s="429" t="s">
        <v>179</v>
      </c>
      <c r="D147" s="548" t="s">
        <v>75</v>
      </c>
      <c r="E147" s="548" t="s">
        <v>75</v>
      </c>
      <c r="F147" s="480">
        <v>58000</v>
      </c>
    </row>
    <row r="148" spans="1:6" ht="18.75">
      <c r="A148" s="494"/>
      <c r="B148" s="455"/>
      <c r="C148" s="429" t="s">
        <v>180</v>
      </c>
      <c r="D148" s="548" t="s">
        <v>75</v>
      </c>
      <c r="E148" s="548" t="s">
        <v>75</v>
      </c>
      <c r="F148" s="480">
        <v>136000</v>
      </c>
    </row>
    <row r="149" spans="1:6" ht="18.75">
      <c r="A149" s="494"/>
      <c r="B149" s="455"/>
      <c r="C149" s="431" t="s">
        <v>181</v>
      </c>
      <c r="D149" s="550" t="s">
        <v>75</v>
      </c>
      <c r="E149" s="550" t="s">
        <v>75</v>
      </c>
      <c r="F149" s="481">
        <v>18300</v>
      </c>
    </row>
    <row r="150" spans="1:6" ht="18.75">
      <c r="A150" s="494"/>
      <c r="B150" s="455"/>
      <c r="C150" s="429" t="s">
        <v>184</v>
      </c>
      <c r="D150" s="548" t="s">
        <v>75</v>
      </c>
      <c r="E150" s="548" t="s">
        <v>75</v>
      </c>
      <c r="F150" s="480">
        <v>45500</v>
      </c>
    </row>
    <row r="151" spans="1:6" ht="18.75">
      <c r="A151" s="494"/>
      <c r="B151" s="455"/>
      <c r="C151" s="425" t="s">
        <v>185</v>
      </c>
      <c r="D151" s="547" t="s">
        <v>75</v>
      </c>
      <c r="E151" s="547" t="s">
        <v>75</v>
      </c>
      <c r="F151" s="470">
        <v>222200</v>
      </c>
    </row>
    <row r="152" spans="1:6" ht="21" customHeight="1">
      <c r="A152" s="494"/>
      <c r="B152" s="458">
        <v>80144</v>
      </c>
      <c r="C152" s="424" t="s">
        <v>233</v>
      </c>
      <c r="D152" s="542" t="s">
        <v>75</v>
      </c>
      <c r="E152" s="542" t="s">
        <v>75</v>
      </c>
      <c r="F152" s="477">
        <f>SUM(F153)</f>
        <v>250000</v>
      </c>
    </row>
    <row r="153" spans="1:6" ht="18.75">
      <c r="A153" s="494"/>
      <c r="B153" s="455"/>
      <c r="C153" s="416" t="s">
        <v>168</v>
      </c>
      <c r="D153" s="547" t="s">
        <v>75</v>
      </c>
      <c r="E153" s="547" t="s">
        <v>75</v>
      </c>
      <c r="F153" s="470">
        <f>SUM(F155:F160)</f>
        <v>250000</v>
      </c>
    </row>
    <row r="154" spans="1:6" ht="17.25" customHeight="1">
      <c r="A154" s="494"/>
      <c r="B154" s="455"/>
      <c r="C154" s="416" t="s">
        <v>76</v>
      </c>
      <c r="D154" s="530"/>
      <c r="E154" s="530"/>
      <c r="F154" s="470"/>
    </row>
    <row r="155" spans="1:6" ht="18.75">
      <c r="A155" s="494"/>
      <c r="B155" s="455"/>
      <c r="C155" s="431" t="s">
        <v>178</v>
      </c>
      <c r="D155" s="550" t="s">
        <v>75</v>
      </c>
      <c r="E155" s="550" t="s">
        <v>75</v>
      </c>
      <c r="F155" s="481">
        <v>60000</v>
      </c>
    </row>
    <row r="156" spans="1:6" ht="18.75">
      <c r="A156" s="494"/>
      <c r="B156" s="455"/>
      <c r="C156" s="429" t="s">
        <v>179</v>
      </c>
      <c r="D156" s="548" t="s">
        <v>75</v>
      </c>
      <c r="E156" s="548" t="s">
        <v>75</v>
      </c>
      <c r="F156" s="480">
        <v>5000</v>
      </c>
    </row>
    <row r="157" spans="1:6" ht="18.75">
      <c r="A157" s="494"/>
      <c r="B157" s="455"/>
      <c r="C157" s="429" t="s">
        <v>180</v>
      </c>
      <c r="D157" s="548" t="s">
        <v>75</v>
      </c>
      <c r="E157" s="548" t="s">
        <v>75</v>
      </c>
      <c r="F157" s="480">
        <v>20300</v>
      </c>
    </row>
    <row r="158" spans="1:6" ht="18.75">
      <c r="A158" s="494"/>
      <c r="B158" s="455"/>
      <c r="C158" s="431" t="s">
        <v>181</v>
      </c>
      <c r="D158" s="550" t="s">
        <v>75</v>
      </c>
      <c r="E158" s="550" t="s">
        <v>75</v>
      </c>
      <c r="F158" s="481">
        <v>3000</v>
      </c>
    </row>
    <row r="159" spans="1:6" ht="18.75">
      <c r="A159" s="494"/>
      <c r="B159" s="455"/>
      <c r="C159" s="429" t="s">
        <v>184</v>
      </c>
      <c r="D159" s="548" t="s">
        <v>75</v>
      </c>
      <c r="E159" s="548" t="s">
        <v>75</v>
      </c>
      <c r="F159" s="480">
        <v>2000</v>
      </c>
    </row>
    <row r="160" spans="1:6" ht="18.75">
      <c r="A160" s="494"/>
      <c r="B160" s="455"/>
      <c r="C160" s="425" t="s">
        <v>185</v>
      </c>
      <c r="D160" s="547" t="s">
        <v>75</v>
      </c>
      <c r="E160" s="547" t="s">
        <v>75</v>
      </c>
      <c r="F160" s="470">
        <v>159700</v>
      </c>
    </row>
    <row r="161" spans="1:6" ht="20.25" customHeight="1">
      <c r="A161" s="494"/>
      <c r="B161" s="458">
        <v>80146</v>
      </c>
      <c r="C161" s="424" t="s">
        <v>197</v>
      </c>
      <c r="D161" s="542" t="s">
        <v>75</v>
      </c>
      <c r="E161" s="542" t="s">
        <v>75</v>
      </c>
      <c r="F161" s="477">
        <f>SUM(F162)</f>
        <v>180000</v>
      </c>
    </row>
    <row r="162" spans="1:6" ht="20.25" customHeight="1">
      <c r="A162" s="494"/>
      <c r="B162" s="457"/>
      <c r="C162" s="441" t="s">
        <v>219</v>
      </c>
      <c r="D162" s="574" t="s">
        <v>75</v>
      </c>
      <c r="E162" s="574" t="s">
        <v>75</v>
      </c>
      <c r="F162" s="474">
        <f>SUM(F164:F169)</f>
        <v>180000</v>
      </c>
    </row>
    <row r="163" spans="1:6" ht="19.5" thickBot="1">
      <c r="A163" s="500"/>
      <c r="B163" s="465"/>
      <c r="C163" s="313" t="s">
        <v>76</v>
      </c>
      <c r="D163" s="607"/>
      <c r="E163" s="607"/>
      <c r="F163" s="483"/>
    </row>
    <row r="164" spans="1:6" ht="18.75">
      <c r="A164" s="494"/>
      <c r="B164" s="455"/>
      <c r="C164" s="431" t="s">
        <v>178</v>
      </c>
      <c r="D164" s="550" t="s">
        <v>75</v>
      </c>
      <c r="E164" s="550" t="s">
        <v>75</v>
      </c>
      <c r="F164" s="481">
        <v>43200</v>
      </c>
    </row>
    <row r="165" spans="1:6" ht="18.75">
      <c r="A165" s="494"/>
      <c r="B165" s="455"/>
      <c r="C165" s="431" t="s">
        <v>179</v>
      </c>
      <c r="D165" s="550" t="s">
        <v>75</v>
      </c>
      <c r="E165" s="550" t="s">
        <v>75</v>
      </c>
      <c r="F165" s="481">
        <v>3700</v>
      </c>
    </row>
    <row r="166" spans="1:6" ht="18.75">
      <c r="A166" s="494"/>
      <c r="B166" s="455"/>
      <c r="C166" s="429" t="s">
        <v>180</v>
      </c>
      <c r="D166" s="548" t="s">
        <v>75</v>
      </c>
      <c r="E166" s="548" t="s">
        <v>75</v>
      </c>
      <c r="F166" s="480">
        <v>8500</v>
      </c>
    </row>
    <row r="167" spans="1:6" ht="18.75">
      <c r="A167" s="494"/>
      <c r="B167" s="455"/>
      <c r="C167" s="431" t="s">
        <v>181</v>
      </c>
      <c r="D167" s="550" t="s">
        <v>75</v>
      </c>
      <c r="E167" s="550" t="s">
        <v>75</v>
      </c>
      <c r="F167" s="481">
        <v>1200</v>
      </c>
    </row>
    <row r="168" spans="1:6" ht="18.75">
      <c r="A168" s="494"/>
      <c r="B168" s="455"/>
      <c r="C168" s="429" t="s">
        <v>184</v>
      </c>
      <c r="D168" s="548" t="s">
        <v>75</v>
      </c>
      <c r="E168" s="548" t="s">
        <v>75</v>
      </c>
      <c r="F168" s="480">
        <v>3500</v>
      </c>
    </row>
    <row r="169" spans="1:6" ht="18" customHeight="1">
      <c r="A169" s="494"/>
      <c r="B169" s="453"/>
      <c r="C169" s="433" t="s">
        <v>185</v>
      </c>
      <c r="D169" s="558" t="s">
        <v>75</v>
      </c>
      <c r="E169" s="558" t="s">
        <v>75</v>
      </c>
      <c r="F169" s="468">
        <v>119900</v>
      </c>
    </row>
    <row r="170" spans="1:6" ht="21.75" customHeight="1">
      <c r="A170" s="494"/>
      <c r="B170" s="453">
        <v>80195</v>
      </c>
      <c r="C170" s="414" t="s">
        <v>124</v>
      </c>
      <c r="D170" s="610">
        <f>SUM(D171)</f>
        <v>187060</v>
      </c>
      <c r="E170" s="611" t="s">
        <v>75</v>
      </c>
      <c r="F170" s="608">
        <f>SUM(F171)</f>
        <v>408577</v>
      </c>
    </row>
    <row r="171" spans="1:6" ht="17.25" customHeight="1">
      <c r="A171" s="494"/>
      <c r="B171" s="455"/>
      <c r="C171" s="416" t="s">
        <v>168</v>
      </c>
      <c r="D171" s="612">
        <f>SUM(D173:D179)</f>
        <v>187060</v>
      </c>
      <c r="E171" s="613" t="s">
        <v>75</v>
      </c>
      <c r="F171" s="609">
        <f>SUM(F173:F179)</f>
        <v>408577</v>
      </c>
    </row>
    <row r="172" spans="1:6" ht="15" customHeight="1">
      <c r="A172" s="494"/>
      <c r="B172" s="455"/>
      <c r="C172" s="416" t="s">
        <v>76</v>
      </c>
      <c r="D172" s="412"/>
      <c r="E172" s="544"/>
      <c r="F172" s="470"/>
    </row>
    <row r="173" spans="1:6" ht="18.75">
      <c r="A173" s="494"/>
      <c r="B173" s="455"/>
      <c r="C173" s="431" t="s">
        <v>178</v>
      </c>
      <c r="D173" s="577">
        <v>155240</v>
      </c>
      <c r="E173" s="552" t="s">
        <v>75</v>
      </c>
      <c r="F173" s="481">
        <v>132560</v>
      </c>
    </row>
    <row r="174" spans="1:6" ht="18.75">
      <c r="A174" s="494"/>
      <c r="B174" s="455"/>
      <c r="C174" s="429" t="s">
        <v>180</v>
      </c>
      <c r="D174" s="578">
        <v>27920</v>
      </c>
      <c r="E174" s="553" t="s">
        <v>75</v>
      </c>
      <c r="F174" s="480">
        <v>23250</v>
      </c>
    </row>
    <row r="175" spans="1:6" ht="18.75">
      <c r="A175" s="494"/>
      <c r="B175" s="455"/>
      <c r="C175" s="429" t="s">
        <v>181</v>
      </c>
      <c r="D175" s="578">
        <v>3900</v>
      </c>
      <c r="E175" s="553" t="s">
        <v>75</v>
      </c>
      <c r="F175" s="480">
        <v>3130</v>
      </c>
    </row>
    <row r="176" spans="1:6" ht="18.75">
      <c r="A176" s="494"/>
      <c r="B176" s="455"/>
      <c r="C176" s="431" t="s">
        <v>184</v>
      </c>
      <c r="D176" s="363" t="s">
        <v>75</v>
      </c>
      <c r="E176" s="552" t="s">
        <v>75</v>
      </c>
      <c r="F176" s="481">
        <v>216637</v>
      </c>
    </row>
    <row r="177" spans="1:6" ht="16.5">
      <c r="A177" s="494"/>
      <c r="B177" s="455"/>
      <c r="C177" s="575" t="s">
        <v>175</v>
      </c>
      <c r="D177" s="716" t="s">
        <v>75</v>
      </c>
      <c r="E177" s="713" t="s">
        <v>75</v>
      </c>
      <c r="F177" s="730">
        <v>6000</v>
      </c>
    </row>
    <row r="178" spans="1:6" ht="16.5">
      <c r="A178" s="494"/>
      <c r="B178" s="455"/>
      <c r="C178" s="576" t="s">
        <v>221</v>
      </c>
      <c r="D178" s="683"/>
      <c r="E178" s="683"/>
      <c r="F178" s="730"/>
    </row>
    <row r="179" spans="1:6" ht="21" customHeight="1" thickBot="1">
      <c r="A179" s="494"/>
      <c r="B179" s="453"/>
      <c r="C179" s="433" t="s">
        <v>185</v>
      </c>
      <c r="D179" s="372" t="s">
        <v>75</v>
      </c>
      <c r="E179" s="554" t="s">
        <v>75</v>
      </c>
      <c r="F179" s="486">
        <v>27000</v>
      </c>
    </row>
    <row r="180" spans="1:6" ht="23.25" customHeight="1" thickBot="1">
      <c r="A180" s="451">
        <v>851</v>
      </c>
      <c r="B180" s="252"/>
      <c r="C180" s="309" t="s">
        <v>198</v>
      </c>
      <c r="D180" s="658">
        <f>SUM(D181,D182,D183,D188,D200,D201)</f>
        <v>13300</v>
      </c>
      <c r="E180" s="625">
        <f>SUM(E181,E182,E183,E188,E200,E201)</f>
        <v>77300</v>
      </c>
      <c r="F180" s="624">
        <f>SUM(F181,F182,F183,F188,F200,F201)</f>
        <v>988000</v>
      </c>
    </row>
    <row r="181" spans="1:6" ht="21" customHeight="1">
      <c r="A181" s="502"/>
      <c r="B181" s="459">
        <v>85111</v>
      </c>
      <c r="C181" s="660" t="s">
        <v>298</v>
      </c>
      <c r="D181" s="541" t="s">
        <v>75</v>
      </c>
      <c r="E181" s="579">
        <v>50000</v>
      </c>
      <c r="F181" s="476">
        <v>50000</v>
      </c>
    </row>
    <row r="182" spans="1:6" ht="18.75" customHeight="1">
      <c r="A182" s="494"/>
      <c r="B182" s="453">
        <v>85149</v>
      </c>
      <c r="C182" s="414" t="s">
        <v>199</v>
      </c>
      <c r="D182" s="527" t="s">
        <v>75</v>
      </c>
      <c r="E182" s="511">
        <v>10000</v>
      </c>
      <c r="F182" s="468">
        <v>45000</v>
      </c>
    </row>
    <row r="183" spans="1:6" ht="18" customHeight="1">
      <c r="A183" s="494"/>
      <c r="B183" s="453">
        <v>85153</v>
      </c>
      <c r="C183" s="414" t="s">
        <v>220</v>
      </c>
      <c r="D183" s="527" t="s">
        <v>75</v>
      </c>
      <c r="E183" s="527" t="s">
        <v>75</v>
      </c>
      <c r="F183" s="468">
        <f>SUM(F184)</f>
        <v>20000</v>
      </c>
    </row>
    <row r="184" spans="1:6" ht="18" customHeight="1">
      <c r="A184" s="494" t="s">
        <v>201</v>
      </c>
      <c r="B184" s="455"/>
      <c r="C184" s="416" t="s">
        <v>168</v>
      </c>
      <c r="D184" s="372" t="s">
        <v>75</v>
      </c>
      <c r="E184" s="372" t="s">
        <v>75</v>
      </c>
      <c r="F184" s="470">
        <f>SUM(F186:F187)</f>
        <v>20000</v>
      </c>
    </row>
    <row r="185" spans="1:6" ht="15" customHeight="1">
      <c r="A185" s="494"/>
      <c r="B185" s="455"/>
      <c r="C185" s="416" t="s">
        <v>76</v>
      </c>
      <c r="D185" s="385"/>
      <c r="E185" s="385"/>
      <c r="F185" s="470"/>
    </row>
    <row r="186" spans="1:6" ht="16.5">
      <c r="A186" s="494"/>
      <c r="B186" s="455"/>
      <c r="C186" s="573" t="s">
        <v>222</v>
      </c>
      <c r="D186" s="714" t="s">
        <v>75</v>
      </c>
      <c r="E186" s="714" t="s">
        <v>75</v>
      </c>
      <c r="F186" s="730">
        <v>20000</v>
      </c>
    </row>
    <row r="187" spans="1:6" ht="16.5">
      <c r="A187" s="494"/>
      <c r="B187" s="455"/>
      <c r="C187" s="426" t="s">
        <v>223</v>
      </c>
      <c r="D187" s="718"/>
      <c r="E187" s="718"/>
      <c r="F187" s="730"/>
    </row>
    <row r="188" spans="1:6" ht="21" customHeight="1">
      <c r="A188" s="494"/>
      <c r="B188" s="458">
        <v>85154</v>
      </c>
      <c r="C188" s="424" t="s">
        <v>200</v>
      </c>
      <c r="D188" s="657">
        <f>SUM(D189,D199)</f>
        <v>13300</v>
      </c>
      <c r="E188" s="657">
        <f>SUM(E189,E199)</f>
        <v>13300</v>
      </c>
      <c r="F188" s="477">
        <f>SUM(F189,F199)</f>
        <v>845000</v>
      </c>
    </row>
    <row r="189" spans="1:6" ht="18.75">
      <c r="A189" s="494" t="s">
        <v>201</v>
      </c>
      <c r="B189" s="455"/>
      <c r="C189" s="416" t="s">
        <v>168</v>
      </c>
      <c r="D189" s="655">
        <f>SUM(D191:D198)</f>
        <v>13300</v>
      </c>
      <c r="E189" s="547" t="s">
        <v>75</v>
      </c>
      <c r="F189" s="470">
        <f>SUM(F191:F198)</f>
        <v>766700</v>
      </c>
    </row>
    <row r="190" spans="1:6" ht="16.5" customHeight="1">
      <c r="A190" s="494"/>
      <c r="B190" s="455"/>
      <c r="C190" s="416" t="s">
        <v>76</v>
      </c>
      <c r="D190" s="530"/>
      <c r="E190" s="530"/>
      <c r="F190" s="470"/>
    </row>
    <row r="191" spans="1:6" ht="18.75">
      <c r="A191" s="494"/>
      <c r="B191" s="455"/>
      <c r="C191" s="431" t="s">
        <v>180</v>
      </c>
      <c r="D191" s="550" t="s">
        <v>75</v>
      </c>
      <c r="E191" s="550" t="s">
        <v>75</v>
      </c>
      <c r="F191" s="481">
        <v>3000</v>
      </c>
    </row>
    <row r="192" spans="1:6" ht="18.75">
      <c r="A192" s="494"/>
      <c r="B192" s="455"/>
      <c r="C192" s="429" t="s">
        <v>181</v>
      </c>
      <c r="D192" s="548" t="s">
        <v>75</v>
      </c>
      <c r="E192" s="548" t="s">
        <v>75</v>
      </c>
      <c r="F192" s="480">
        <v>400</v>
      </c>
    </row>
    <row r="193" spans="1:6" ht="16.5">
      <c r="A193" s="494"/>
      <c r="B193" s="455"/>
      <c r="C193" s="573" t="s">
        <v>222</v>
      </c>
      <c r="D193" s="716" t="s">
        <v>75</v>
      </c>
      <c r="E193" s="716" t="s">
        <v>75</v>
      </c>
      <c r="F193" s="730">
        <v>268500</v>
      </c>
    </row>
    <row r="194" spans="1:6" ht="18" customHeight="1">
      <c r="A194" s="494"/>
      <c r="B194" s="455"/>
      <c r="C194" s="442" t="s">
        <v>223</v>
      </c>
      <c r="D194" s="683"/>
      <c r="E194" s="683"/>
      <c r="F194" s="731"/>
    </row>
    <row r="195" spans="1:6" ht="16.5" customHeight="1">
      <c r="A195" s="494"/>
      <c r="B195" s="455"/>
      <c r="C195" s="575" t="s">
        <v>222</v>
      </c>
      <c r="D195" s="716" t="s">
        <v>75</v>
      </c>
      <c r="E195" s="716" t="s">
        <v>75</v>
      </c>
      <c r="F195" s="732">
        <v>98400</v>
      </c>
    </row>
    <row r="196" spans="1:6" ht="16.5" customHeight="1">
      <c r="A196" s="494"/>
      <c r="B196" s="455"/>
      <c r="C196" s="575" t="s">
        <v>304</v>
      </c>
      <c r="D196" s="685"/>
      <c r="E196" s="685"/>
      <c r="F196" s="730"/>
    </row>
    <row r="197" spans="1:6" ht="16.5" customHeight="1">
      <c r="A197" s="494"/>
      <c r="B197" s="455"/>
      <c r="C197" s="622" t="s">
        <v>303</v>
      </c>
      <c r="D197" s="683"/>
      <c r="E197" s="683"/>
      <c r="F197" s="731"/>
    </row>
    <row r="198" spans="1:6" ht="18.75">
      <c r="A198" s="494"/>
      <c r="B198" s="455"/>
      <c r="C198" s="425" t="s">
        <v>185</v>
      </c>
      <c r="D198" s="655">
        <v>13300</v>
      </c>
      <c r="E198" s="547" t="s">
        <v>75</v>
      </c>
      <c r="F198" s="470">
        <v>396400</v>
      </c>
    </row>
    <row r="199" spans="1:6" ht="18.75">
      <c r="A199" s="494"/>
      <c r="B199" s="455"/>
      <c r="C199" s="443" t="s">
        <v>169</v>
      </c>
      <c r="D199" s="580" t="s">
        <v>75</v>
      </c>
      <c r="E199" s="656">
        <v>13300</v>
      </c>
      <c r="F199" s="487">
        <v>78300</v>
      </c>
    </row>
    <row r="200" spans="1:6" ht="18.75">
      <c r="A200" s="494"/>
      <c r="B200" s="458">
        <v>85158</v>
      </c>
      <c r="C200" s="424" t="s">
        <v>299</v>
      </c>
      <c r="D200" s="542" t="s">
        <v>75</v>
      </c>
      <c r="E200" s="519">
        <v>4000</v>
      </c>
      <c r="F200" s="477">
        <v>4000</v>
      </c>
    </row>
    <row r="201" spans="1:6" ht="20.25" customHeight="1">
      <c r="A201" s="494"/>
      <c r="B201" s="458">
        <v>85195</v>
      </c>
      <c r="C201" s="424" t="s">
        <v>186</v>
      </c>
      <c r="D201" s="542" t="s">
        <v>75</v>
      </c>
      <c r="E201" s="555" t="s">
        <v>75</v>
      </c>
      <c r="F201" s="477">
        <f>SUM(F202:F205)</f>
        <v>24000</v>
      </c>
    </row>
    <row r="202" spans="1:6" ht="46.5" customHeight="1">
      <c r="A202" s="494"/>
      <c r="B202" s="457"/>
      <c r="C202" s="444" t="s">
        <v>236</v>
      </c>
      <c r="D202" s="583" t="s">
        <v>75</v>
      </c>
      <c r="E202" s="584" t="s">
        <v>75</v>
      </c>
      <c r="F202" s="488">
        <v>22000</v>
      </c>
    </row>
    <row r="203" spans="1:6" ht="18.75" customHeight="1">
      <c r="A203" s="494"/>
      <c r="B203" s="455"/>
      <c r="C203" s="581" t="s">
        <v>222</v>
      </c>
      <c r="D203" s="716" t="s">
        <v>75</v>
      </c>
      <c r="E203" s="713" t="s">
        <v>75</v>
      </c>
      <c r="F203" s="733">
        <v>2000</v>
      </c>
    </row>
    <row r="204" spans="1:6" ht="18.75" customHeight="1">
      <c r="A204" s="494"/>
      <c r="B204" s="455"/>
      <c r="C204" s="575" t="s">
        <v>234</v>
      </c>
      <c r="D204" s="685"/>
      <c r="E204" s="685"/>
      <c r="F204" s="733"/>
    </row>
    <row r="205" spans="1:6" ht="18" customHeight="1" thickBot="1">
      <c r="A205" s="500"/>
      <c r="B205" s="465"/>
      <c r="C205" s="582" t="s">
        <v>235</v>
      </c>
      <c r="D205" s="717"/>
      <c r="E205" s="717"/>
      <c r="F205" s="734"/>
    </row>
    <row r="206" spans="1:6" ht="24.75" customHeight="1" thickBot="1">
      <c r="A206" s="451">
        <v>852</v>
      </c>
      <c r="B206" s="252"/>
      <c r="C206" s="309" t="s">
        <v>107</v>
      </c>
      <c r="D206" s="626">
        <f>SUM(D207,D216,D226,D234,D235,D236,D237,D238,D247,D256)</f>
        <v>4000</v>
      </c>
      <c r="E206" s="625">
        <f>SUM(E207,E216,E226,E234,E235,E236,E237,E238,E247,E256)</f>
        <v>4000</v>
      </c>
      <c r="F206" s="624">
        <f>SUM(F207,F216,F226,F234,F235,F236,F237,F238,F247,F256)</f>
        <v>15699420</v>
      </c>
    </row>
    <row r="207" spans="1:6" ht="18" customHeight="1">
      <c r="A207" s="494"/>
      <c r="B207" s="454">
        <v>85202</v>
      </c>
      <c r="C207" s="415" t="s">
        <v>202</v>
      </c>
      <c r="D207" s="528" t="s">
        <v>75</v>
      </c>
      <c r="E207" s="528" t="s">
        <v>75</v>
      </c>
      <c r="F207" s="469">
        <f>SUM(F208)</f>
        <v>405000</v>
      </c>
    </row>
    <row r="208" spans="1:6" ht="17.25" customHeight="1">
      <c r="A208" s="494"/>
      <c r="B208" s="455"/>
      <c r="C208" s="416" t="s">
        <v>168</v>
      </c>
      <c r="D208" s="547" t="s">
        <v>75</v>
      </c>
      <c r="E208" s="547" t="s">
        <v>75</v>
      </c>
      <c r="F208" s="470">
        <f>SUM(F210:F215)</f>
        <v>405000</v>
      </c>
    </row>
    <row r="209" spans="1:6" ht="16.5" customHeight="1">
      <c r="A209" s="494"/>
      <c r="B209" s="455"/>
      <c r="C209" s="416" t="s">
        <v>76</v>
      </c>
      <c r="D209" s="530"/>
      <c r="E209" s="530"/>
      <c r="F209" s="470"/>
    </row>
    <row r="210" spans="1:6" ht="18.75">
      <c r="A210" s="494"/>
      <c r="B210" s="455"/>
      <c r="C210" s="425" t="s">
        <v>178</v>
      </c>
      <c r="D210" s="547" t="s">
        <v>75</v>
      </c>
      <c r="E210" s="547" t="s">
        <v>75</v>
      </c>
      <c r="F210" s="470">
        <v>203000</v>
      </c>
    </row>
    <row r="211" spans="1:6" ht="18.75">
      <c r="A211" s="494"/>
      <c r="B211" s="455"/>
      <c r="C211" s="429" t="s">
        <v>179</v>
      </c>
      <c r="D211" s="548" t="s">
        <v>75</v>
      </c>
      <c r="E211" s="548" t="s">
        <v>75</v>
      </c>
      <c r="F211" s="480">
        <v>16700</v>
      </c>
    </row>
    <row r="212" spans="1:6" ht="18.75">
      <c r="A212" s="494"/>
      <c r="B212" s="455"/>
      <c r="C212" s="429" t="s">
        <v>180</v>
      </c>
      <c r="D212" s="548" t="s">
        <v>75</v>
      </c>
      <c r="E212" s="548" t="s">
        <v>75</v>
      </c>
      <c r="F212" s="480">
        <v>38900</v>
      </c>
    </row>
    <row r="213" spans="1:6" ht="18.75">
      <c r="A213" s="494"/>
      <c r="B213" s="455"/>
      <c r="C213" s="429" t="s">
        <v>181</v>
      </c>
      <c r="D213" s="548" t="s">
        <v>75</v>
      </c>
      <c r="E213" s="548" t="s">
        <v>75</v>
      </c>
      <c r="F213" s="480">
        <v>5400</v>
      </c>
    </row>
    <row r="214" spans="1:6" ht="16.5" customHeight="1">
      <c r="A214" s="494"/>
      <c r="B214" s="455"/>
      <c r="C214" s="431" t="s">
        <v>184</v>
      </c>
      <c r="D214" s="550" t="s">
        <v>75</v>
      </c>
      <c r="E214" s="550" t="s">
        <v>75</v>
      </c>
      <c r="F214" s="481">
        <v>8800</v>
      </c>
    </row>
    <row r="215" spans="1:6" ht="17.25" customHeight="1">
      <c r="A215" s="494"/>
      <c r="B215" s="453"/>
      <c r="C215" s="430" t="s">
        <v>185</v>
      </c>
      <c r="D215" s="549" t="s">
        <v>75</v>
      </c>
      <c r="E215" s="549" t="s">
        <v>75</v>
      </c>
      <c r="F215" s="469">
        <v>132200</v>
      </c>
    </row>
    <row r="216" spans="1:6" ht="22.5" customHeight="1">
      <c r="A216" s="494"/>
      <c r="B216" s="453">
        <v>85203</v>
      </c>
      <c r="C216" s="414" t="s">
        <v>88</v>
      </c>
      <c r="D216" s="610">
        <f>SUM(D217,D225)</f>
        <v>4000</v>
      </c>
      <c r="E216" s="610">
        <f>SUM(E217,E225)</f>
        <v>4000</v>
      </c>
      <c r="F216" s="608">
        <f>SUM(F217,F225)</f>
        <v>951800</v>
      </c>
    </row>
    <row r="217" spans="1:6" ht="17.25">
      <c r="A217" s="494"/>
      <c r="B217" s="455"/>
      <c r="C217" s="416" t="s">
        <v>168</v>
      </c>
      <c r="D217" s="612">
        <f>SUM(D219:D224)</f>
        <v>4000</v>
      </c>
      <c r="E217" s="613" t="s">
        <v>75</v>
      </c>
      <c r="F217" s="609">
        <f>SUM(F219:F224)</f>
        <v>947800</v>
      </c>
    </row>
    <row r="218" spans="1:6" ht="16.5" customHeight="1">
      <c r="A218" s="494"/>
      <c r="B218" s="455"/>
      <c r="C218" s="416" t="s">
        <v>76</v>
      </c>
      <c r="D218" s="412"/>
      <c r="E218" s="513"/>
      <c r="F218" s="470"/>
    </row>
    <row r="219" spans="1:6" ht="18.75">
      <c r="A219" s="494"/>
      <c r="B219" s="455"/>
      <c r="C219" s="431" t="s">
        <v>178</v>
      </c>
      <c r="D219" s="550" t="s">
        <v>75</v>
      </c>
      <c r="E219" s="552" t="s">
        <v>75</v>
      </c>
      <c r="F219" s="481">
        <v>530000</v>
      </c>
    </row>
    <row r="220" spans="1:6" ht="18.75">
      <c r="A220" s="494"/>
      <c r="B220" s="455"/>
      <c r="C220" s="429" t="s">
        <v>179</v>
      </c>
      <c r="D220" s="548" t="s">
        <v>75</v>
      </c>
      <c r="E220" s="553" t="s">
        <v>75</v>
      </c>
      <c r="F220" s="480">
        <v>41800</v>
      </c>
    </row>
    <row r="221" spans="1:6" ht="18.75">
      <c r="A221" s="494"/>
      <c r="B221" s="455"/>
      <c r="C221" s="429" t="s">
        <v>180</v>
      </c>
      <c r="D221" s="548" t="s">
        <v>75</v>
      </c>
      <c r="E221" s="553" t="s">
        <v>75</v>
      </c>
      <c r="F221" s="480">
        <v>103600</v>
      </c>
    </row>
    <row r="222" spans="1:6" ht="18.75">
      <c r="A222" s="494"/>
      <c r="B222" s="455"/>
      <c r="C222" s="431" t="s">
        <v>181</v>
      </c>
      <c r="D222" s="550" t="s">
        <v>75</v>
      </c>
      <c r="E222" s="552" t="s">
        <v>75</v>
      </c>
      <c r="F222" s="481">
        <v>14600</v>
      </c>
    </row>
    <row r="223" spans="1:6" ht="18.75">
      <c r="A223" s="494"/>
      <c r="B223" s="455"/>
      <c r="C223" s="431" t="s">
        <v>184</v>
      </c>
      <c r="D223" s="550" t="s">
        <v>75</v>
      </c>
      <c r="E223" s="552" t="s">
        <v>75</v>
      </c>
      <c r="F223" s="481">
        <v>19900</v>
      </c>
    </row>
    <row r="224" spans="1:6" ht="18.75">
      <c r="A224" s="494"/>
      <c r="B224" s="455"/>
      <c r="C224" s="425" t="s">
        <v>185</v>
      </c>
      <c r="D224" s="551">
        <v>4000</v>
      </c>
      <c r="E224" s="554" t="s">
        <v>75</v>
      </c>
      <c r="F224" s="470">
        <v>237900</v>
      </c>
    </row>
    <row r="225" spans="1:6" ht="18.75">
      <c r="A225" s="494"/>
      <c r="B225" s="453"/>
      <c r="C225" s="507" t="s">
        <v>300</v>
      </c>
      <c r="D225" s="586" t="s">
        <v>75</v>
      </c>
      <c r="E225" s="585">
        <v>4000</v>
      </c>
      <c r="F225" s="508">
        <v>4000</v>
      </c>
    </row>
    <row r="226" spans="1:6" ht="32.25" customHeight="1">
      <c r="A226" s="494"/>
      <c r="B226" s="455">
        <v>85212</v>
      </c>
      <c r="C226" s="509" t="s">
        <v>293</v>
      </c>
      <c r="D226" s="527" t="s">
        <v>75</v>
      </c>
      <c r="E226" s="527" t="s">
        <v>75</v>
      </c>
      <c r="F226" s="468">
        <f>SUM(F227,F233)</f>
        <v>3877440</v>
      </c>
    </row>
    <row r="227" spans="1:6" ht="18.75">
      <c r="A227" s="505"/>
      <c r="B227" s="457"/>
      <c r="C227" s="506" t="s">
        <v>168</v>
      </c>
      <c r="D227" s="587" t="s">
        <v>75</v>
      </c>
      <c r="E227" s="587" t="s">
        <v>75</v>
      </c>
      <c r="F227" s="474">
        <f>SUM(F229:F232)</f>
        <v>3861440</v>
      </c>
    </row>
    <row r="228" spans="1:6" ht="18.75">
      <c r="A228" s="494"/>
      <c r="B228" s="455"/>
      <c r="C228" s="416" t="s">
        <v>76</v>
      </c>
      <c r="D228" s="530"/>
      <c r="E228" s="530"/>
      <c r="F228" s="470"/>
    </row>
    <row r="229" spans="1:6" ht="18.75">
      <c r="A229" s="494"/>
      <c r="B229" s="455"/>
      <c r="C229" s="425" t="s">
        <v>178</v>
      </c>
      <c r="D229" s="547" t="s">
        <v>75</v>
      </c>
      <c r="E229" s="547" t="s">
        <v>75</v>
      </c>
      <c r="F229" s="470">
        <v>44900</v>
      </c>
    </row>
    <row r="230" spans="1:6" ht="18.75">
      <c r="A230" s="494"/>
      <c r="B230" s="455"/>
      <c r="C230" s="429" t="s">
        <v>180</v>
      </c>
      <c r="D230" s="548" t="s">
        <v>75</v>
      </c>
      <c r="E230" s="548" t="s">
        <v>75</v>
      </c>
      <c r="F230" s="480">
        <v>7900</v>
      </c>
    </row>
    <row r="231" spans="1:6" ht="18.75">
      <c r="A231" s="494"/>
      <c r="B231" s="455"/>
      <c r="C231" s="429" t="s">
        <v>181</v>
      </c>
      <c r="D231" s="548" t="s">
        <v>75</v>
      </c>
      <c r="E231" s="548" t="s">
        <v>75</v>
      </c>
      <c r="F231" s="480">
        <v>1100</v>
      </c>
    </row>
    <row r="232" spans="1:6" ht="18.75">
      <c r="A232" s="494"/>
      <c r="B232" s="455"/>
      <c r="C232" s="445" t="s">
        <v>185</v>
      </c>
      <c r="D232" s="529" t="s">
        <v>75</v>
      </c>
      <c r="E232" s="529" t="s">
        <v>75</v>
      </c>
      <c r="F232" s="467">
        <v>3807540</v>
      </c>
    </row>
    <row r="233" spans="1:6" ht="18.75">
      <c r="A233" s="494"/>
      <c r="B233" s="455"/>
      <c r="C233" s="647" t="s">
        <v>300</v>
      </c>
      <c r="D233" s="586" t="s">
        <v>75</v>
      </c>
      <c r="E233" s="586" t="s">
        <v>75</v>
      </c>
      <c r="F233" s="508">
        <v>16000</v>
      </c>
    </row>
    <row r="234" spans="1:6" ht="53.25" customHeight="1">
      <c r="A234" s="494"/>
      <c r="B234" s="458">
        <v>85213</v>
      </c>
      <c r="C234" s="14" t="s">
        <v>243</v>
      </c>
      <c r="D234" s="588" t="s">
        <v>75</v>
      </c>
      <c r="E234" s="588" t="s">
        <v>75</v>
      </c>
      <c r="F234" s="468">
        <v>173400</v>
      </c>
    </row>
    <row r="235" spans="1:6" ht="36" customHeight="1">
      <c r="A235" s="494"/>
      <c r="B235" s="453">
        <v>85214</v>
      </c>
      <c r="C235" s="14" t="s">
        <v>237</v>
      </c>
      <c r="D235" s="589" t="s">
        <v>75</v>
      </c>
      <c r="E235" s="589" t="s">
        <v>75</v>
      </c>
      <c r="F235" s="468">
        <v>3115400</v>
      </c>
    </row>
    <row r="236" spans="1:6" ht="18.75">
      <c r="A236" s="494"/>
      <c r="B236" s="453">
        <v>85215</v>
      </c>
      <c r="C236" s="414" t="s">
        <v>203</v>
      </c>
      <c r="D236" s="527" t="s">
        <v>75</v>
      </c>
      <c r="E236" s="527" t="s">
        <v>75</v>
      </c>
      <c r="F236" s="468">
        <v>3700000</v>
      </c>
    </row>
    <row r="237" spans="1:6" ht="21" customHeight="1">
      <c r="A237" s="494"/>
      <c r="B237" s="453">
        <v>85216</v>
      </c>
      <c r="C237" s="619" t="s">
        <v>289</v>
      </c>
      <c r="D237" s="558" t="s">
        <v>75</v>
      </c>
      <c r="E237" s="558" t="s">
        <v>75</v>
      </c>
      <c r="F237" s="468">
        <v>223430</v>
      </c>
    </row>
    <row r="238" spans="1:6" ht="18.75">
      <c r="A238" s="494"/>
      <c r="B238" s="454">
        <v>85219</v>
      </c>
      <c r="C238" s="415" t="s">
        <v>115</v>
      </c>
      <c r="D238" s="528" t="s">
        <v>75</v>
      </c>
      <c r="E238" s="528" t="s">
        <v>75</v>
      </c>
      <c r="F238" s="469">
        <f>SUM(F239)</f>
        <v>2320040</v>
      </c>
    </row>
    <row r="239" spans="1:6" ht="18.75">
      <c r="A239" s="494"/>
      <c r="B239" s="455"/>
      <c r="C239" s="416" t="s">
        <v>168</v>
      </c>
      <c r="D239" s="547" t="s">
        <v>75</v>
      </c>
      <c r="E239" s="547" t="s">
        <v>75</v>
      </c>
      <c r="F239" s="470">
        <f>SUM(F241:F246)</f>
        <v>2320040</v>
      </c>
    </row>
    <row r="240" spans="1:6" ht="17.25" customHeight="1">
      <c r="A240" s="494"/>
      <c r="B240" s="455"/>
      <c r="C240" s="416" t="s">
        <v>76</v>
      </c>
      <c r="D240" s="530"/>
      <c r="E240" s="530"/>
      <c r="F240" s="470"/>
    </row>
    <row r="241" spans="1:6" ht="18.75">
      <c r="A241" s="494"/>
      <c r="B241" s="455"/>
      <c r="C241" s="425" t="s">
        <v>178</v>
      </c>
      <c r="D241" s="547" t="s">
        <v>75</v>
      </c>
      <c r="E241" s="547" t="s">
        <v>75</v>
      </c>
      <c r="F241" s="470">
        <v>1578000</v>
      </c>
    </row>
    <row r="242" spans="1:6" ht="18.75">
      <c r="A242" s="494"/>
      <c r="B242" s="455"/>
      <c r="C242" s="429" t="s">
        <v>179</v>
      </c>
      <c r="D242" s="548" t="s">
        <v>75</v>
      </c>
      <c r="E242" s="548" t="s">
        <v>75</v>
      </c>
      <c r="F242" s="480">
        <v>117300</v>
      </c>
    </row>
    <row r="243" spans="1:6" ht="18.75">
      <c r="A243" s="494"/>
      <c r="B243" s="455"/>
      <c r="C243" s="429" t="s">
        <v>180</v>
      </c>
      <c r="D243" s="548" t="s">
        <v>75</v>
      </c>
      <c r="E243" s="548" t="s">
        <v>75</v>
      </c>
      <c r="F243" s="480">
        <v>291700</v>
      </c>
    </row>
    <row r="244" spans="1:6" ht="19.5" thickBot="1">
      <c r="A244" s="500"/>
      <c r="B244" s="465"/>
      <c r="C244" s="439" t="s">
        <v>181</v>
      </c>
      <c r="D244" s="543" t="s">
        <v>75</v>
      </c>
      <c r="E244" s="543" t="s">
        <v>75</v>
      </c>
      <c r="F244" s="486">
        <v>41600</v>
      </c>
    </row>
    <row r="245" spans="1:6" ht="18.75">
      <c r="A245" s="494"/>
      <c r="B245" s="455"/>
      <c r="C245" s="431" t="s">
        <v>184</v>
      </c>
      <c r="D245" s="550" t="s">
        <v>75</v>
      </c>
      <c r="E245" s="550" t="s">
        <v>75</v>
      </c>
      <c r="F245" s="481">
        <v>49560</v>
      </c>
    </row>
    <row r="246" spans="1:6" ht="18.75">
      <c r="A246" s="494"/>
      <c r="B246" s="453"/>
      <c r="C246" s="433" t="s">
        <v>185</v>
      </c>
      <c r="D246" s="558" t="s">
        <v>75</v>
      </c>
      <c r="E246" s="558" t="s">
        <v>75</v>
      </c>
      <c r="F246" s="468">
        <v>241880</v>
      </c>
    </row>
    <row r="247" spans="1:6" ht="18.75">
      <c r="A247" s="494"/>
      <c r="B247" s="454">
        <v>85228</v>
      </c>
      <c r="C247" s="415" t="s">
        <v>89</v>
      </c>
      <c r="D247" s="528" t="s">
        <v>75</v>
      </c>
      <c r="E247" s="528" t="s">
        <v>75</v>
      </c>
      <c r="F247" s="469">
        <f>SUM(F248)</f>
        <v>917910</v>
      </c>
    </row>
    <row r="248" spans="1:6" ht="18.75">
      <c r="A248" s="494"/>
      <c r="B248" s="455"/>
      <c r="C248" s="416" t="s">
        <v>168</v>
      </c>
      <c r="D248" s="547" t="s">
        <v>75</v>
      </c>
      <c r="E248" s="547" t="s">
        <v>75</v>
      </c>
      <c r="F248" s="470">
        <f>SUM(F250:F255)</f>
        <v>917910</v>
      </c>
    </row>
    <row r="249" spans="1:6" ht="17.25" customHeight="1">
      <c r="A249" s="494"/>
      <c r="B249" s="455"/>
      <c r="C249" s="416" t="s">
        <v>76</v>
      </c>
      <c r="D249" s="530"/>
      <c r="E249" s="530"/>
      <c r="F249" s="470"/>
    </row>
    <row r="250" spans="1:6" ht="18.75">
      <c r="A250" s="494"/>
      <c r="B250" s="455"/>
      <c r="C250" s="425" t="s">
        <v>178</v>
      </c>
      <c r="D250" s="547" t="s">
        <v>75</v>
      </c>
      <c r="E250" s="547" t="s">
        <v>75</v>
      </c>
      <c r="F250" s="470">
        <v>251100</v>
      </c>
    </row>
    <row r="251" spans="1:6" ht="18.75">
      <c r="A251" s="494"/>
      <c r="B251" s="455"/>
      <c r="C251" s="429" t="s">
        <v>179</v>
      </c>
      <c r="D251" s="548" t="s">
        <v>75</v>
      </c>
      <c r="E251" s="548" t="s">
        <v>75</v>
      </c>
      <c r="F251" s="480">
        <v>16500</v>
      </c>
    </row>
    <row r="252" spans="1:6" ht="18.75">
      <c r="A252" s="494"/>
      <c r="B252" s="455"/>
      <c r="C252" s="429" t="s">
        <v>180</v>
      </c>
      <c r="D252" s="548" t="s">
        <v>75</v>
      </c>
      <c r="E252" s="548" t="s">
        <v>75</v>
      </c>
      <c r="F252" s="480">
        <v>46000</v>
      </c>
    </row>
    <row r="253" spans="1:6" ht="18.75">
      <c r="A253" s="494"/>
      <c r="B253" s="455"/>
      <c r="C253" s="429" t="s">
        <v>181</v>
      </c>
      <c r="D253" s="548" t="s">
        <v>75</v>
      </c>
      <c r="E253" s="548" t="s">
        <v>75</v>
      </c>
      <c r="F253" s="480">
        <v>7100</v>
      </c>
    </row>
    <row r="254" spans="1:6" ht="18.75">
      <c r="A254" s="494"/>
      <c r="B254" s="455"/>
      <c r="C254" s="429" t="s">
        <v>184</v>
      </c>
      <c r="D254" s="548" t="s">
        <v>75</v>
      </c>
      <c r="E254" s="548" t="s">
        <v>75</v>
      </c>
      <c r="F254" s="480">
        <v>8160</v>
      </c>
    </row>
    <row r="255" spans="1:6" ht="18.75">
      <c r="A255" s="494"/>
      <c r="B255" s="453"/>
      <c r="C255" s="433" t="s">
        <v>185</v>
      </c>
      <c r="D255" s="558" t="s">
        <v>75</v>
      </c>
      <c r="E255" s="558" t="s">
        <v>75</v>
      </c>
      <c r="F255" s="468">
        <v>589050</v>
      </c>
    </row>
    <row r="256" spans="1:6" ht="18.75">
      <c r="A256" s="494"/>
      <c r="B256" s="458">
        <v>85295</v>
      </c>
      <c r="C256" s="424" t="s">
        <v>124</v>
      </c>
      <c r="D256" s="542" t="s">
        <v>75</v>
      </c>
      <c r="E256" s="542" t="s">
        <v>75</v>
      </c>
      <c r="F256" s="477">
        <f>SUM(F257)</f>
        <v>15000</v>
      </c>
    </row>
    <row r="257" spans="1:6" ht="18.75">
      <c r="A257" s="494"/>
      <c r="B257" s="455"/>
      <c r="C257" s="416" t="s">
        <v>168</v>
      </c>
      <c r="D257" s="547" t="s">
        <v>75</v>
      </c>
      <c r="E257" s="547" t="s">
        <v>75</v>
      </c>
      <c r="F257" s="470">
        <f>SUM(F259)</f>
        <v>15000</v>
      </c>
    </row>
    <row r="258" spans="1:6" ht="17.25" customHeight="1">
      <c r="A258" s="494"/>
      <c r="B258" s="455"/>
      <c r="C258" s="416" t="s">
        <v>76</v>
      </c>
      <c r="D258" s="530"/>
      <c r="E258" s="530"/>
      <c r="F258" s="470"/>
    </row>
    <row r="259" spans="1:6" ht="48.75" customHeight="1" thickBot="1">
      <c r="A259" s="494"/>
      <c r="B259" s="455"/>
      <c r="C259" s="446" t="s">
        <v>218</v>
      </c>
      <c r="D259" s="590" t="s">
        <v>75</v>
      </c>
      <c r="E259" s="590" t="s">
        <v>75</v>
      </c>
      <c r="F259" s="483">
        <v>15000</v>
      </c>
    </row>
    <row r="260" spans="1:6" ht="24" customHeight="1" thickBot="1">
      <c r="A260" s="451">
        <v>854</v>
      </c>
      <c r="B260" s="252"/>
      <c r="C260" s="309" t="s">
        <v>164</v>
      </c>
      <c r="D260" s="371" t="s">
        <v>75</v>
      </c>
      <c r="E260" s="625">
        <f>SUM(E261,E270,E281,E282)</f>
        <v>2600</v>
      </c>
      <c r="F260" s="624">
        <f>SUM(F261,F270,F281,F282)</f>
        <v>1294130</v>
      </c>
    </row>
    <row r="261" spans="1:6" ht="20.25" customHeight="1">
      <c r="A261" s="495"/>
      <c r="B261" s="459">
        <v>85401</v>
      </c>
      <c r="C261" s="423" t="s">
        <v>204</v>
      </c>
      <c r="D261" s="541" t="s">
        <v>75</v>
      </c>
      <c r="E261" s="541" t="s">
        <v>75</v>
      </c>
      <c r="F261" s="476">
        <f>SUM(F262)</f>
        <v>1147530</v>
      </c>
    </row>
    <row r="262" spans="1:6" ht="18" customHeight="1">
      <c r="A262" s="494"/>
      <c r="B262" s="455"/>
      <c r="C262" s="416" t="s">
        <v>168</v>
      </c>
      <c r="D262" s="547" t="s">
        <v>75</v>
      </c>
      <c r="E262" s="547" t="s">
        <v>75</v>
      </c>
      <c r="F262" s="470">
        <f>SUM(F264:F269)</f>
        <v>1147530</v>
      </c>
    </row>
    <row r="263" spans="1:6" ht="18" customHeight="1">
      <c r="A263" s="494"/>
      <c r="B263" s="455"/>
      <c r="C263" s="416" t="s">
        <v>76</v>
      </c>
      <c r="D263" s="530"/>
      <c r="E263" s="530"/>
      <c r="F263" s="470"/>
    </row>
    <row r="264" spans="1:6" ht="18.75">
      <c r="A264" s="494"/>
      <c r="B264" s="455"/>
      <c r="C264" s="431" t="s">
        <v>178</v>
      </c>
      <c r="D264" s="550" t="s">
        <v>75</v>
      </c>
      <c r="E264" s="550" t="s">
        <v>75</v>
      </c>
      <c r="F264" s="481">
        <v>767540</v>
      </c>
    </row>
    <row r="265" spans="1:6" ht="18.75">
      <c r="A265" s="494"/>
      <c r="B265" s="455"/>
      <c r="C265" s="429" t="s">
        <v>179</v>
      </c>
      <c r="D265" s="548" t="s">
        <v>75</v>
      </c>
      <c r="E265" s="548" t="s">
        <v>75</v>
      </c>
      <c r="F265" s="480">
        <v>61840</v>
      </c>
    </row>
    <row r="266" spans="1:6" ht="18.75">
      <c r="A266" s="494"/>
      <c r="B266" s="455"/>
      <c r="C266" s="431" t="s">
        <v>180</v>
      </c>
      <c r="D266" s="550" t="s">
        <v>75</v>
      </c>
      <c r="E266" s="550" t="s">
        <v>75</v>
      </c>
      <c r="F266" s="481">
        <v>148700</v>
      </c>
    </row>
    <row r="267" spans="1:6" ht="18.75">
      <c r="A267" s="494"/>
      <c r="B267" s="455"/>
      <c r="C267" s="429" t="s">
        <v>181</v>
      </c>
      <c r="D267" s="548" t="s">
        <v>75</v>
      </c>
      <c r="E267" s="548" t="s">
        <v>75</v>
      </c>
      <c r="F267" s="480">
        <v>20110</v>
      </c>
    </row>
    <row r="268" spans="1:6" ht="18.75">
      <c r="A268" s="494"/>
      <c r="B268" s="455"/>
      <c r="C268" s="431" t="s">
        <v>184</v>
      </c>
      <c r="D268" s="550" t="s">
        <v>75</v>
      </c>
      <c r="E268" s="550" t="s">
        <v>75</v>
      </c>
      <c r="F268" s="481">
        <v>42500</v>
      </c>
    </row>
    <row r="269" spans="1:6" ht="18" customHeight="1">
      <c r="A269" s="494"/>
      <c r="B269" s="453"/>
      <c r="C269" s="433" t="s">
        <v>185</v>
      </c>
      <c r="D269" s="558" t="s">
        <v>75</v>
      </c>
      <c r="E269" s="558" t="s">
        <v>75</v>
      </c>
      <c r="F269" s="468">
        <v>106840</v>
      </c>
    </row>
    <row r="270" spans="1:6" ht="36" customHeight="1">
      <c r="A270" s="494"/>
      <c r="B270" s="453">
        <v>85412</v>
      </c>
      <c r="C270" s="14" t="s">
        <v>207</v>
      </c>
      <c r="D270" s="589" t="s">
        <v>75</v>
      </c>
      <c r="E270" s="521">
        <f>SUM(E271)</f>
        <v>2600</v>
      </c>
      <c r="F270" s="468">
        <f>SUM(F271)</f>
        <v>94600</v>
      </c>
    </row>
    <row r="271" spans="1:6" ht="18.75">
      <c r="A271" s="494"/>
      <c r="B271" s="455"/>
      <c r="C271" s="416" t="s">
        <v>168</v>
      </c>
      <c r="D271" s="547" t="s">
        <v>75</v>
      </c>
      <c r="E271" s="513">
        <f>SUM(E273:E280)</f>
        <v>2600</v>
      </c>
      <c r="F271" s="470">
        <f>SUM(F273:F280)</f>
        <v>94600</v>
      </c>
    </row>
    <row r="272" spans="1:6" ht="18" customHeight="1">
      <c r="A272" s="494"/>
      <c r="B272" s="455"/>
      <c r="C272" s="416" t="s">
        <v>76</v>
      </c>
      <c r="D272" s="530"/>
      <c r="E272" s="513"/>
      <c r="F272" s="470"/>
    </row>
    <row r="273" spans="1:6" ht="18.75">
      <c r="A273" s="494"/>
      <c r="B273" s="455"/>
      <c r="C273" s="431" t="s">
        <v>180</v>
      </c>
      <c r="D273" s="550" t="s">
        <v>75</v>
      </c>
      <c r="E273" s="568">
        <v>310</v>
      </c>
      <c r="F273" s="481">
        <v>7790</v>
      </c>
    </row>
    <row r="274" spans="1:6" ht="18.75">
      <c r="A274" s="494"/>
      <c r="B274" s="455"/>
      <c r="C274" s="429" t="s">
        <v>181</v>
      </c>
      <c r="D274" s="548" t="s">
        <v>75</v>
      </c>
      <c r="E274" s="378">
        <v>50</v>
      </c>
      <c r="F274" s="480">
        <v>1070</v>
      </c>
    </row>
    <row r="275" spans="1:6" ht="16.5">
      <c r="A275" s="494"/>
      <c r="B275" s="455"/>
      <c r="C275" s="575" t="s">
        <v>175</v>
      </c>
      <c r="D275" s="681" t="s">
        <v>75</v>
      </c>
      <c r="E275" s="682" t="s">
        <v>75</v>
      </c>
      <c r="F275" s="730">
        <v>10000</v>
      </c>
    </row>
    <row r="276" spans="1:6" ht="16.5">
      <c r="A276" s="494"/>
      <c r="B276" s="455"/>
      <c r="C276" s="576" t="s">
        <v>221</v>
      </c>
      <c r="D276" s="683"/>
      <c r="E276" s="683"/>
      <c r="F276" s="731"/>
    </row>
    <row r="277" spans="1:6" ht="16.5">
      <c r="A277" s="494"/>
      <c r="B277" s="455"/>
      <c r="C277" s="575" t="s">
        <v>222</v>
      </c>
      <c r="D277" s="716" t="s">
        <v>75</v>
      </c>
      <c r="E277" s="713" t="s">
        <v>75</v>
      </c>
      <c r="F277" s="732">
        <v>32000</v>
      </c>
    </row>
    <row r="278" spans="1:6" ht="16.5">
      <c r="A278" s="494"/>
      <c r="B278" s="455"/>
      <c r="C278" s="575" t="s">
        <v>234</v>
      </c>
      <c r="D278" s="685"/>
      <c r="E278" s="685"/>
      <c r="F278" s="730"/>
    </row>
    <row r="279" spans="1:6" ht="16.5">
      <c r="A279" s="494"/>
      <c r="B279" s="455"/>
      <c r="C279" s="576" t="s">
        <v>235</v>
      </c>
      <c r="D279" s="683"/>
      <c r="E279" s="683"/>
      <c r="F279" s="731"/>
    </row>
    <row r="280" spans="1:6" ht="20.25" customHeight="1">
      <c r="A280" s="494"/>
      <c r="B280" s="453"/>
      <c r="C280" s="433" t="s">
        <v>185</v>
      </c>
      <c r="D280" s="558" t="s">
        <v>75</v>
      </c>
      <c r="E280" s="556">
        <v>2240</v>
      </c>
      <c r="F280" s="468">
        <v>43740</v>
      </c>
    </row>
    <row r="281" spans="1:6" ht="18.75" customHeight="1">
      <c r="A281" s="494"/>
      <c r="B281" s="458">
        <v>85415</v>
      </c>
      <c r="C281" s="424" t="s">
        <v>208</v>
      </c>
      <c r="D281" s="542" t="s">
        <v>75</v>
      </c>
      <c r="E281" s="555" t="s">
        <v>75</v>
      </c>
      <c r="F281" s="477">
        <v>50000</v>
      </c>
    </row>
    <row r="282" spans="1:6" ht="18.75" customHeight="1" thickBot="1">
      <c r="A282" s="494"/>
      <c r="B282" s="458">
        <v>85495</v>
      </c>
      <c r="C282" s="424" t="s">
        <v>186</v>
      </c>
      <c r="D282" s="542" t="s">
        <v>75</v>
      </c>
      <c r="E282" s="555" t="s">
        <v>75</v>
      </c>
      <c r="F282" s="477">
        <v>2000</v>
      </c>
    </row>
    <row r="283" spans="1:6" ht="23.25" customHeight="1" thickBot="1">
      <c r="A283" s="451">
        <v>900</v>
      </c>
      <c r="B283" s="252"/>
      <c r="C283" s="309" t="s">
        <v>40</v>
      </c>
      <c r="D283" s="371" t="s">
        <v>75</v>
      </c>
      <c r="E283" s="625">
        <f>SUM(E284,E285,E286,E288,E291,E292)</f>
        <v>475600</v>
      </c>
      <c r="F283" s="624">
        <f>SUM(F284,F285,F286,F288,F291,F292)</f>
        <v>5939753</v>
      </c>
    </row>
    <row r="284" spans="1:6" ht="19.5" customHeight="1" thickBot="1">
      <c r="A284" s="451"/>
      <c r="B284" s="461">
        <v>90002</v>
      </c>
      <c r="C284" s="614" t="s">
        <v>251</v>
      </c>
      <c r="D284" s="403" t="s">
        <v>75</v>
      </c>
      <c r="E284" s="615">
        <v>200000</v>
      </c>
      <c r="F284" s="479">
        <v>420000</v>
      </c>
    </row>
    <row r="285" spans="1:6" ht="20.25" customHeight="1">
      <c r="A285" s="494"/>
      <c r="B285" s="453">
        <v>90004</v>
      </c>
      <c r="C285" s="414" t="s">
        <v>301</v>
      </c>
      <c r="D285" s="527" t="s">
        <v>75</v>
      </c>
      <c r="E285" s="533" t="s">
        <v>75</v>
      </c>
      <c r="F285" s="468">
        <v>800000</v>
      </c>
    </row>
    <row r="286" spans="1:6" ht="21" customHeight="1">
      <c r="A286" s="494"/>
      <c r="B286" s="458">
        <v>90013</v>
      </c>
      <c r="C286" s="424" t="s">
        <v>209</v>
      </c>
      <c r="D286" s="542" t="s">
        <v>75</v>
      </c>
      <c r="E286" s="555" t="s">
        <v>75</v>
      </c>
      <c r="F286" s="477">
        <f>SUM(F287)</f>
        <v>110000</v>
      </c>
    </row>
    <row r="287" spans="1:6" ht="48" customHeight="1">
      <c r="A287" s="494"/>
      <c r="B287" s="458"/>
      <c r="C287" s="447" t="s">
        <v>290</v>
      </c>
      <c r="D287" s="591" t="s">
        <v>75</v>
      </c>
      <c r="E287" s="593" t="s">
        <v>75</v>
      </c>
      <c r="F287" s="477">
        <v>110000</v>
      </c>
    </row>
    <row r="288" spans="1:6" ht="21.75" customHeight="1">
      <c r="A288" s="494"/>
      <c r="B288" s="458">
        <v>90015</v>
      </c>
      <c r="C288" s="424" t="s">
        <v>318</v>
      </c>
      <c r="D288" s="542" t="s">
        <v>75</v>
      </c>
      <c r="E288" s="610">
        <f>SUM(E289:E290)</f>
        <v>200000</v>
      </c>
      <c r="F288" s="616">
        <f>SUM(F289:F290)</f>
        <v>1544153</v>
      </c>
    </row>
    <row r="289" spans="1:6" ht="18" customHeight="1">
      <c r="A289" s="494"/>
      <c r="B289" s="457"/>
      <c r="C289" s="594" t="s">
        <v>99</v>
      </c>
      <c r="D289" s="595" t="s">
        <v>75</v>
      </c>
      <c r="E289" s="597" t="s">
        <v>75</v>
      </c>
      <c r="F289" s="596">
        <v>1344153</v>
      </c>
    </row>
    <row r="290" spans="1:6" ht="18" customHeight="1">
      <c r="A290" s="494"/>
      <c r="B290" s="453"/>
      <c r="C290" s="414" t="s">
        <v>300</v>
      </c>
      <c r="D290" s="527" t="s">
        <v>75</v>
      </c>
      <c r="E290" s="511">
        <v>200000</v>
      </c>
      <c r="F290" s="468">
        <v>200000</v>
      </c>
    </row>
    <row r="291" spans="1:6" ht="39.75" customHeight="1">
      <c r="A291" s="494"/>
      <c r="B291" s="458">
        <v>90020</v>
      </c>
      <c r="C291" s="12" t="s">
        <v>238</v>
      </c>
      <c r="D291" s="591" t="s">
        <v>75</v>
      </c>
      <c r="E291" s="593" t="s">
        <v>75</v>
      </c>
      <c r="F291" s="477">
        <v>5000</v>
      </c>
    </row>
    <row r="292" spans="1:6" ht="21.75" customHeight="1">
      <c r="A292" s="494"/>
      <c r="B292" s="458">
        <v>90095</v>
      </c>
      <c r="C292" s="424" t="s">
        <v>124</v>
      </c>
      <c r="D292" s="542" t="s">
        <v>75</v>
      </c>
      <c r="E292" s="610">
        <f>SUM(E293,E301)</f>
        <v>75600</v>
      </c>
      <c r="F292" s="616">
        <f>SUM(F293,F301)</f>
        <v>3060600</v>
      </c>
    </row>
    <row r="293" spans="1:6" ht="16.5" customHeight="1">
      <c r="A293" s="494"/>
      <c r="B293" s="455"/>
      <c r="C293" s="416" t="s">
        <v>168</v>
      </c>
      <c r="D293" s="547" t="s">
        <v>75</v>
      </c>
      <c r="E293" s="612">
        <f>SUM(E295:E300)</f>
        <v>75600</v>
      </c>
      <c r="F293" s="609">
        <f>SUM(F295:F300)</f>
        <v>2830600</v>
      </c>
    </row>
    <row r="294" spans="1:6" ht="15.75" customHeight="1">
      <c r="A294" s="494"/>
      <c r="B294" s="455"/>
      <c r="C294" s="416" t="s">
        <v>76</v>
      </c>
      <c r="D294" s="530"/>
      <c r="E294" s="513"/>
      <c r="F294" s="470"/>
    </row>
    <row r="295" spans="1:6" ht="18.75">
      <c r="A295" s="494"/>
      <c r="B295" s="455"/>
      <c r="C295" s="431" t="s">
        <v>178</v>
      </c>
      <c r="D295" s="550" t="s">
        <v>75</v>
      </c>
      <c r="E295" s="552" t="s">
        <v>75</v>
      </c>
      <c r="F295" s="481">
        <v>1338600</v>
      </c>
    </row>
    <row r="296" spans="1:6" ht="18.75">
      <c r="A296" s="494"/>
      <c r="B296" s="455"/>
      <c r="C296" s="431" t="s">
        <v>179</v>
      </c>
      <c r="D296" s="550" t="s">
        <v>75</v>
      </c>
      <c r="E296" s="552" t="s">
        <v>75</v>
      </c>
      <c r="F296" s="481">
        <v>86800</v>
      </c>
    </row>
    <row r="297" spans="1:6" ht="18.75">
      <c r="A297" s="494"/>
      <c r="B297" s="455"/>
      <c r="C297" s="445" t="s">
        <v>180</v>
      </c>
      <c r="D297" s="529" t="s">
        <v>75</v>
      </c>
      <c r="E297" s="522" t="s">
        <v>75</v>
      </c>
      <c r="F297" s="467">
        <v>251650</v>
      </c>
    </row>
    <row r="298" spans="1:6" ht="18.75">
      <c r="A298" s="494"/>
      <c r="B298" s="455"/>
      <c r="C298" s="429" t="s">
        <v>181</v>
      </c>
      <c r="D298" s="548" t="s">
        <v>75</v>
      </c>
      <c r="E298" s="553" t="s">
        <v>75</v>
      </c>
      <c r="F298" s="480">
        <v>37950</v>
      </c>
    </row>
    <row r="299" spans="1:6" ht="18.75">
      <c r="A299" s="494"/>
      <c r="B299" s="455"/>
      <c r="C299" s="429" t="s">
        <v>184</v>
      </c>
      <c r="D299" s="548" t="s">
        <v>75</v>
      </c>
      <c r="E299" s="553" t="s">
        <v>75</v>
      </c>
      <c r="F299" s="480">
        <v>42000</v>
      </c>
    </row>
    <row r="300" spans="1:6" ht="18.75">
      <c r="A300" s="494"/>
      <c r="B300" s="455"/>
      <c r="C300" s="425" t="s">
        <v>185</v>
      </c>
      <c r="D300" s="547" t="s">
        <v>75</v>
      </c>
      <c r="E300" s="551">
        <v>75600</v>
      </c>
      <c r="F300" s="470">
        <v>1073600</v>
      </c>
    </row>
    <row r="301" spans="1:6" ht="18.75" customHeight="1" thickBot="1">
      <c r="A301" s="500"/>
      <c r="B301" s="465"/>
      <c r="C301" s="448" t="s">
        <v>169</v>
      </c>
      <c r="D301" s="592" t="s">
        <v>75</v>
      </c>
      <c r="E301" s="598" t="s">
        <v>75</v>
      </c>
      <c r="F301" s="489">
        <v>230000</v>
      </c>
    </row>
    <row r="302" spans="1:6" ht="24.75" customHeight="1" thickBot="1">
      <c r="A302" s="451">
        <v>921</v>
      </c>
      <c r="B302" s="252"/>
      <c r="C302" s="309" t="s">
        <v>125</v>
      </c>
      <c r="D302" s="546">
        <f>SUM(D303,D311,D315,D319,D320)</f>
        <v>15500</v>
      </c>
      <c r="E302" s="546">
        <f>SUM(E303,E311,E315,E319,E320)</f>
        <v>120500</v>
      </c>
      <c r="F302" s="466">
        <f>SUM(F303,F311,F315,F319,F320)</f>
        <v>2846000</v>
      </c>
    </row>
    <row r="303" spans="1:6" ht="21" customHeight="1">
      <c r="A303" s="494"/>
      <c r="B303" s="453">
        <v>92105</v>
      </c>
      <c r="C303" s="414" t="s">
        <v>210</v>
      </c>
      <c r="D303" s="618">
        <f>SUM(D304)</f>
        <v>15500</v>
      </c>
      <c r="E303" s="618">
        <f>SUM(E304)</f>
        <v>18400</v>
      </c>
      <c r="F303" s="608">
        <f>SUM(F304)</f>
        <v>145900</v>
      </c>
    </row>
    <row r="304" spans="1:6" ht="18.75">
      <c r="A304" s="494" t="s">
        <v>201</v>
      </c>
      <c r="B304" s="455"/>
      <c r="C304" s="416" t="s">
        <v>168</v>
      </c>
      <c r="D304" s="617">
        <f>SUM(D306:D310)</f>
        <v>15500</v>
      </c>
      <c r="E304" s="612">
        <f>SUM(E306:E310)</f>
        <v>18400</v>
      </c>
      <c r="F304" s="609">
        <f>SUM(F306:F310)</f>
        <v>145900</v>
      </c>
    </row>
    <row r="305" spans="1:6" ht="16.5" customHeight="1">
      <c r="A305" s="494"/>
      <c r="B305" s="455"/>
      <c r="C305" s="416" t="s">
        <v>76</v>
      </c>
      <c r="D305" s="412"/>
      <c r="E305" s="513"/>
      <c r="F305" s="470"/>
    </row>
    <row r="306" spans="1:6" ht="16.5">
      <c r="A306" s="494"/>
      <c r="B306" s="455"/>
      <c r="C306" s="575" t="s">
        <v>175</v>
      </c>
      <c r="D306" s="714" t="s">
        <v>75</v>
      </c>
      <c r="E306" s="715" t="s">
        <v>75</v>
      </c>
      <c r="F306" s="730">
        <v>38000</v>
      </c>
    </row>
    <row r="307" spans="1:6" ht="16.5">
      <c r="A307" s="494"/>
      <c r="B307" s="455"/>
      <c r="C307" s="576" t="s">
        <v>211</v>
      </c>
      <c r="D307" s="683"/>
      <c r="E307" s="683"/>
      <c r="F307" s="731"/>
    </row>
    <row r="308" spans="1:6" ht="16.5">
      <c r="A308" s="494"/>
      <c r="B308" s="455"/>
      <c r="C308" s="575" t="s">
        <v>175</v>
      </c>
      <c r="D308" s="711">
        <v>15500</v>
      </c>
      <c r="E308" s="713" t="s">
        <v>75</v>
      </c>
      <c r="F308" s="730">
        <v>52500</v>
      </c>
    </row>
    <row r="309" spans="1:6" ht="16.5">
      <c r="A309" s="494"/>
      <c r="B309" s="455"/>
      <c r="C309" s="576" t="s">
        <v>221</v>
      </c>
      <c r="D309" s="712"/>
      <c r="E309" s="683"/>
      <c r="F309" s="731"/>
    </row>
    <row r="310" spans="1:6" ht="18.75">
      <c r="A310" s="494"/>
      <c r="B310" s="453"/>
      <c r="C310" s="433" t="s">
        <v>185</v>
      </c>
      <c r="D310" s="558" t="s">
        <v>75</v>
      </c>
      <c r="E310" s="556">
        <v>18400</v>
      </c>
      <c r="F310" s="468">
        <v>55400</v>
      </c>
    </row>
    <row r="311" spans="1:6" ht="18.75">
      <c r="A311" s="494"/>
      <c r="B311" s="453">
        <v>92109</v>
      </c>
      <c r="C311" s="414" t="s">
        <v>212</v>
      </c>
      <c r="D311" s="527" t="s">
        <v>75</v>
      </c>
      <c r="E311" s="527" t="s">
        <v>75</v>
      </c>
      <c r="F311" s="468">
        <f>SUM(F312)</f>
        <v>580000</v>
      </c>
    </row>
    <row r="312" spans="1:6" ht="18.75">
      <c r="A312" s="494"/>
      <c r="B312" s="455"/>
      <c r="C312" s="416" t="s">
        <v>168</v>
      </c>
      <c r="D312" s="547" t="s">
        <v>75</v>
      </c>
      <c r="E312" s="547" t="s">
        <v>75</v>
      </c>
      <c r="F312" s="470">
        <f>SUM(F314)</f>
        <v>580000</v>
      </c>
    </row>
    <row r="313" spans="1:6" ht="16.5" customHeight="1">
      <c r="A313" s="494"/>
      <c r="B313" s="455"/>
      <c r="C313" s="416" t="s">
        <v>76</v>
      </c>
      <c r="D313" s="530"/>
      <c r="E313" s="530"/>
      <c r="F313" s="470"/>
    </row>
    <row r="314" spans="1:6" ht="16.5" customHeight="1">
      <c r="A314" s="494"/>
      <c r="B314" s="453"/>
      <c r="C314" s="433" t="s">
        <v>213</v>
      </c>
      <c r="D314" s="558" t="s">
        <v>75</v>
      </c>
      <c r="E314" s="558" t="s">
        <v>75</v>
      </c>
      <c r="F314" s="468">
        <v>580000</v>
      </c>
    </row>
    <row r="315" spans="1:6" ht="18.75">
      <c r="A315" s="494"/>
      <c r="B315" s="453">
        <v>92116</v>
      </c>
      <c r="C315" s="414" t="s">
        <v>214</v>
      </c>
      <c r="D315" s="527" t="s">
        <v>75</v>
      </c>
      <c r="E315" s="527" t="s">
        <v>75</v>
      </c>
      <c r="F315" s="468">
        <f>SUM(F316)</f>
        <v>1600000</v>
      </c>
    </row>
    <row r="316" spans="1:6" ht="18.75">
      <c r="A316" s="494"/>
      <c r="B316" s="455"/>
      <c r="C316" s="416" t="s">
        <v>168</v>
      </c>
      <c r="D316" s="547" t="s">
        <v>75</v>
      </c>
      <c r="E316" s="547" t="s">
        <v>75</v>
      </c>
      <c r="F316" s="470">
        <f>SUM(F318)</f>
        <v>1600000</v>
      </c>
    </row>
    <row r="317" spans="1:6" ht="18.75">
      <c r="A317" s="494"/>
      <c r="B317" s="455"/>
      <c r="C317" s="416" t="s">
        <v>76</v>
      </c>
      <c r="D317" s="530"/>
      <c r="E317" s="530"/>
      <c r="F317" s="470"/>
    </row>
    <row r="318" spans="1:6" ht="18.75">
      <c r="A318" s="494"/>
      <c r="B318" s="455"/>
      <c r="C318" s="425" t="s">
        <v>213</v>
      </c>
      <c r="D318" s="547" t="s">
        <v>75</v>
      </c>
      <c r="E318" s="547" t="s">
        <v>75</v>
      </c>
      <c r="F318" s="470">
        <v>1600000</v>
      </c>
    </row>
    <row r="319" spans="1:6" ht="18.75">
      <c r="A319" s="494"/>
      <c r="B319" s="458">
        <v>92120</v>
      </c>
      <c r="C319" s="424" t="s">
        <v>215</v>
      </c>
      <c r="D319" s="542" t="s">
        <v>75</v>
      </c>
      <c r="E319" s="519">
        <v>100000</v>
      </c>
      <c r="F319" s="477">
        <v>178000</v>
      </c>
    </row>
    <row r="320" spans="1:6" ht="18.75">
      <c r="A320" s="494"/>
      <c r="B320" s="458">
        <v>92195</v>
      </c>
      <c r="C320" s="424" t="s">
        <v>319</v>
      </c>
      <c r="D320" s="542" t="s">
        <v>75</v>
      </c>
      <c r="E320" s="519">
        <f>SUM(E321,E324)</f>
        <v>2100</v>
      </c>
      <c r="F320" s="477">
        <f>SUM(F321,F324)</f>
        <v>342100</v>
      </c>
    </row>
    <row r="321" spans="1:6" ht="18.75">
      <c r="A321" s="494"/>
      <c r="B321" s="455"/>
      <c r="C321" s="416" t="s">
        <v>168</v>
      </c>
      <c r="D321" s="547" t="s">
        <v>75</v>
      </c>
      <c r="E321" s="513">
        <f>SUM(E323)</f>
        <v>2100</v>
      </c>
      <c r="F321" s="470">
        <f>SUM(F323)</f>
        <v>202100</v>
      </c>
    </row>
    <row r="322" spans="1:6" ht="18.75">
      <c r="A322" s="494"/>
      <c r="B322" s="455"/>
      <c r="C322" s="416" t="s">
        <v>76</v>
      </c>
      <c r="D322" s="530"/>
      <c r="E322" s="513"/>
      <c r="F322" s="470"/>
    </row>
    <row r="323" spans="1:6" ht="18.75">
      <c r="A323" s="494"/>
      <c r="B323" s="455"/>
      <c r="C323" s="425" t="s">
        <v>185</v>
      </c>
      <c r="D323" s="547" t="s">
        <v>75</v>
      </c>
      <c r="E323" s="551">
        <v>2100</v>
      </c>
      <c r="F323" s="470">
        <v>202100</v>
      </c>
    </row>
    <row r="324" spans="1:6" ht="19.5" thickBot="1">
      <c r="A324" s="500"/>
      <c r="B324" s="465"/>
      <c r="C324" s="449" t="s">
        <v>169</v>
      </c>
      <c r="D324" s="592" t="s">
        <v>75</v>
      </c>
      <c r="E324" s="598" t="s">
        <v>75</v>
      </c>
      <c r="F324" s="490">
        <v>140000</v>
      </c>
    </row>
    <row r="325" spans="1:6" ht="27" customHeight="1" thickBot="1">
      <c r="A325" s="451">
        <v>926</v>
      </c>
      <c r="B325" s="252"/>
      <c r="C325" s="309" t="s">
        <v>41</v>
      </c>
      <c r="D325" s="371" t="s">
        <v>75</v>
      </c>
      <c r="E325" s="371" t="s">
        <v>75</v>
      </c>
      <c r="F325" s="466">
        <f>SUM(F326,F332)</f>
        <v>2275000</v>
      </c>
    </row>
    <row r="326" spans="1:6" ht="18.75">
      <c r="A326" s="494"/>
      <c r="B326" s="453">
        <v>92605</v>
      </c>
      <c r="C326" s="414" t="s">
        <v>216</v>
      </c>
      <c r="D326" s="527" t="s">
        <v>75</v>
      </c>
      <c r="E326" s="527" t="s">
        <v>75</v>
      </c>
      <c r="F326" s="468">
        <f>SUM(F327)</f>
        <v>235000</v>
      </c>
    </row>
    <row r="327" spans="1:6" ht="18.75">
      <c r="A327" s="494" t="s">
        <v>201</v>
      </c>
      <c r="B327" s="455"/>
      <c r="C327" s="416" t="s">
        <v>168</v>
      </c>
      <c r="D327" s="547" t="s">
        <v>75</v>
      </c>
      <c r="E327" s="547" t="s">
        <v>75</v>
      </c>
      <c r="F327" s="470">
        <f>SUM(F329:F331)</f>
        <v>235000</v>
      </c>
    </row>
    <row r="328" spans="1:6" ht="18.75">
      <c r="A328" s="494"/>
      <c r="B328" s="455"/>
      <c r="C328" s="416" t="s">
        <v>76</v>
      </c>
      <c r="D328" s="530"/>
      <c r="E328" s="530"/>
      <c r="F328" s="470"/>
    </row>
    <row r="329" spans="1:6" ht="16.5">
      <c r="A329" s="494"/>
      <c r="B329" s="455"/>
      <c r="C329" s="575" t="s">
        <v>175</v>
      </c>
      <c r="D329" s="599" t="s">
        <v>75</v>
      </c>
      <c r="E329" s="599" t="s">
        <v>75</v>
      </c>
      <c r="F329" s="730">
        <v>205000</v>
      </c>
    </row>
    <row r="330" spans="1:6" ht="16.5">
      <c r="A330" s="494"/>
      <c r="B330" s="455"/>
      <c r="C330" s="576" t="s">
        <v>221</v>
      </c>
      <c r="D330" s="600"/>
      <c r="E330" s="600"/>
      <c r="F330" s="731"/>
    </row>
    <row r="331" spans="1:6" ht="18.75">
      <c r="A331" s="494"/>
      <c r="B331" s="455"/>
      <c r="C331" s="425" t="s">
        <v>185</v>
      </c>
      <c r="D331" s="547" t="s">
        <v>75</v>
      </c>
      <c r="E331" s="547" t="s">
        <v>75</v>
      </c>
      <c r="F331" s="470">
        <v>30000</v>
      </c>
    </row>
    <row r="332" spans="1:6" ht="18.75">
      <c r="A332" s="254"/>
      <c r="B332" s="458">
        <v>92695</v>
      </c>
      <c r="C332" s="424" t="s">
        <v>217</v>
      </c>
      <c r="D332" s="542" t="s">
        <v>75</v>
      </c>
      <c r="E332" s="542" t="s">
        <v>75</v>
      </c>
      <c r="F332" s="477">
        <f>SUM(F333)</f>
        <v>2040000</v>
      </c>
    </row>
    <row r="333" spans="1:6" ht="18.75">
      <c r="A333" s="254"/>
      <c r="B333" s="455"/>
      <c r="C333" s="416" t="s">
        <v>168</v>
      </c>
      <c r="D333" s="547" t="s">
        <v>75</v>
      </c>
      <c r="E333" s="547" t="s">
        <v>75</v>
      </c>
      <c r="F333" s="470">
        <f>SUM(F335:F340)</f>
        <v>2040000</v>
      </c>
    </row>
    <row r="334" spans="1:6" ht="18.75">
      <c r="A334" s="254"/>
      <c r="B334" s="455"/>
      <c r="C334" s="416" t="s">
        <v>76</v>
      </c>
      <c r="D334" s="530"/>
      <c r="E334" s="530"/>
      <c r="F334" s="470"/>
    </row>
    <row r="335" spans="1:6" ht="18.75">
      <c r="A335" s="254"/>
      <c r="B335" s="455"/>
      <c r="C335" s="416" t="s">
        <v>178</v>
      </c>
      <c r="D335" s="547" t="s">
        <v>75</v>
      </c>
      <c r="E335" s="547" t="s">
        <v>75</v>
      </c>
      <c r="F335" s="470">
        <v>573700</v>
      </c>
    </row>
    <row r="336" spans="1:6" ht="18.75">
      <c r="A336" s="254"/>
      <c r="B336" s="455"/>
      <c r="C336" s="374" t="s">
        <v>179</v>
      </c>
      <c r="D336" s="548" t="s">
        <v>75</v>
      </c>
      <c r="E336" s="548" t="s">
        <v>75</v>
      </c>
      <c r="F336" s="480">
        <v>47000</v>
      </c>
    </row>
    <row r="337" spans="1:6" ht="18.75">
      <c r="A337" s="254"/>
      <c r="B337" s="455"/>
      <c r="C337" s="374" t="s">
        <v>180</v>
      </c>
      <c r="D337" s="548" t="s">
        <v>75</v>
      </c>
      <c r="E337" s="548" t="s">
        <v>75</v>
      </c>
      <c r="F337" s="480">
        <v>110100</v>
      </c>
    </row>
    <row r="338" spans="1:6" ht="18.75">
      <c r="A338" s="254"/>
      <c r="B338" s="455"/>
      <c r="C338" s="374" t="s">
        <v>181</v>
      </c>
      <c r="D338" s="548" t="s">
        <v>75</v>
      </c>
      <c r="E338" s="548" t="s">
        <v>75</v>
      </c>
      <c r="F338" s="480">
        <v>15200</v>
      </c>
    </row>
    <row r="339" spans="1:6" ht="18.75">
      <c r="A339" s="254"/>
      <c r="B339" s="455"/>
      <c r="C339" s="374" t="s">
        <v>184</v>
      </c>
      <c r="D339" s="548" t="s">
        <v>75</v>
      </c>
      <c r="E339" s="548" t="s">
        <v>75</v>
      </c>
      <c r="F339" s="480">
        <v>17000</v>
      </c>
    </row>
    <row r="340" spans="1:6" ht="19.5" thickBot="1">
      <c r="A340" s="254"/>
      <c r="B340" s="455"/>
      <c r="C340" s="450" t="s">
        <v>185</v>
      </c>
      <c r="D340" s="601" t="s">
        <v>75</v>
      </c>
      <c r="E340" s="601" t="s">
        <v>75</v>
      </c>
      <c r="F340" s="491">
        <v>1277000</v>
      </c>
    </row>
    <row r="341" spans="1:6" ht="33.75" customHeight="1" thickBot="1" thickTop="1">
      <c r="A341" s="258"/>
      <c r="B341" s="259"/>
      <c r="C341" s="260" t="s">
        <v>42</v>
      </c>
      <c r="D341" s="602">
        <f>SUM(D6,D8,D17,D24,D32,D41,D61,D75,D88,D90,D95,D100,D180,D206,D260,D283,D302,D325)</f>
        <v>1804009</v>
      </c>
      <c r="E341" s="603">
        <f>SUM(E6,E8,E17,E24,E32,E41,E61,E75,E88,E90,E95,E100,E180,E206,E260,E283,E302,E325)</f>
        <v>2844243</v>
      </c>
      <c r="F341" s="492">
        <f>SUM(F6,F8,F17,F24,F32,F41,F61,F75,F88,F90,F95,F100,F180,F206,F260,F283,F302,F325)</f>
        <v>80656921</v>
      </c>
    </row>
  </sheetData>
  <mergeCells count="47">
    <mergeCell ref="A3:F3"/>
    <mergeCell ref="F132:F133"/>
    <mergeCell ref="F177:F178"/>
    <mergeCell ref="F13:F14"/>
    <mergeCell ref="F20:F21"/>
    <mergeCell ref="F37:F39"/>
    <mergeCell ref="F119:F120"/>
    <mergeCell ref="F121:F122"/>
    <mergeCell ref="E13:E14"/>
    <mergeCell ref="D13:D14"/>
    <mergeCell ref="F329:F330"/>
    <mergeCell ref="F193:F194"/>
    <mergeCell ref="F275:F276"/>
    <mergeCell ref="F186:F187"/>
    <mergeCell ref="F308:F309"/>
    <mergeCell ref="F306:F307"/>
    <mergeCell ref="F195:F197"/>
    <mergeCell ref="F203:F205"/>
    <mergeCell ref="F277:F279"/>
    <mergeCell ref="D20:D21"/>
    <mergeCell ref="E20:E21"/>
    <mergeCell ref="D37:D39"/>
    <mergeCell ref="E37:E39"/>
    <mergeCell ref="D121:D122"/>
    <mergeCell ref="E121:E122"/>
    <mergeCell ref="D119:D120"/>
    <mergeCell ref="E119:E120"/>
    <mergeCell ref="D132:D133"/>
    <mergeCell ref="E132:E133"/>
    <mergeCell ref="E177:E178"/>
    <mergeCell ref="D177:D178"/>
    <mergeCell ref="D186:D187"/>
    <mergeCell ref="E186:E187"/>
    <mergeCell ref="D195:D197"/>
    <mergeCell ref="E195:E197"/>
    <mergeCell ref="D193:D194"/>
    <mergeCell ref="E193:E194"/>
    <mergeCell ref="D203:D205"/>
    <mergeCell ref="E203:E205"/>
    <mergeCell ref="D275:D276"/>
    <mergeCell ref="D277:D279"/>
    <mergeCell ref="E277:E279"/>
    <mergeCell ref="E275:E276"/>
    <mergeCell ref="D308:D309"/>
    <mergeCell ref="E308:E309"/>
    <mergeCell ref="D306:D307"/>
    <mergeCell ref="E306:E307"/>
  </mergeCells>
  <printOptions horizontalCentered="1"/>
  <pageMargins left="0.4330708661417323" right="0" top="0.11811023622047245" bottom="0.1968503937007874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5" sqref="C5"/>
    </sheetView>
  </sheetViews>
  <sheetFormatPr defaultColWidth="9.00390625" defaultRowHeight="12.75"/>
  <cols>
    <col min="1" max="1" width="7.125" style="0" customWidth="1"/>
    <col min="2" max="2" width="37.875" style="0" customWidth="1"/>
    <col min="3" max="3" width="16.625" style="0" customWidth="1"/>
    <col min="4" max="4" width="16.75390625" style="0" customWidth="1"/>
    <col min="5" max="5" width="16.875" style="0" customWidth="1"/>
  </cols>
  <sheetData>
    <row r="1" spans="1:5" ht="15.75">
      <c r="A1" s="174"/>
      <c r="B1" s="175"/>
      <c r="C1" s="175"/>
      <c r="D1" s="238"/>
      <c r="E1" s="42" t="s">
        <v>326</v>
      </c>
    </row>
    <row r="2" spans="1:5" ht="15.75">
      <c r="A2" s="174"/>
      <c r="B2" s="175"/>
      <c r="C2" s="175"/>
      <c r="D2" s="238"/>
      <c r="E2" s="42" t="s">
        <v>292</v>
      </c>
    </row>
    <row r="3" spans="1:5" ht="15.75">
      <c r="A3" s="174"/>
      <c r="B3" s="175"/>
      <c r="C3" s="175"/>
      <c r="D3" s="175"/>
      <c r="E3" s="175"/>
    </row>
    <row r="4" spans="1:5" ht="20.25">
      <c r="A4" s="179" t="s">
        <v>151</v>
      </c>
      <c r="B4" s="178"/>
      <c r="C4" s="178"/>
      <c r="D4" s="177"/>
      <c r="E4" s="177"/>
    </row>
    <row r="5" spans="1:5" ht="20.25">
      <c r="A5" s="179" t="s">
        <v>156</v>
      </c>
      <c r="B5" s="178"/>
      <c r="C5" s="178"/>
      <c r="D5" s="177"/>
      <c r="E5" s="177"/>
    </row>
    <row r="6" spans="1:5" ht="19.5" thickBot="1">
      <c r="A6" s="180"/>
      <c r="B6" s="180"/>
      <c r="C6" s="180"/>
      <c r="D6" s="181"/>
      <c r="E6" s="181" t="s">
        <v>43</v>
      </c>
    </row>
    <row r="7" spans="1:5" ht="21" thickBot="1">
      <c r="A7" s="217" t="s">
        <v>77</v>
      </c>
      <c r="B7" s="742" t="s">
        <v>126</v>
      </c>
      <c r="C7" s="743"/>
      <c r="D7" s="218" t="s">
        <v>152</v>
      </c>
      <c r="E7" s="219" t="s">
        <v>153</v>
      </c>
    </row>
    <row r="8" spans="1:5" ht="45" customHeight="1">
      <c r="A8" s="190">
        <v>951</v>
      </c>
      <c r="B8" s="746" t="s">
        <v>157</v>
      </c>
      <c r="C8" s="747"/>
      <c r="D8" s="291">
        <v>1000000</v>
      </c>
      <c r="E8" s="241" t="s">
        <v>75</v>
      </c>
    </row>
    <row r="9" spans="1:5" ht="45" customHeight="1">
      <c r="A9" s="292">
        <v>955</v>
      </c>
      <c r="B9" s="744" t="s">
        <v>263</v>
      </c>
      <c r="C9" s="748"/>
      <c r="D9" s="221">
        <v>1041600</v>
      </c>
      <c r="E9" s="293" t="s">
        <v>75</v>
      </c>
    </row>
    <row r="10" spans="1:5" ht="33" customHeight="1">
      <c r="A10" s="220">
        <v>982</v>
      </c>
      <c r="B10" s="744" t="s">
        <v>158</v>
      </c>
      <c r="C10" s="748"/>
      <c r="D10" s="240" t="s">
        <v>75</v>
      </c>
      <c r="E10" s="223">
        <v>1800000</v>
      </c>
    </row>
    <row r="11" spans="1:5" ht="60.75" customHeight="1" thickBot="1">
      <c r="A11" s="220">
        <v>992</v>
      </c>
      <c r="B11" s="744" t="s">
        <v>154</v>
      </c>
      <c r="C11" s="745"/>
      <c r="D11" s="222" t="s">
        <v>44</v>
      </c>
      <c r="E11" s="223">
        <v>750000</v>
      </c>
    </row>
    <row r="12" spans="1:5" ht="29.25" customHeight="1" thickBot="1" thickTop="1">
      <c r="A12" s="213" t="s">
        <v>155</v>
      </c>
      <c r="B12" s="239"/>
      <c r="C12" s="239"/>
      <c r="D12" s="224">
        <f>SUM(D8:D11)</f>
        <v>2041600</v>
      </c>
      <c r="E12" s="225">
        <f>SUM(E8:E11)</f>
        <v>2550000</v>
      </c>
    </row>
    <row r="13" spans="1:5" ht="17.25" customHeight="1" thickTop="1">
      <c r="A13" s="243"/>
      <c r="B13" s="178"/>
      <c r="C13" s="178"/>
      <c r="D13" s="244"/>
      <c r="E13" s="244"/>
    </row>
    <row r="14" spans="1:5" ht="15.75">
      <c r="A14" s="174"/>
      <c r="B14" s="175"/>
      <c r="C14" s="175"/>
      <c r="D14" s="245"/>
      <c r="E14" s="245"/>
    </row>
    <row r="15" spans="1:5" ht="18">
      <c r="A15" s="174"/>
      <c r="B15" s="226">
        <v>81165321</v>
      </c>
      <c r="C15" s="227"/>
      <c r="D15" s="235" t="s">
        <v>159</v>
      </c>
      <c r="E15" s="232">
        <v>80656921</v>
      </c>
    </row>
    <row r="16" spans="1:5" ht="18">
      <c r="A16" s="174"/>
      <c r="B16" s="228">
        <f>SUM(D12)</f>
        <v>2041600</v>
      </c>
      <c r="C16" s="229"/>
      <c r="D16" s="236" t="s">
        <v>160</v>
      </c>
      <c r="E16" s="233">
        <f>SUM(E12)</f>
        <v>2550000</v>
      </c>
    </row>
    <row r="17" spans="1:5" ht="18">
      <c r="A17" s="174"/>
      <c r="B17" s="230">
        <f>SUM(B15:B16)</f>
        <v>83206921</v>
      </c>
      <c r="C17" s="231"/>
      <c r="D17" s="237" t="s">
        <v>161</v>
      </c>
      <c r="E17" s="234">
        <f>SUM(E15:E16)</f>
        <v>83206921</v>
      </c>
    </row>
  </sheetData>
  <mergeCells count="5">
    <mergeCell ref="B7:C7"/>
    <mergeCell ref="B11:C11"/>
    <mergeCell ref="B8:C8"/>
    <mergeCell ref="B10:C10"/>
    <mergeCell ref="B9:C9"/>
  </mergeCells>
  <printOptions/>
  <pageMargins left="0.5905511811023623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A4" sqref="A4:E4"/>
    </sheetView>
  </sheetViews>
  <sheetFormatPr defaultColWidth="9.00390625" defaultRowHeight="12.75"/>
  <cols>
    <col min="1" max="1" width="5.875" style="0" customWidth="1"/>
    <col min="2" max="2" width="8.375" style="0" customWidth="1"/>
    <col min="3" max="3" width="7.625" style="0" customWidth="1"/>
    <col min="4" max="4" width="56.625" style="0" customWidth="1"/>
    <col min="5" max="5" width="16.125" style="0" customWidth="1"/>
  </cols>
  <sheetData>
    <row r="1" spans="1:5" s="43" customFormat="1" ht="15.75">
      <c r="A1" s="31"/>
      <c r="B1" s="31"/>
      <c r="C1" s="31"/>
      <c r="D1" s="668" t="s">
        <v>327</v>
      </c>
      <c r="E1" s="754"/>
    </row>
    <row r="2" spans="1:5" s="43" customFormat="1" ht="15.75">
      <c r="A2" s="31"/>
      <c r="B2" s="31"/>
      <c r="C2" s="31"/>
      <c r="D2" s="668" t="s">
        <v>305</v>
      </c>
      <c r="E2" s="754"/>
    </row>
    <row r="3" spans="1:5" s="43" customFormat="1" ht="15.75">
      <c r="A3" s="31"/>
      <c r="B3" s="31"/>
      <c r="C3" s="31"/>
      <c r="D3" s="31"/>
      <c r="E3" s="31"/>
    </row>
    <row r="4" spans="1:5" s="43" customFormat="1" ht="20.25">
      <c r="A4" s="755" t="s">
        <v>105</v>
      </c>
      <c r="B4" s="755"/>
      <c r="C4" s="755"/>
      <c r="D4" s="755"/>
      <c r="E4" s="755"/>
    </row>
    <row r="5" spans="1:5" s="43" customFormat="1" ht="18.75">
      <c r="A5" s="751" t="s">
        <v>90</v>
      </c>
      <c r="B5" s="751"/>
      <c r="C5" s="751"/>
      <c r="D5" s="751"/>
      <c r="E5" s="751"/>
    </row>
    <row r="6" spans="1:5" s="43" customFormat="1" ht="18.75">
      <c r="A6" s="751" t="s">
        <v>91</v>
      </c>
      <c r="B6" s="751"/>
      <c r="C6" s="751"/>
      <c r="D6" s="751"/>
      <c r="E6" s="751"/>
    </row>
    <row r="7" spans="1:5" s="43" customFormat="1" ht="18.75">
      <c r="A7" s="32"/>
      <c r="B7" s="32"/>
      <c r="C7" s="32"/>
      <c r="D7" s="33"/>
      <c r="E7" s="33"/>
    </row>
    <row r="8" spans="1:5" s="43" customFormat="1" ht="19.5" thickBot="1">
      <c r="A8" s="44"/>
      <c r="B8" s="45"/>
      <c r="C8" s="46"/>
      <c r="D8" s="47"/>
      <c r="E8" s="48"/>
    </row>
    <row r="9" spans="1:5" s="43" customFormat="1" ht="23.25" customHeight="1" thickBot="1">
      <c r="A9" s="49" t="s">
        <v>0</v>
      </c>
      <c r="B9" s="50" t="s">
        <v>86</v>
      </c>
      <c r="C9" s="51" t="s">
        <v>92</v>
      </c>
      <c r="D9" s="52" t="s">
        <v>93</v>
      </c>
      <c r="E9" s="53" t="s">
        <v>97</v>
      </c>
    </row>
    <row r="10" spans="1:5" s="43" customFormat="1" ht="57" customHeight="1">
      <c r="A10" s="54">
        <v>750</v>
      </c>
      <c r="B10" s="55">
        <v>75011</v>
      </c>
      <c r="C10" s="56">
        <v>2350</v>
      </c>
      <c r="D10" s="57" t="s">
        <v>106</v>
      </c>
      <c r="E10" s="58">
        <v>150000</v>
      </c>
    </row>
    <row r="11" spans="1:5" s="43" customFormat="1" ht="21.75" customHeight="1">
      <c r="A11" s="54">
        <v>852</v>
      </c>
      <c r="B11" s="55"/>
      <c r="C11" s="54"/>
      <c r="D11" s="59" t="s">
        <v>107</v>
      </c>
      <c r="E11" s="58">
        <f>SUM(E12:E13)</f>
        <v>18000</v>
      </c>
    </row>
    <row r="12" spans="1:5" s="43" customFormat="1" ht="51.75" customHeight="1">
      <c r="A12" s="60"/>
      <c r="B12" s="55">
        <v>85203</v>
      </c>
      <c r="C12" s="54">
        <v>2350</v>
      </c>
      <c r="D12" s="57" t="s">
        <v>119</v>
      </c>
      <c r="E12" s="58">
        <v>3000</v>
      </c>
    </row>
    <row r="13" spans="1:5" s="43" customFormat="1" ht="57" customHeight="1" thickBot="1">
      <c r="A13" s="60"/>
      <c r="B13" s="55">
        <v>85228</v>
      </c>
      <c r="C13" s="54">
        <v>2350</v>
      </c>
      <c r="D13" s="57" t="s">
        <v>120</v>
      </c>
      <c r="E13" s="58">
        <v>15000</v>
      </c>
    </row>
    <row r="14" spans="1:5" s="43" customFormat="1" ht="27.75" customHeight="1" thickBot="1" thickTop="1">
      <c r="A14" s="61"/>
      <c r="B14" s="62"/>
      <c r="C14" s="62"/>
      <c r="D14" s="63" t="s">
        <v>42</v>
      </c>
      <c r="E14" s="64">
        <f>SUM(E10,E11)</f>
        <v>168000</v>
      </c>
    </row>
    <row r="15" spans="1:5" s="43" customFormat="1" ht="24" customHeight="1" thickBot="1" thickTop="1">
      <c r="A15" s="49" t="s">
        <v>0</v>
      </c>
      <c r="B15" s="50" t="s">
        <v>86</v>
      </c>
      <c r="C15" s="51" t="s">
        <v>92</v>
      </c>
      <c r="D15" s="52" t="s">
        <v>93</v>
      </c>
      <c r="E15" s="53" t="s">
        <v>94</v>
      </c>
    </row>
    <row r="16" spans="1:5" s="43" customFormat="1" ht="57" customHeight="1">
      <c r="A16" s="54">
        <v>750</v>
      </c>
      <c r="B16" s="55">
        <v>75011</v>
      </c>
      <c r="C16" s="54">
        <v>2010</v>
      </c>
      <c r="D16" s="57" t="s">
        <v>98</v>
      </c>
      <c r="E16" s="58">
        <v>255800</v>
      </c>
    </row>
    <row r="17" spans="1:5" s="43" customFormat="1" ht="39" customHeight="1">
      <c r="A17" s="54">
        <v>751</v>
      </c>
      <c r="B17" s="55"/>
      <c r="C17" s="54"/>
      <c r="D17" s="627" t="s">
        <v>112</v>
      </c>
      <c r="E17" s="58">
        <f>SUM(E18:E19)</f>
        <v>85000</v>
      </c>
    </row>
    <row r="18" spans="1:5" s="43" customFormat="1" ht="48.75" customHeight="1">
      <c r="A18" s="72"/>
      <c r="B18" s="55">
        <v>75101</v>
      </c>
      <c r="C18" s="54">
        <v>2010</v>
      </c>
      <c r="D18" s="65" t="s">
        <v>316</v>
      </c>
      <c r="E18" s="58">
        <v>9560</v>
      </c>
    </row>
    <row r="19" spans="1:5" s="43" customFormat="1" ht="51.75" customHeight="1">
      <c r="A19" s="82"/>
      <c r="B19" s="55">
        <v>75113</v>
      </c>
      <c r="C19" s="54">
        <v>2010</v>
      </c>
      <c r="D19" s="65" t="s">
        <v>306</v>
      </c>
      <c r="E19" s="58">
        <v>75440</v>
      </c>
    </row>
    <row r="20" spans="1:5" s="43" customFormat="1" ht="24.75" customHeight="1">
      <c r="A20" s="54">
        <v>852</v>
      </c>
      <c r="B20" s="55"/>
      <c r="C20" s="54"/>
      <c r="D20" s="59" t="s">
        <v>107</v>
      </c>
      <c r="E20" s="58">
        <f>SUM(E21,E22,E26,E27,E28,E29,E30)</f>
        <v>7030420</v>
      </c>
    </row>
    <row r="21" spans="1:5" s="43" customFormat="1" ht="48" customHeight="1">
      <c r="A21" s="60"/>
      <c r="B21" s="55">
        <v>85203</v>
      </c>
      <c r="C21" s="54">
        <v>2010</v>
      </c>
      <c r="D21" s="57" t="s">
        <v>108</v>
      </c>
      <c r="E21" s="58">
        <v>248400</v>
      </c>
    </row>
    <row r="22" spans="1:5" s="43" customFormat="1" ht="39" customHeight="1">
      <c r="A22" s="60"/>
      <c r="B22" s="55">
        <v>85212</v>
      </c>
      <c r="C22" s="54"/>
      <c r="D22" s="57" t="s">
        <v>293</v>
      </c>
      <c r="E22" s="58">
        <f>SUM(E23:E25)</f>
        <v>3877440</v>
      </c>
    </row>
    <row r="23" spans="1:5" s="43" customFormat="1" ht="48" customHeight="1" thickBot="1">
      <c r="A23" s="66"/>
      <c r="B23" s="67"/>
      <c r="C23" s="67">
        <v>2010</v>
      </c>
      <c r="D23" s="68" t="s">
        <v>308</v>
      </c>
      <c r="E23" s="69">
        <v>3861440</v>
      </c>
    </row>
    <row r="24" spans="1:5" s="43" customFormat="1" ht="27.75" customHeight="1" thickBot="1">
      <c r="A24" s="49" t="s">
        <v>0</v>
      </c>
      <c r="B24" s="50" t="s">
        <v>86</v>
      </c>
      <c r="C24" s="51" t="s">
        <v>92</v>
      </c>
      <c r="D24" s="52" t="s">
        <v>93</v>
      </c>
      <c r="E24" s="53" t="s">
        <v>94</v>
      </c>
    </row>
    <row r="25" spans="1:5" s="43" customFormat="1" ht="48" customHeight="1">
      <c r="A25" s="60"/>
      <c r="B25" s="82"/>
      <c r="C25" s="54">
        <v>6310</v>
      </c>
      <c r="D25" s="57" t="s">
        <v>307</v>
      </c>
      <c r="E25" s="58">
        <v>16000</v>
      </c>
    </row>
    <row r="26" spans="1:5" s="43" customFormat="1" ht="82.5" customHeight="1">
      <c r="A26" s="60"/>
      <c r="B26" s="55">
        <v>85213</v>
      </c>
      <c r="C26" s="54">
        <v>2010</v>
      </c>
      <c r="D26" s="57" t="s">
        <v>244</v>
      </c>
      <c r="E26" s="58">
        <v>173400</v>
      </c>
    </row>
    <row r="27" spans="1:5" s="43" customFormat="1" ht="67.5" customHeight="1">
      <c r="A27" s="60"/>
      <c r="B27" s="54">
        <v>85214</v>
      </c>
      <c r="C27" s="54">
        <v>2010</v>
      </c>
      <c r="D27" s="57" t="s">
        <v>245</v>
      </c>
      <c r="E27" s="58">
        <v>1955400</v>
      </c>
    </row>
    <row r="28" spans="1:5" s="43" customFormat="1" ht="60.75" customHeight="1">
      <c r="A28" s="60"/>
      <c r="B28" s="629">
        <v>85216</v>
      </c>
      <c r="C28" s="82">
        <v>2010</v>
      </c>
      <c r="D28" s="630" t="s">
        <v>109</v>
      </c>
      <c r="E28" s="631">
        <v>223430</v>
      </c>
    </row>
    <row r="29" spans="1:5" s="43" customFormat="1" ht="57" customHeight="1">
      <c r="A29" s="60"/>
      <c r="B29" s="55">
        <v>85219</v>
      </c>
      <c r="C29" s="54">
        <v>2010</v>
      </c>
      <c r="D29" s="57" t="s">
        <v>110</v>
      </c>
      <c r="E29" s="58">
        <v>433740</v>
      </c>
    </row>
    <row r="30" spans="1:5" s="43" customFormat="1" ht="69.75" customHeight="1">
      <c r="A30" s="60"/>
      <c r="B30" s="295">
        <v>85228</v>
      </c>
      <c r="C30" s="72">
        <v>2010</v>
      </c>
      <c r="D30" s="57" t="s">
        <v>111</v>
      </c>
      <c r="E30" s="58">
        <v>118610</v>
      </c>
    </row>
    <row r="31" spans="1:5" s="43" customFormat="1" ht="69.75" customHeight="1" thickBot="1">
      <c r="A31" s="296">
        <v>900</v>
      </c>
      <c r="B31" s="296">
        <v>90015</v>
      </c>
      <c r="C31" s="296">
        <v>2010</v>
      </c>
      <c r="D31" s="57" t="s">
        <v>264</v>
      </c>
      <c r="E31" s="294">
        <v>344153</v>
      </c>
    </row>
    <row r="32" spans="1:5" s="43" customFormat="1" ht="32.25" customHeight="1" thickBot="1" thickTop="1">
      <c r="A32" s="61"/>
      <c r="B32" s="62"/>
      <c r="C32" s="62"/>
      <c r="D32" s="63" t="s">
        <v>42</v>
      </c>
      <c r="E32" s="64">
        <f>SUM(E16,E17,E20,E31)</f>
        <v>7715373</v>
      </c>
    </row>
    <row r="33" spans="1:5" s="43" customFormat="1" ht="26.25" customHeight="1" thickBot="1" thickTop="1">
      <c r="A33" s="49" t="s">
        <v>0</v>
      </c>
      <c r="B33" s="752" t="s">
        <v>86</v>
      </c>
      <c r="C33" s="753"/>
      <c r="D33" s="52" t="s">
        <v>93</v>
      </c>
      <c r="E33" s="53" t="s">
        <v>95</v>
      </c>
    </row>
    <row r="34" spans="1:5" s="43" customFormat="1" ht="21.75" customHeight="1">
      <c r="A34" s="54">
        <v>750</v>
      </c>
      <c r="B34" s="70"/>
      <c r="C34" s="71"/>
      <c r="D34" s="34" t="s">
        <v>10</v>
      </c>
      <c r="E34" s="35">
        <f>SUM(E35)</f>
        <v>255800</v>
      </c>
    </row>
    <row r="35" spans="1:5" s="43" customFormat="1" ht="18.75">
      <c r="A35" s="72"/>
      <c r="B35" s="749">
        <v>75011</v>
      </c>
      <c r="C35" s="750"/>
      <c r="D35" s="34" t="s">
        <v>96</v>
      </c>
      <c r="E35" s="35">
        <f>SUM(E36)</f>
        <v>255800</v>
      </c>
    </row>
    <row r="36" spans="1:5" s="43" customFormat="1" ht="18.75">
      <c r="A36" s="60"/>
      <c r="B36" s="73"/>
      <c r="C36" s="74"/>
      <c r="D36" s="36" t="s">
        <v>99</v>
      </c>
      <c r="E36" s="37">
        <f>SUM(E37:E41)</f>
        <v>255800</v>
      </c>
    </row>
    <row r="37" spans="1:5" s="43" customFormat="1" ht="18.75">
      <c r="A37" s="60"/>
      <c r="B37" s="75"/>
      <c r="C37" s="76"/>
      <c r="D37" s="38" t="s">
        <v>54</v>
      </c>
      <c r="E37" s="39"/>
    </row>
    <row r="38" spans="1:5" s="43" customFormat="1" ht="18.75">
      <c r="A38" s="60"/>
      <c r="B38" s="75"/>
      <c r="C38" s="76"/>
      <c r="D38" s="38" t="s">
        <v>100</v>
      </c>
      <c r="E38" s="39">
        <v>188800</v>
      </c>
    </row>
    <row r="39" spans="1:5" s="43" customFormat="1" ht="18.75">
      <c r="A39" s="60"/>
      <c r="B39" s="75"/>
      <c r="C39" s="77"/>
      <c r="D39" s="34" t="s">
        <v>103</v>
      </c>
      <c r="E39" s="39">
        <v>25000</v>
      </c>
    </row>
    <row r="40" spans="1:5" s="43" customFormat="1" ht="18.75">
      <c r="A40" s="78"/>
      <c r="B40" s="79"/>
      <c r="C40" s="79"/>
      <c r="D40" s="34" t="s">
        <v>101</v>
      </c>
      <c r="E40" s="35">
        <v>36800</v>
      </c>
    </row>
    <row r="41" spans="1:5" s="43" customFormat="1" ht="18.75">
      <c r="A41" s="78"/>
      <c r="B41" s="79"/>
      <c r="C41" s="79"/>
      <c r="D41" s="36" t="s">
        <v>102</v>
      </c>
      <c r="E41" s="37">
        <v>5200</v>
      </c>
    </row>
    <row r="42" spans="1:5" s="43" customFormat="1" ht="37.5">
      <c r="A42" s="72">
        <v>751</v>
      </c>
      <c r="B42" s="87"/>
      <c r="C42" s="87"/>
      <c r="D42" s="86" t="s">
        <v>112</v>
      </c>
      <c r="E42" s="35">
        <f>SUM(E43,E51)</f>
        <v>85000</v>
      </c>
    </row>
    <row r="43" spans="1:5" s="43" customFormat="1" ht="19.5" thickBot="1">
      <c r="A43" s="67"/>
      <c r="B43" s="758">
        <v>75101</v>
      </c>
      <c r="C43" s="759"/>
      <c r="D43" s="261" t="s">
        <v>87</v>
      </c>
      <c r="E43" s="255">
        <f>SUM(E45)</f>
        <v>9560</v>
      </c>
    </row>
    <row r="44" spans="1:5" s="43" customFormat="1" ht="24.75" customHeight="1" thickBot="1">
      <c r="A44" s="49" t="s">
        <v>0</v>
      </c>
      <c r="B44" s="756" t="s">
        <v>86</v>
      </c>
      <c r="C44" s="757"/>
      <c r="D44" s="52" t="s">
        <v>93</v>
      </c>
      <c r="E44" s="53" t="s">
        <v>95</v>
      </c>
    </row>
    <row r="45" spans="1:5" s="43" customFormat="1" ht="18.75">
      <c r="A45" s="60"/>
      <c r="B45" s="75"/>
      <c r="C45" s="76"/>
      <c r="D45" s="40" t="s">
        <v>99</v>
      </c>
      <c r="E45" s="41">
        <f>SUM(E47:E50)</f>
        <v>9560</v>
      </c>
    </row>
    <row r="46" spans="1:5" s="43" customFormat="1" ht="18.75">
      <c r="A46" s="60"/>
      <c r="B46" s="75"/>
      <c r="C46" s="76"/>
      <c r="D46" s="38" t="s">
        <v>54</v>
      </c>
      <c r="E46" s="39"/>
    </row>
    <row r="47" spans="1:5" s="43" customFormat="1" ht="18.75">
      <c r="A47" s="60"/>
      <c r="B47" s="75"/>
      <c r="C47" s="76"/>
      <c r="D47" s="38" t="s">
        <v>100</v>
      </c>
      <c r="E47" s="39">
        <v>7000</v>
      </c>
    </row>
    <row r="48" spans="1:5" s="43" customFormat="1" ht="18.75">
      <c r="A48" s="78"/>
      <c r="B48" s="80"/>
      <c r="C48" s="81"/>
      <c r="D48" s="34" t="s">
        <v>101</v>
      </c>
      <c r="E48" s="35">
        <v>1200</v>
      </c>
    </row>
    <row r="49" spans="1:5" s="43" customFormat="1" ht="18.75">
      <c r="A49" s="78"/>
      <c r="B49" s="80"/>
      <c r="C49" s="81"/>
      <c r="D49" s="34" t="s">
        <v>102</v>
      </c>
      <c r="E49" s="35">
        <v>170</v>
      </c>
    </row>
    <row r="50" spans="1:5" s="43" customFormat="1" ht="18.75">
      <c r="A50" s="60"/>
      <c r="B50" s="83"/>
      <c r="C50" s="84"/>
      <c r="D50" s="34" t="s">
        <v>104</v>
      </c>
      <c r="E50" s="39">
        <v>1190</v>
      </c>
    </row>
    <row r="51" spans="1:5" s="43" customFormat="1" ht="18.75">
      <c r="A51" s="60"/>
      <c r="B51" s="749">
        <v>75113</v>
      </c>
      <c r="C51" s="750"/>
      <c r="D51" s="34" t="s">
        <v>291</v>
      </c>
      <c r="E51" s="35">
        <f>SUM(E52)</f>
        <v>75440</v>
      </c>
    </row>
    <row r="52" spans="1:5" s="43" customFormat="1" ht="18.75">
      <c r="A52" s="60"/>
      <c r="B52" s="73"/>
      <c r="C52" s="74"/>
      <c r="D52" s="36" t="s">
        <v>99</v>
      </c>
      <c r="E52" s="37">
        <f>SUM(E54:E56)</f>
        <v>75440</v>
      </c>
    </row>
    <row r="53" spans="1:5" s="43" customFormat="1" ht="18.75">
      <c r="A53" s="60"/>
      <c r="B53" s="75"/>
      <c r="C53" s="76"/>
      <c r="D53" s="38" t="s">
        <v>54</v>
      </c>
      <c r="E53" s="39"/>
    </row>
    <row r="54" spans="1:5" s="43" customFormat="1" ht="18.75">
      <c r="A54" s="60"/>
      <c r="B54" s="75"/>
      <c r="C54" s="76"/>
      <c r="D54" s="38" t="s">
        <v>101</v>
      </c>
      <c r="E54" s="39">
        <v>1232</v>
      </c>
    </row>
    <row r="55" spans="1:5" s="43" customFormat="1" ht="18.75">
      <c r="A55" s="60"/>
      <c r="B55" s="80"/>
      <c r="C55" s="81"/>
      <c r="D55" s="34" t="s">
        <v>102</v>
      </c>
      <c r="E55" s="35">
        <v>176</v>
      </c>
    </row>
    <row r="56" spans="1:5" s="43" customFormat="1" ht="18.75">
      <c r="A56" s="60"/>
      <c r="B56" s="80"/>
      <c r="C56" s="81"/>
      <c r="D56" s="34" t="s">
        <v>104</v>
      </c>
      <c r="E56" s="35">
        <v>74032</v>
      </c>
    </row>
    <row r="57" spans="1:5" s="43" customFormat="1" ht="26.25" customHeight="1">
      <c r="A57" s="72">
        <v>852</v>
      </c>
      <c r="B57" s="749"/>
      <c r="C57" s="750"/>
      <c r="D57" s="38" t="s">
        <v>107</v>
      </c>
      <c r="E57" s="39">
        <f>SUM(E58,E66,E74,E78,E83,E87,E95)</f>
        <v>7030420</v>
      </c>
    </row>
    <row r="58" spans="1:5" s="43" customFormat="1" ht="18.75">
      <c r="A58" s="72"/>
      <c r="B58" s="749">
        <v>85203</v>
      </c>
      <c r="C58" s="750"/>
      <c r="D58" s="38" t="s">
        <v>88</v>
      </c>
      <c r="E58" s="39">
        <f>SUM(E59)</f>
        <v>248400</v>
      </c>
    </row>
    <row r="59" spans="1:5" s="43" customFormat="1" ht="18.75">
      <c r="A59" s="60"/>
      <c r="B59" s="73"/>
      <c r="C59" s="74"/>
      <c r="D59" s="36" t="s">
        <v>99</v>
      </c>
      <c r="E59" s="37">
        <f>SUM(E61:E65)</f>
        <v>248400</v>
      </c>
    </row>
    <row r="60" spans="1:5" s="43" customFormat="1" ht="18.75">
      <c r="A60" s="60"/>
      <c r="B60" s="75"/>
      <c r="C60" s="76"/>
      <c r="D60" s="38" t="s">
        <v>54</v>
      </c>
      <c r="E60" s="39"/>
    </row>
    <row r="61" spans="1:5" s="43" customFormat="1" ht="18.75">
      <c r="A61" s="60"/>
      <c r="B61" s="75"/>
      <c r="C61" s="76"/>
      <c r="D61" s="34" t="s">
        <v>100</v>
      </c>
      <c r="E61" s="35">
        <v>137000</v>
      </c>
    </row>
    <row r="62" spans="1:5" s="43" customFormat="1" ht="18.75">
      <c r="A62" s="60"/>
      <c r="B62" s="75"/>
      <c r="C62" s="76"/>
      <c r="D62" s="40" t="s">
        <v>103</v>
      </c>
      <c r="E62" s="41">
        <v>11500</v>
      </c>
    </row>
    <row r="63" spans="1:5" s="43" customFormat="1" ht="18.75">
      <c r="A63" s="78"/>
      <c r="B63" s="80"/>
      <c r="C63" s="81"/>
      <c r="D63" s="34" t="s">
        <v>101</v>
      </c>
      <c r="E63" s="35">
        <v>26600</v>
      </c>
    </row>
    <row r="64" spans="1:5" s="43" customFormat="1" ht="18.75">
      <c r="A64" s="78"/>
      <c r="B64" s="79"/>
      <c r="C64" s="79"/>
      <c r="D64" s="34" t="s">
        <v>102</v>
      </c>
      <c r="E64" s="35">
        <v>3600</v>
      </c>
    </row>
    <row r="65" spans="1:5" s="43" customFormat="1" ht="18.75">
      <c r="A65" s="78"/>
      <c r="B65" s="75"/>
      <c r="C65" s="76"/>
      <c r="D65" s="36" t="s">
        <v>104</v>
      </c>
      <c r="E65" s="41">
        <v>69700</v>
      </c>
    </row>
    <row r="66" spans="1:5" s="43" customFormat="1" ht="42" customHeight="1">
      <c r="A66" s="78"/>
      <c r="B66" s="749">
        <v>85212</v>
      </c>
      <c r="C66" s="750"/>
      <c r="D66" s="86" t="s">
        <v>293</v>
      </c>
      <c r="E66" s="35">
        <f>SUM(E67,E73)</f>
        <v>3877440</v>
      </c>
    </row>
    <row r="67" spans="1:5" s="43" customFormat="1" ht="18.75">
      <c r="A67" s="78"/>
      <c r="B67" s="73"/>
      <c r="C67" s="74"/>
      <c r="D67" s="36" t="s">
        <v>99</v>
      </c>
      <c r="E67" s="37">
        <f>SUM(E69:E72)</f>
        <v>3861440</v>
      </c>
    </row>
    <row r="68" spans="1:5" s="43" customFormat="1" ht="18.75">
      <c r="A68" s="78"/>
      <c r="B68" s="75"/>
      <c r="C68" s="76"/>
      <c r="D68" s="38" t="s">
        <v>54</v>
      </c>
      <c r="E68" s="39"/>
    </row>
    <row r="69" spans="1:5" s="43" customFormat="1" ht="18.75">
      <c r="A69" s="78"/>
      <c r="B69" s="628"/>
      <c r="C69" s="76"/>
      <c r="D69" s="34" t="s">
        <v>100</v>
      </c>
      <c r="E69" s="39">
        <v>44900</v>
      </c>
    </row>
    <row r="70" spans="1:5" s="43" customFormat="1" ht="18.75">
      <c r="A70" s="78"/>
      <c r="B70" s="628"/>
      <c r="C70" s="76"/>
      <c r="D70" s="38" t="s">
        <v>101</v>
      </c>
      <c r="E70" s="35">
        <v>7900</v>
      </c>
    </row>
    <row r="71" spans="1:5" s="43" customFormat="1" ht="18.75">
      <c r="A71" s="78"/>
      <c r="B71" s="75"/>
      <c r="C71" s="76"/>
      <c r="D71" s="34" t="s">
        <v>102</v>
      </c>
      <c r="E71" s="35">
        <v>1100</v>
      </c>
    </row>
    <row r="72" spans="1:5" s="43" customFormat="1" ht="18.75">
      <c r="A72" s="78"/>
      <c r="B72" s="75"/>
      <c r="C72" s="76"/>
      <c r="D72" s="36" t="s">
        <v>104</v>
      </c>
      <c r="E72" s="35">
        <v>3807540</v>
      </c>
    </row>
    <row r="73" spans="1:5" s="43" customFormat="1" ht="18.75">
      <c r="A73" s="78"/>
      <c r="B73" s="75"/>
      <c r="C73" s="76"/>
      <c r="D73" s="36" t="s">
        <v>300</v>
      </c>
      <c r="E73" s="41">
        <v>16000</v>
      </c>
    </row>
    <row r="74" spans="1:5" s="43" customFormat="1" ht="56.25">
      <c r="A74" s="60"/>
      <c r="B74" s="749">
        <v>85213</v>
      </c>
      <c r="C74" s="750"/>
      <c r="D74" s="86" t="s">
        <v>246</v>
      </c>
      <c r="E74" s="35">
        <f>SUM(E75)</f>
        <v>173400</v>
      </c>
    </row>
    <row r="75" spans="1:5" s="43" customFormat="1" ht="18.75">
      <c r="A75" s="60"/>
      <c r="B75" s="73"/>
      <c r="C75" s="74"/>
      <c r="D75" s="36" t="s">
        <v>99</v>
      </c>
      <c r="E75" s="37">
        <f>SUM(E77)</f>
        <v>173400</v>
      </c>
    </row>
    <row r="76" spans="1:5" s="43" customFormat="1" ht="15" customHeight="1">
      <c r="A76" s="60"/>
      <c r="B76" s="75"/>
      <c r="C76" s="76"/>
      <c r="D76" s="38" t="s">
        <v>54</v>
      </c>
      <c r="E76" s="39"/>
    </row>
    <row r="77" spans="1:5" s="43" customFormat="1" ht="18.75">
      <c r="A77" s="60"/>
      <c r="B77" s="83"/>
      <c r="C77" s="84"/>
      <c r="D77" s="34" t="s">
        <v>104</v>
      </c>
      <c r="E77" s="39">
        <v>173400</v>
      </c>
    </row>
    <row r="78" spans="1:5" s="43" customFormat="1" ht="37.5">
      <c r="A78" s="60"/>
      <c r="B78" s="749">
        <v>85214</v>
      </c>
      <c r="C78" s="750"/>
      <c r="D78" s="88" t="s">
        <v>113</v>
      </c>
      <c r="E78" s="39">
        <f>SUM(E79)</f>
        <v>1955400</v>
      </c>
    </row>
    <row r="79" spans="1:5" s="43" customFormat="1" ht="19.5" thickBot="1">
      <c r="A79" s="66"/>
      <c r="B79" s="633"/>
      <c r="C79" s="632"/>
      <c r="D79" s="256" t="s">
        <v>99</v>
      </c>
      <c r="E79" s="257">
        <f>SUM(E82)</f>
        <v>1955400</v>
      </c>
    </row>
    <row r="80" spans="1:5" s="43" customFormat="1" ht="28.5" customHeight="1" thickBot="1">
      <c r="A80" s="49" t="s">
        <v>0</v>
      </c>
      <c r="B80" s="756" t="s">
        <v>86</v>
      </c>
      <c r="C80" s="757"/>
      <c r="D80" s="52" t="s">
        <v>93</v>
      </c>
      <c r="E80" s="53" t="s">
        <v>95</v>
      </c>
    </row>
    <row r="81" spans="1:5" s="43" customFormat="1" ht="17.25" customHeight="1">
      <c r="A81" s="60"/>
      <c r="B81" s="75"/>
      <c r="C81" s="76"/>
      <c r="D81" s="38" t="s">
        <v>54</v>
      </c>
      <c r="E81" s="39"/>
    </row>
    <row r="82" spans="1:5" s="43" customFormat="1" ht="18.75">
      <c r="A82" s="60"/>
      <c r="B82" s="85"/>
      <c r="C82" s="84"/>
      <c r="D82" s="34" t="s">
        <v>104</v>
      </c>
      <c r="E82" s="39">
        <v>1955400</v>
      </c>
    </row>
    <row r="83" spans="1:5" s="43" customFormat="1" ht="18.75">
      <c r="A83" s="60"/>
      <c r="B83" s="749">
        <v>85216</v>
      </c>
      <c r="C83" s="750"/>
      <c r="D83" s="38" t="s">
        <v>114</v>
      </c>
      <c r="E83" s="39">
        <f>SUM(E84)</f>
        <v>223430</v>
      </c>
    </row>
    <row r="84" spans="1:5" s="43" customFormat="1" ht="18.75">
      <c r="A84" s="60"/>
      <c r="B84" s="73"/>
      <c r="C84" s="74"/>
      <c r="D84" s="40" t="s">
        <v>99</v>
      </c>
      <c r="E84" s="41">
        <f>SUM(E86)</f>
        <v>223430</v>
      </c>
    </row>
    <row r="85" spans="1:5" s="43" customFormat="1" ht="16.5" customHeight="1">
      <c r="A85" s="60"/>
      <c r="B85" s="75"/>
      <c r="C85" s="76"/>
      <c r="D85" s="38" t="s">
        <v>54</v>
      </c>
      <c r="E85" s="39"/>
    </row>
    <row r="86" spans="1:5" s="43" customFormat="1" ht="18.75">
      <c r="A86" s="60"/>
      <c r="B86" s="75"/>
      <c r="C86" s="76"/>
      <c r="D86" s="34" t="s">
        <v>104</v>
      </c>
      <c r="E86" s="39">
        <v>223430</v>
      </c>
    </row>
    <row r="87" spans="1:5" s="43" customFormat="1" ht="18.75">
      <c r="A87" s="60"/>
      <c r="B87" s="749">
        <v>85219</v>
      </c>
      <c r="C87" s="750"/>
      <c r="D87" s="38" t="s">
        <v>115</v>
      </c>
      <c r="E87" s="39">
        <f>SUM(E88)</f>
        <v>433740</v>
      </c>
    </row>
    <row r="88" spans="1:5" s="43" customFormat="1" ht="18.75">
      <c r="A88" s="60"/>
      <c r="B88" s="73"/>
      <c r="C88" s="74"/>
      <c r="D88" s="36" t="s">
        <v>99</v>
      </c>
      <c r="E88" s="37">
        <f>SUM(E90:E94)</f>
        <v>433740</v>
      </c>
    </row>
    <row r="89" spans="1:5" s="43" customFormat="1" ht="16.5" customHeight="1">
      <c r="A89" s="60"/>
      <c r="B89" s="75"/>
      <c r="C89" s="76"/>
      <c r="D89" s="38" t="s">
        <v>54</v>
      </c>
      <c r="E89" s="39"/>
    </row>
    <row r="90" spans="1:5" s="43" customFormat="1" ht="18.75">
      <c r="A90" s="60"/>
      <c r="B90" s="75"/>
      <c r="C90" s="76"/>
      <c r="D90" s="38" t="s">
        <v>100</v>
      </c>
      <c r="E90" s="39">
        <v>307000</v>
      </c>
    </row>
    <row r="91" spans="1:5" s="43" customFormat="1" ht="18.75">
      <c r="A91" s="60"/>
      <c r="B91" s="75"/>
      <c r="C91" s="77"/>
      <c r="D91" s="34" t="s">
        <v>103</v>
      </c>
      <c r="E91" s="39">
        <v>26000</v>
      </c>
    </row>
    <row r="92" spans="1:5" s="43" customFormat="1" ht="18.75">
      <c r="A92" s="78"/>
      <c r="B92" s="79"/>
      <c r="C92" s="79"/>
      <c r="D92" s="34" t="s">
        <v>101</v>
      </c>
      <c r="E92" s="35">
        <v>59000</v>
      </c>
    </row>
    <row r="93" spans="1:5" s="43" customFormat="1" ht="18.75">
      <c r="A93" s="78"/>
      <c r="B93" s="79"/>
      <c r="C93" s="79"/>
      <c r="D93" s="34" t="s">
        <v>102</v>
      </c>
      <c r="E93" s="35">
        <v>8000</v>
      </c>
    </row>
    <row r="94" spans="1:5" s="43" customFormat="1" ht="18.75">
      <c r="A94" s="78"/>
      <c r="B94" s="79"/>
      <c r="C94" s="79"/>
      <c r="D94" s="34" t="s">
        <v>116</v>
      </c>
      <c r="E94" s="39">
        <v>33740</v>
      </c>
    </row>
    <row r="95" spans="1:5" s="43" customFormat="1" ht="18.75">
      <c r="A95" s="60"/>
      <c r="B95" s="749">
        <v>85228</v>
      </c>
      <c r="C95" s="750"/>
      <c r="D95" s="38" t="s">
        <v>89</v>
      </c>
      <c r="E95" s="39">
        <f>SUM(E96)</f>
        <v>118610</v>
      </c>
    </row>
    <row r="96" spans="1:5" s="43" customFormat="1" ht="18.75">
      <c r="A96" s="60"/>
      <c r="B96" s="73"/>
      <c r="C96" s="74"/>
      <c r="D96" s="36" t="s">
        <v>99</v>
      </c>
      <c r="E96" s="37">
        <f>SUM(E98:E101)</f>
        <v>118610</v>
      </c>
    </row>
    <row r="97" spans="1:5" s="43" customFormat="1" ht="15.75" customHeight="1">
      <c r="A97" s="60"/>
      <c r="B97" s="75"/>
      <c r="C97" s="76"/>
      <c r="D97" s="38" t="s">
        <v>54</v>
      </c>
      <c r="E97" s="39"/>
    </row>
    <row r="98" spans="1:5" s="43" customFormat="1" ht="18.75">
      <c r="A98" s="60"/>
      <c r="B98" s="75"/>
      <c r="C98" s="76"/>
      <c r="D98" s="38" t="s">
        <v>100</v>
      </c>
      <c r="E98" s="39">
        <v>91000</v>
      </c>
    </row>
    <row r="99" spans="1:5" s="43" customFormat="1" ht="18.75">
      <c r="A99" s="60"/>
      <c r="B99" s="75"/>
      <c r="C99" s="77"/>
      <c r="D99" s="34" t="s">
        <v>103</v>
      </c>
      <c r="E99" s="39">
        <v>7800</v>
      </c>
    </row>
    <row r="100" spans="1:5" s="43" customFormat="1" ht="18.75">
      <c r="A100" s="78"/>
      <c r="B100" s="79"/>
      <c r="C100" s="79"/>
      <c r="D100" s="34" t="s">
        <v>101</v>
      </c>
      <c r="E100" s="35">
        <v>17410</v>
      </c>
    </row>
    <row r="101" spans="1:5" s="43" customFormat="1" ht="18.75">
      <c r="A101" s="78"/>
      <c r="B101" s="79"/>
      <c r="C101" s="79"/>
      <c r="D101" s="34" t="s">
        <v>102</v>
      </c>
      <c r="E101" s="35">
        <v>2400</v>
      </c>
    </row>
    <row r="102" spans="1:5" s="43" customFormat="1" ht="26.25" customHeight="1">
      <c r="A102" s="54">
        <v>900</v>
      </c>
      <c r="B102" s="749"/>
      <c r="C102" s="750"/>
      <c r="D102" s="38" t="s">
        <v>265</v>
      </c>
      <c r="E102" s="39">
        <f>SUM(E103,E112,E116,E120,E124,E132)</f>
        <v>344153</v>
      </c>
    </row>
    <row r="103" spans="1:5" s="43" customFormat="1" ht="18.75">
      <c r="A103" s="72"/>
      <c r="B103" s="749">
        <v>90015</v>
      </c>
      <c r="C103" s="750"/>
      <c r="D103" s="38" t="s">
        <v>266</v>
      </c>
      <c r="E103" s="39">
        <f>SUM(E104)</f>
        <v>344153</v>
      </c>
    </row>
    <row r="104" spans="1:5" s="43" customFormat="1" ht="18.75">
      <c r="A104" s="60"/>
      <c r="B104" s="73"/>
      <c r="C104" s="74"/>
      <c r="D104" s="36" t="s">
        <v>99</v>
      </c>
      <c r="E104" s="37">
        <f>SUM(E106)</f>
        <v>344153</v>
      </c>
    </row>
    <row r="105" spans="1:5" s="43" customFormat="1" ht="15" customHeight="1">
      <c r="A105" s="60"/>
      <c r="B105" s="75"/>
      <c r="C105" s="76"/>
      <c r="D105" s="38" t="s">
        <v>54</v>
      </c>
      <c r="E105" s="39"/>
    </row>
    <row r="106" spans="1:5" s="43" customFormat="1" ht="19.5" thickBot="1">
      <c r="A106" s="60"/>
      <c r="B106" s="75"/>
      <c r="C106" s="76"/>
      <c r="D106" s="38" t="s">
        <v>116</v>
      </c>
      <c r="E106" s="39">
        <v>344153</v>
      </c>
    </row>
    <row r="107" spans="1:5" s="43" customFormat="1" ht="31.5" customHeight="1" thickBot="1" thickTop="1">
      <c r="A107" s="61"/>
      <c r="B107" s="62"/>
      <c r="C107" s="62"/>
      <c r="D107" s="63" t="s">
        <v>42</v>
      </c>
      <c r="E107" s="64">
        <f>SUM(E34,E42,E57,E102)</f>
        <v>7715373</v>
      </c>
    </row>
    <row r="108" ht="13.5" thickTop="1"/>
  </sheetData>
  <mergeCells count="21">
    <mergeCell ref="B66:C66"/>
    <mergeCell ref="B44:C44"/>
    <mergeCell ref="B80:C80"/>
    <mergeCell ref="B43:C43"/>
    <mergeCell ref="B57:C57"/>
    <mergeCell ref="B58:C58"/>
    <mergeCell ref="B51:C51"/>
    <mergeCell ref="D1:E1"/>
    <mergeCell ref="D2:E2"/>
    <mergeCell ref="A4:E4"/>
    <mergeCell ref="A5:E5"/>
    <mergeCell ref="B102:C102"/>
    <mergeCell ref="B103:C103"/>
    <mergeCell ref="A6:E6"/>
    <mergeCell ref="B33:C33"/>
    <mergeCell ref="B35:C35"/>
    <mergeCell ref="B74:C74"/>
    <mergeCell ref="B78:C78"/>
    <mergeCell ref="B83:C83"/>
    <mergeCell ref="B87:C87"/>
    <mergeCell ref="B95:C95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2" sqref="E2"/>
    </sheetView>
  </sheetViews>
  <sheetFormatPr defaultColWidth="9.00390625" defaultRowHeight="12.75"/>
  <cols>
    <col min="1" max="1" width="4.25390625" style="0" customWidth="1"/>
    <col min="2" max="2" width="38.00390625" style="0" customWidth="1"/>
    <col min="3" max="3" width="12.625" style="0" customWidth="1"/>
    <col min="4" max="5" width="12.875" style="0" customWidth="1"/>
    <col min="6" max="6" width="11.00390625" style="0" customWidth="1"/>
  </cols>
  <sheetData>
    <row r="1" spans="1:6" ht="15.75">
      <c r="A1" s="15"/>
      <c r="B1" s="16"/>
      <c r="C1" s="105"/>
      <c r="D1" s="105"/>
      <c r="E1" s="105"/>
      <c r="F1" s="42" t="s">
        <v>328</v>
      </c>
    </row>
    <row r="2" spans="1:6" ht="15.75">
      <c r="A2" s="15"/>
      <c r="B2" s="16"/>
      <c r="C2" s="105"/>
      <c r="D2" s="105"/>
      <c r="E2" s="105"/>
      <c r="F2" s="42" t="s">
        <v>292</v>
      </c>
    </row>
    <row r="3" spans="1:6" ht="15.75">
      <c r="A3" s="15"/>
      <c r="B3" s="16"/>
      <c r="C3" s="16"/>
      <c r="D3" s="16"/>
      <c r="E3" s="16"/>
      <c r="F3" s="16"/>
    </row>
    <row r="4" spans="1:6" ht="20.25">
      <c r="A4" s="18" t="s">
        <v>45</v>
      </c>
      <c r="B4" s="106"/>
      <c r="C4" s="17"/>
      <c r="D4" s="17"/>
      <c r="E4" s="17"/>
      <c r="F4" s="17"/>
    </row>
    <row r="5" spans="1:6" ht="20.25">
      <c r="A5" s="18" t="s">
        <v>72</v>
      </c>
      <c r="B5" s="18"/>
      <c r="C5" s="17"/>
      <c r="D5" s="17"/>
      <c r="E5" s="17"/>
      <c r="F5" s="17"/>
    </row>
    <row r="6" spans="1:6" ht="15.75">
      <c r="A6" s="15"/>
      <c r="B6" s="16"/>
      <c r="C6" s="16"/>
      <c r="D6" s="16"/>
      <c r="E6" s="16"/>
      <c r="F6" s="16"/>
    </row>
    <row r="7" spans="1:6" ht="19.5" thickBot="1">
      <c r="A7" s="15"/>
      <c r="B7" s="16"/>
      <c r="C7" s="19"/>
      <c r="D7" s="19"/>
      <c r="E7" s="19"/>
      <c r="F7" s="19" t="s">
        <v>43</v>
      </c>
    </row>
    <row r="8" spans="1:6" ht="48" thickBot="1">
      <c r="A8" s="20" t="s">
        <v>46</v>
      </c>
      <c r="B8" s="107" t="s">
        <v>47</v>
      </c>
      <c r="C8" s="108" t="s">
        <v>48</v>
      </c>
      <c r="D8" s="108" t="s">
        <v>49</v>
      </c>
      <c r="E8" s="108" t="s">
        <v>50</v>
      </c>
      <c r="F8" s="109" t="s">
        <v>51</v>
      </c>
    </row>
    <row r="9" spans="1:6" ht="19.5" thickTop="1">
      <c r="A9" s="21" t="s">
        <v>52</v>
      </c>
      <c r="B9" s="110" t="s">
        <v>53</v>
      </c>
      <c r="C9" s="111">
        <f>SUM(C11:C13)</f>
        <v>10799500</v>
      </c>
      <c r="D9" s="112">
        <f>SUM(D11:D13)</f>
        <v>1739500</v>
      </c>
      <c r="E9" s="111">
        <f>SUM(E11:E13)</f>
        <v>10769500</v>
      </c>
      <c r="F9" s="113" t="s">
        <v>44</v>
      </c>
    </row>
    <row r="10" spans="1:6" ht="17.25" thickBot="1">
      <c r="A10" s="22"/>
      <c r="B10" s="114" t="s">
        <v>54</v>
      </c>
      <c r="C10" s="115"/>
      <c r="D10" s="115"/>
      <c r="E10" s="115"/>
      <c r="F10" s="116"/>
    </row>
    <row r="11" spans="1:6" ht="32.25" customHeight="1" thickTop="1">
      <c r="A11" s="271">
        <v>1</v>
      </c>
      <c r="B11" s="275" t="s">
        <v>253</v>
      </c>
      <c r="C11" s="272">
        <v>9185000</v>
      </c>
      <c r="D11" s="272">
        <v>600000</v>
      </c>
      <c r="E11" s="273">
        <v>9155000</v>
      </c>
      <c r="F11" s="274" t="s">
        <v>44</v>
      </c>
    </row>
    <row r="12" spans="1:6" ht="18.75">
      <c r="A12" s="276">
        <v>2</v>
      </c>
      <c r="B12" s="277" t="s">
        <v>55</v>
      </c>
      <c r="C12" s="278">
        <v>1064600</v>
      </c>
      <c r="D12" s="278">
        <v>704600</v>
      </c>
      <c r="E12" s="279">
        <v>1064600</v>
      </c>
      <c r="F12" s="280" t="s">
        <v>44</v>
      </c>
    </row>
    <row r="13" spans="1:6" ht="19.5" thickBot="1">
      <c r="A13" s="23">
        <v>3</v>
      </c>
      <c r="B13" s="117" t="s">
        <v>56</v>
      </c>
      <c r="C13" s="118">
        <v>549900</v>
      </c>
      <c r="D13" s="118">
        <v>434900</v>
      </c>
      <c r="E13" s="119">
        <v>549900</v>
      </c>
      <c r="F13" s="120" t="s">
        <v>44</v>
      </c>
    </row>
    <row r="14" spans="1:6" ht="27" customHeight="1" thickBot="1" thickTop="1">
      <c r="A14" s="24" t="s">
        <v>57</v>
      </c>
      <c r="B14" s="121" t="s">
        <v>58</v>
      </c>
      <c r="C14" s="122">
        <f>SUM(C15:C19)</f>
        <v>1014600</v>
      </c>
      <c r="D14" s="123" t="s">
        <v>59</v>
      </c>
      <c r="E14" s="124">
        <f>SUM(E15:E19)</f>
        <v>1014600</v>
      </c>
      <c r="F14" s="125" t="s">
        <v>44</v>
      </c>
    </row>
    <row r="15" spans="1:6" ht="36" customHeight="1" thickTop="1">
      <c r="A15" s="25">
        <v>1</v>
      </c>
      <c r="B15" s="126" t="s">
        <v>62</v>
      </c>
      <c r="C15" s="127">
        <v>60000</v>
      </c>
      <c r="D15" s="128" t="s">
        <v>59</v>
      </c>
      <c r="E15" s="129">
        <v>60000</v>
      </c>
      <c r="F15" s="130" t="s">
        <v>44</v>
      </c>
    </row>
    <row r="16" spans="1:6" ht="33" customHeight="1">
      <c r="A16" s="25">
        <v>2</v>
      </c>
      <c r="B16" s="126" t="s">
        <v>74</v>
      </c>
      <c r="C16" s="127">
        <v>30000</v>
      </c>
      <c r="D16" s="128"/>
      <c r="E16" s="129">
        <v>30000</v>
      </c>
      <c r="F16" s="130"/>
    </row>
    <row r="17" spans="1:6" ht="39.75" customHeight="1">
      <c r="A17" s="25">
        <v>2</v>
      </c>
      <c r="B17" s="126" t="s">
        <v>117</v>
      </c>
      <c r="C17" s="127">
        <v>180000</v>
      </c>
      <c r="D17" s="128" t="s">
        <v>59</v>
      </c>
      <c r="E17" s="129">
        <v>180000</v>
      </c>
      <c r="F17" s="130" t="s">
        <v>44</v>
      </c>
    </row>
    <row r="18" spans="1:6" ht="39" customHeight="1">
      <c r="A18" s="25">
        <v>3</v>
      </c>
      <c r="B18" s="126" t="s">
        <v>60</v>
      </c>
      <c r="C18" s="127">
        <v>652450</v>
      </c>
      <c r="D18" s="128" t="s">
        <v>59</v>
      </c>
      <c r="E18" s="129">
        <v>652450</v>
      </c>
      <c r="F18" s="130" t="s">
        <v>44</v>
      </c>
    </row>
    <row r="19" spans="1:6" ht="41.25" customHeight="1" thickBot="1">
      <c r="A19" s="25">
        <v>4</v>
      </c>
      <c r="B19" s="126" t="s">
        <v>61</v>
      </c>
      <c r="C19" s="127">
        <v>92150</v>
      </c>
      <c r="D19" s="128" t="s">
        <v>59</v>
      </c>
      <c r="E19" s="129">
        <v>92150</v>
      </c>
      <c r="F19" s="130" t="s">
        <v>44</v>
      </c>
    </row>
    <row r="20" spans="1:6" ht="34.5" customHeight="1" thickBot="1" thickTop="1">
      <c r="A20" s="26"/>
      <c r="B20" s="30" t="s">
        <v>42</v>
      </c>
      <c r="C20" s="131">
        <f>SUM(C9,C14)</f>
        <v>11814100</v>
      </c>
      <c r="D20" s="132">
        <f>SUM(D9,D14)</f>
        <v>1739500</v>
      </c>
      <c r="E20" s="133">
        <f>SUM(E9,E14)</f>
        <v>11784100</v>
      </c>
      <c r="F20" s="134" t="s">
        <v>44</v>
      </c>
    </row>
  </sheetData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5" sqref="C5"/>
    </sheetView>
  </sheetViews>
  <sheetFormatPr defaultColWidth="9.00390625" defaultRowHeight="12.75"/>
  <cols>
    <col min="1" max="1" width="5.125" style="0" customWidth="1"/>
    <col min="2" max="2" width="37.25390625" style="0" customWidth="1"/>
    <col min="3" max="3" width="37.125" style="0" customWidth="1"/>
    <col min="4" max="4" width="14.625" style="0" customWidth="1"/>
  </cols>
  <sheetData>
    <row r="1" spans="1:4" ht="15.75">
      <c r="A1" s="15"/>
      <c r="B1" s="16"/>
      <c r="C1" s="105"/>
      <c r="D1" s="42" t="s">
        <v>329</v>
      </c>
    </row>
    <row r="2" spans="1:4" ht="15.75">
      <c r="A2" s="15"/>
      <c r="B2" s="16"/>
      <c r="C2" s="105"/>
      <c r="D2" s="42" t="s">
        <v>292</v>
      </c>
    </row>
    <row r="3" spans="1:4" ht="15.75">
      <c r="A3" s="15"/>
      <c r="B3" s="16"/>
      <c r="C3" s="16"/>
      <c r="D3" s="16"/>
    </row>
    <row r="4" spans="1:4" ht="20.25">
      <c r="A4" s="18" t="s">
        <v>78</v>
      </c>
      <c r="B4" s="106"/>
      <c r="C4" s="17"/>
      <c r="D4" s="17"/>
    </row>
    <row r="5" spans="1:4" ht="20.25">
      <c r="A5" s="18" t="s">
        <v>85</v>
      </c>
      <c r="B5" s="18"/>
      <c r="C5" s="17"/>
      <c r="D5" s="17"/>
    </row>
    <row r="6" spans="1:4" ht="19.5" thickBot="1">
      <c r="A6" s="15"/>
      <c r="B6" s="16"/>
      <c r="C6" s="19"/>
      <c r="D6" s="19"/>
    </row>
    <row r="7" spans="1:4" ht="50.25" customHeight="1" thickBot="1">
      <c r="A7" s="135" t="s">
        <v>46</v>
      </c>
      <c r="B7" s="107" t="s">
        <v>79</v>
      </c>
      <c r="C7" s="136" t="s">
        <v>80</v>
      </c>
      <c r="D7" s="137" t="s">
        <v>81</v>
      </c>
    </row>
    <row r="8" spans="1:4" ht="42" customHeight="1">
      <c r="A8" s="138">
        <v>1</v>
      </c>
      <c r="B8" s="283" t="s">
        <v>253</v>
      </c>
      <c r="C8" s="139" t="s">
        <v>118</v>
      </c>
      <c r="D8" s="140">
        <v>600000</v>
      </c>
    </row>
    <row r="9" spans="1:4" ht="70.5" customHeight="1" thickBot="1">
      <c r="A9" s="138">
        <v>2</v>
      </c>
      <c r="B9" s="141" t="s">
        <v>82</v>
      </c>
      <c r="C9" s="142" t="s">
        <v>83</v>
      </c>
      <c r="D9" s="143">
        <v>1139500</v>
      </c>
    </row>
    <row r="10" spans="1:4" ht="28.5" customHeight="1" thickBot="1" thickTop="1">
      <c r="A10" s="144"/>
      <c r="B10" s="760" t="s">
        <v>42</v>
      </c>
      <c r="C10" s="761"/>
      <c r="D10" s="145">
        <f>(SUM(D8:D9))</f>
        <v>1739500</v>
      </c>
    </row>
    <row r="11" spans="1:4" ht="19.5" thickTop="1">
      <c r="A11" s="27"/>
      <c r="B11" s="28"/>
      <c r="C11" s="29"/>
      <c r="D11" s="29"/>
    </row>
  </sheetData>
  <mergeCells count="1">
    <mergeCell ref="B10:C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6" sqref="A6:A7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46.25390625" style="0" customWidth="1"/>
    <col min="4" max="4" width="26.875" style="0" customWidth="1"/>
    <col min="5" max="5" width="10.875" style="0" customWidth="1"/>
    <col min="6" max="6" width="11.625" style="0" customWidth="1"/>
    <col min="7" max="7" width="10.125" style="0" customWidth="1"/>
    <col min="8" max="8" width="11.25390625" style="0" customWidth="1"/>
    <col min="9" max="9" width="11.625" style="0" customWidth="1"/>
  </cols>
  <sheetData>
    <row r="1" spans="1:9" s="43" customFormat="1" ht="18.75">
      <c r="A1" s="10"/>
      <c r="B1" s="10"/>
      <c r="C1" s="10"/>
      <c r="D1" s="11"/>
      <c r="E1" s="11"/>
      <c r="F1" s="11"/>
      <c r="G1" s="11"/>
      <c r="H1" s="11"/>
      <c r="I1" s="42" t="s">
        <v>330</v>
      </c>
    </row>
    <row r="2" spans="1:9" s="43" customFormat="1" ht="18.75">
      <c r="A2" s="10"/>
      <c r="B2" s="10"/>
      <c r="C2" s="10"/>
      <c r="D2" s="11"/>
      <c r="E2" s="11"/>
      <c r="F2" s="11"/>
      <c r="G2" s="11"/>
      <c r="H2" s="11"/>
      <c r="I2" s="42" t="s">
        <v>292</v>
      </c>
    </row>
    <row r="3" spans="1:9" s="43" customFormat="1" ht="18.75">
      <c r="A3" s="10"/>
      <c r="B3" s="10"/>
      <c r="C3" s="10"/>
      <c r="D3" s="11"/>
      <c r="E3" s="11"/>
      <c r="F3" s="11"/>
      <c r="G3" s="11"/>
      <c r="H3" s="11"/>
      <c r="I3" s="42"/>
    </row>
    <row r="4" spans="1:9" s="43" customFormat="1" ht="22.5">
      <c r="A4" s="763" t="s">
        <v>127</v>
      </c>
      <c r="B4" s="763"/>
      <c r="C4" s="763"/>
      <c r="D4" s="763"/>
      <c r="E4" s="763"/>
      <c r="F4" s="763"/>
      <c r="G4" s="763"/>
      <c r="H4" s="763"/>
      <c r="I4" s="763"/>
    </row>
    <row r="5" spans="1:9" s="43" customFormat="1" ht="19.5" thickBot="1">
      <c r="A5" s="10"/>
      <c r="B5" s="10"/>
      <c r="C5" s="10"/>
      <c r="D5" s="11"/>
      <c r="E5" s="11"/>
      <c r="F5" s="11"/>
      <c r="G5" s="11"/>
      <c r="H5" s="11"/>
      <c r="I5" s="246" t="s">
        <v>43</v>
      </c>
    </row>
    <row r="6" spans="1:9" s="43" customFormat="1" ht="29.25" customHeight="1">
      <c r="A6" s="764" t="s">
        <v>0</v>
      </c>
      <c r="B6" s="766" t="s">
        <v>86</v>
      </c>
      <c r="C6" s="768" t="s">
        <v>126</v>
      </c>
      <c r="D6" s="770" t="s">
        <v>128</v>
      </c>
      <c r="E6" s="772" t="s">
        <v>129</v>
      </c>
      <c r="F6" s="772" t="s">
        <v>142</v>
      </c>
      <c r="G6" s="774" t="s">
        <v>130</v>
      </c>
      <c r="H6" s="774"/>
      <c r="I6" s="775"/>
    </row>
    <row r="7" spans="1:9" s="43" customFormat="1" ht="29.25" customHeight="1" thickBot="1">
      <c r="A7" s="765"/>
      <c r="B7" s="767"/>
      <c r="C7" s="769"/>
      <c r="D7" s="771"/>
      <c r="E7" s="773"/>
      <c r="F7" s="773"/>
      <c r="G7" s="146">
        <v>2004</v>
      </c>
      <c r="H7" s="146">
        <v>2005</v>
      </c>
      <c r="I7" s="147">
        <v>2006</v>
      </c>
    </row>
    <row r="8" spans="1:9" s="43" customFormat="1" ht="26.25" customHeight="1">
      <c r="A8" s="148">
        <v>600</v>
      </c>
      <c r="B8" s="149"/>
      <c r="C8" s="150" t="s">
        <v>121</v>
      </c>
      <c r="D8" s="149"/>
      <c r="E8" s="149"/>
      <c r="F8" s="151">
        <f>SUM(F9:F10)</f>
        <v>3050000</v>
      </c>
      <c r="G8" s="151">
        <f>SUM(G9:G10)</f>
        <v>100000</v>
      </c>
      <c r="H8" s="151">
        <f>SUM(H9:H10)</f>
        <v>650000</v>
      </c>
      <c r="I8" s="152">
        <f>SUM(I9:I10)</f>
        <v>2300000</v>
      </c>
    </row>
    <row r="9" spans="1:9" s="43" customFormat="1" ht="34.5" customHeight="1">
      <c r="A9" s="153"/>
      <c r="B9" s="154">
        <v>60016</v>
      </c>
      <c r="C9" s="155" t="s">
        <v>138</v>
      </c>
      <c r="D9" s="154" t="s">
        <v>140</v>
      </c>
      <c r="E9" s="154" t="s">
        <v>141</v>
      </c>
      <c r="F9" s="156">
        <v>2700000</v>
      </c>
      <c r="G9" s="156">
        <v>100000</v>
      </c>
      <c r="H9" s="156">
        <v>600000</v>
      </c>
      <c r="I9" s="157">
        <v>2000000</v>
      </c>
    </row>
    <row r="10" spans="1:9" s="43" customFormat="1" ht="33.75" customHeight="1">
      <c r="A10" s="89"/>
      <c r="B10" s="90">
        <v>60016</v>
      </c>
      <c r="C10" s="161" t="s">
        <v>139</v>
      </c>
      <c r="D10" s="90" t="s">
        <v>140</v>
      </c>
      <c r="E10" s="90" t="s">
        <v>143</v>
      </c>
      <c r="F10" s="162">
        <v>350000</v>
      </c>
      <c r="G10" s="164" t="s">
        <v>75</v>
      </c>
      <c r="H10" s="162">
        <v>50000</v>
      </c>
      <c r="I10" s="163">
        <v>300000</v>
      </c>
    </row>
    <row r="11" spans="1:9" s="43" customFormat="1" ht="29.25" customHeight="1">
      <c r="A11" s="165">
        <v>630</v>
      </c>
      <c r="B11" s="166"/>
      <c r="C11" s="167" t="s">
        <v>123</v>
      </c>
      <c r="D11" s="166"/>
      <c r="E11" s="166"/>
      <c r="F11" s="168">
        <f>SUM(F12,F13)</f>
        <v>4100000</v>
      </c>
      <c r="G11" s="168">
        <f>SUM(G12,G13)</f>
        <v>700000</v>
      </c>
      <c r="H11" s="168">
        <f>SUM(H12,H13)</f>
        <v>600000</v>
      </c>
      <c r="I11" s="169">
        <f>SUM(I12,I13)</f>
        <v>2800000</v>
      </c>
    </row>
    <row r="12" spans="1:9" s="43" customFormat="1" ht="35.25" customHeight="1">
      <c r="A12" s="643"/>
      <c r="B12" s="411">
        <v>63095</v>
      </c>
      <c r="C12" s="13" t="s">
        <v>314</v>
      </c>
      <c r="D12" s="154" t="s">
        <v>140</v>
      </c>
      <c r="E12" s="411" t="s">
        <v>144</v>
      </c>
      <c r="F12" s="644">
        <v>3200000</v>
      </c>
      <c r="G12" s="644">
        <v>600000</v>
      </c>
      <c r="H12" s="644">
        <v>500000</v>
      </c>
      <c r="I12" s="645">
        <v>2100000</v>
      </c>
    </row>
    <row r="13" spans="1:9" s="43" customFormat="1" ht="33.75" customHeight="1">
      <c r="A13" s="153"/>
      <c r="B13" s="154">
        <v>63095</v>
      </c>
      <c r="C13" s="155" t="s">
        <v>315</v>
      </c>
      <c r="D13" s="154" t="s">
        <v>140</v>
      </c>
      <c r="E13" s="154" t="s">
        <v>144</v>
      </c>
      <c r="F13" s="156">
        <v>900000</v>
      </c>
      <c r="G13" s="156">
        <v>100000</v>
      </c>
      <c r="H13" s="156">
        <v>100000</v>
      </c>
      <c r="I13" s="157">
        <v>700000</v>
      </c>
    </row>
    <row r="14" spans="1:9" s="43" customFormat="1" ht="30" customHeight="1">
      <c r="A14" s="165">
        <v>700</v>
      </c>
      <c r="B14" s="166"/>
      <c r="C14" s="167" t="s">
        <v>2</v>
      </c>
      <c r="D14" s="166"/>
      <c r="E14" s="166"/>
      <c r="F14" s="168">
        <f>SUM(F15)</f>
        <v>80000</v>
      </c>
      <c r="G14" s="168">
        <f>SUM(G15)</f>
        <v>40000</v>
      </c>
      <c r="H14" s="168">
        <f>SUM(H15)</f>
        <v>40000</v>
      </c>
      <c r="I14" s="170" t="s">
        <v>75</v>
      </c>
    </row>
    <row r="15" spans="1:9" s="43" customFormat="1" ht="51" customHeight="1">
      <c r="A15" s="153"/>
      <c r="B15" s="154">
        <v>70005</v>
      </c>
      <c r="C15" s="155" t="s">
        <v>241</v>
      </c>
      <c r="D15" s="154" t="s">
        <v>145</v>
      </c>
      <c r="E15" s="154" t="s">
        <v>131</v>
      </c>
      <c r="F15" s="156">
        <v>80000</v>
      </c>
      <c r="G15" s="156">
        <v>40000</v>
      </c>
      <c r="H15" s="156">
        <v>40000</v>
      </c>
      <c r="I15" s="171" t="s">
        <v>75</v>
      </c>
    </row>
    <row r="16" spans="1:9" s="43" customFormat="1" ht="28.5" customHeight="1">
      <c r="A16" s="165">
        <v>921</v>
      </c>
      <c r="B16" s="166"/>
      <c r="C16" s="167" t="s">
        <v>125</v>
      </c>
      <c r="D16" s="166"/>
      <c r="E16" s="166"/>
      <c r="F16" s="168">
        <f>SUM(F17)</f>
        <v>1140000</v>
      </c>
      <c r="G16" s="168">
        <f>SUM(G17)</f>
        <v>140000</v>
      </c>
      <c r="H16" s="172" t="s">
        <v>75</v>
      </c>
      <c r="I16" s="284">
        <f>SUM(I17)</f>
        <v>1000000</v>
      </c>
    </row>
    <row r="17" spans="1:9" s="43" customFormat="1" ht="42.75" customHeight="1" thickBot="1">
      <c r="A17" s="153"/>
      <c r="B17" s="154">
        <v>92195</v>
      </c>
      <c r="C17" s="155" t="s">
        <v>146</v>
      </c>
      <c r="D17" s="154" t="s">
        <v>140</v>
      </c>
      <c r="E17" s="154" t="s">
        <v>141</v>
      </c>
      <c r="F17" s="156">
        <v>1140000</v>
      </c>
      <c r="G17" s="156">
        <v>140000</v>
      </c>
      <c r="H17" s="173" t="s">
        <v>75</v>
      </c>
      <c r="I17" s="285">
        <v>1000000</v>
      </c>
    </row>
    <row r="18" spans="1:9" s="43" customFormat="1" ht="27.75" customHeight="1" thickBot="1" thickTop="1">
      <c r="A18" s="698" t="s">
        <v>42</v>
      </c>
      <c r="B18" s="762"/>
      <c r="C18" s="699"/>
      <c r="D18" s="158"/>
      <c r="E18" s="158"/>
      <c r="F18" s="159">
        <f>SUM(F8,F11,F14,F16)</f>
        <v>8370000</v>
      </c>
      <c r="G18" s="159">
        <f>SUM(G8,G11,G14,G16)</f>
        <v>980000</v>
      </c>
      <c r="H18" s="159">
        <f>SUM(H8,H11,H14,H16)</f>
        <v>1290000</v>
      </c>
      <c r="I18" s="160">
        <f>SUM(I8,I11,I14,I16)</f>
        <v>6100000</v>
      </c>
    </row>
    <row r="19" s="43" customFormat="1" ht="12.75"/>
    <row r="20" s="43" customFormat="1" ht="12.75"/>
    <row r="21" s="43" customFormat="1" ht="12.75"/>
  </sheetData>
  <mergeCells count="9">
    <mergeCell ref="A18:C18"/>
    <mergeCell ref="A4:I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4" sqref="C4"/>
    </sheetView>
  </sheetViews>
  <sheetFormatPr defaultColWidth="9.00390625" defaultRowHeight="12.75"/>
  <cols>
    <col min="1" max="1" width="7.00390625" style="0" customWidth="1"/>
    <col min="2" max="2" width="8.125" style="0" customWidth="1"/>
    <col min="3" max="3" width="62.625" style="0" customWidth="1"/>
    <col min="4" max="4" width="13.375" style="0" customWidth="1"/>
  </cols>
  <sheetData>
    <row r="1" spans="1:5" ht="15.75">
      <c r="A1" s="174"/>
      <c r="B1" s="174"/>
      <c r="C1" s="776" t="s">
        <v>331</v>
      </c>
      <c r="D1" s="776"/>
      <c r="E1" s="43"/>
    </row>
    <row r="2" spans="1:5" ht="15.75">
      <c r="A2" s="174"/>
      <c r="B2" s="174"/>
      <c r="C2" s="247"/>
      <c r="D2" s="248" t="s">
        <v>309</v>
      </c>
      <c r="E2" s="43"/>
    </row>
    <row r="3" spans="1:5" ht="15.75">
      <c r="A3" s="174"/>
      <c r="B3" s="174"/>
      <c r="C3" s="175"/>
      <c r="D3" s="175"/>
      <c r="E3" s="43"/>
    </row>
    <row r="4" spans="1:5" ht="20.25">
      <c r="A4" s="176" t="s">
        <v>132</v>
      </c>
      <c r="B4" s="177"/>
      <c r="C4" s="178"/>
      <c r="D4" s="177"/>
      <c r="E4" s="43"/>
    </row>
    <row r="5" spans="1:5" ht="20.25">
      <c r="A5" s="176" t="s">
        <v>133</v>
      </c>
      <c r="B5" s="177"/>
      <c r="C5" s="178"/>
      <c r="D5" s="177"/>
      <c r="E5" s="43"/>
    </row>
    <row r="6" spans="1:5" ht="20.25">
      <c r="A6" s="179" t="s">
        <v>147</v>
      </c>
      <c r="B6" s="177"/>
      <c r="C6" s="178"/>
      <c r="D6" s="177"/>
      <c r="E6" s="43"/>
    </row>
    <row r="7" spans="1:5" ht="19.5" thickBot="1">
      <c r="A7" s="180"/>
      <c r="B7" s="180"/>
      <c r="C7" s="180"/>
      <c r="D7" s="181" t="s">
        <v>43</v>
      </c>
      <c r="E7" s="43"/>
    </row>
    <row r="8" spans="1:5" ht="33.75" customHeight="1" thickBot="1">
      <c r="A8" s="182" t="s">
        <v>0</v>
      </c>
      <c r="B8" s="183" t="s">
        <v>86</v>
      </c>
      <c r="C8" s="184" t="s">
        <v>126</v>
      </c>
      <c r="D8" s="185" t="s">
        <v>134</v>
      </c>
      <c r="E8" s="43"/>
    </row>
    <row r="9" spans="1:5" ht="24" customHeight="1" thickBot="1" thickTop="1">
      <c r="A9" s="186">
        <v>600</v>
      </c>
      <c r="B9" s="187"/>
      <c r="C9" s="188" t="s">
        <v>121</v>
      </c>
      <c r="D9" s="189">
        <f>SUM(D10)</f>
        <v>3000000</v>
      </c>
      <c r="E9" s="43"/>
    </row>
    <row r="10" spans="1:5" ht="23.25" customHeight="1" thickTop="1">
      <c r="A10" s="190"/>
      <c r="B10" s="191">
        <v>60016</v>
      </c>
      <c r="C10" s="192" t="s">
        <v>122</v>
      </c>
      <c r="D10" s="193">
        <f>SUM(D12:D17)</f>
        <v>3000000</v>
      </c>
      <c r="E10" s="43"/>
    </row>
    <row r="11" spans="1:5" ht="18.75">
      <c r="A11" s="194"/>
      <c r="B11" s="195"/>
      <c r="C11" s="196" t="s">
        <v>84</v>
      </c>
      <c r="D11" s="197"/>
      <c r="E11" s="43"/>
    </row>
    <row r="12" spans="1:5" ht="18.75">
      <c r="A12" s="194"/>
      <c r="B12" s="198"/>
      <c r="C12" s="199" t="s">
        <v>148</v>
      </c>
      <c r="D12" s="200">
        <v>1070000</v>
      </c>
      <c r="E12" s="43"/>
    </row>
    <row r="13" spans="1:5" ht="18.75">
      <c r="A13" s="194"/>
      <c r="B13" s="198"/>
      <c r="C13" s="201" t="s">
        <v>149</v>
      </c>
      <c r="D13" s="200">
        <v>750000</v>
      </c>
      <c r="E13" s="43"/>
    </row>
    <row r="14" spans="1:5" ht="18.75">
      <c r="A14" s="194"/>
      <c r="B14" s="198"/>
      <c r="C14" s="201" t="s">
        <v>310</v>
      </c>
      <c r="D14" s="200">
        <v>500000</v>
      </c>
      <c r="E14" s="43"/>
    </row>
    <row r="15" spans="1:5" ht="18.75">
      <c r="A15" s="194"/>
      <c r="B15" s="198"/>
      <c r="C15" s="201" t="s">
        <v>323</v>
      </c>
      <c r="D15" s="200">
        <v>200000</v>
      </c>
      <c r="E15" s="43"/>
    </row>
    <row r="16" spans="1:5" ht="18.75">
      <c r="A16" s="194"/>
      <c r="B16" s="198"/>
      <c r="C16" s="201" t="s">
        <v>321</v>
      </c>
      <c r="D16" s="200">
        <v>380000</v>
      </c>
      <c r="E16" s="43"/>
    </row>
    <row r="17" spans="1:5" ht="19.5" thickBot="1">
      <c r="A17" s="194"/>
      <c r="B17" s="198"/>
      <c r="C17" s="201" t="s">
        <v>311</v>
      </c>
      <c r="D17" s="202">
        <v>100000</v>
      </c>
      <c r="E17" s="43"/>
    </row>
    <row r="18" spans="1:5" ht="20.25" customHeight="1" thickBot="1" thickTop="1">
      <c r="A18" s="186">
        <v>700</v>
      </c>
      <c r="B18" s="187"/>
      <c r="C18" s="188" t="s">
        <v>135</v>
      </c>
      <c r="D18" s="203">
        <f>SUM(D19,D20)</f>
        <v>482000</v>
      </c>
      <c r="E18" s="43"/>
    </row>
    <row r="19" spans="1:5" ht="21" customHeight="1" thickTop="1">
      <c r="A19" s="263"/>
      <c r="B19" s="264">
        <v>70005</v>
      </c>
      <c r="C19" s="266" t="s">
        <v>252</v>
      </c>
      <c r="D19" s="265">
        <v>162000</v>
      </c>
      <c r="E19" s="43"/>
    </row>
    <row r="20" spans="1:5" ht="21.75" customHeight="1">
      <c r="A20" s="190"/>
      <c r="B20" s="191">
        <v>70095</v>
      </c>
      <c r="C20" s="192" t="s">
        <v>124</v>
      </c>
      <c r="D20" s="204">
        <f>SUM(D22:D23)</f>
        <v>320000</v>
      </c>
      <c r="E20" s="43"/>
    </row>
    <row r="21" spans="1:5" ht="18.75">
      <c r="A21" s="194"/>
      <c r="B21" s="195"/>
      <c r="C21" s="196" t="s">
        <v>84</v>
      </c>
      <c r="D21" s="197"/>
      <c r="E21" s="43"/>
    </row>
    <row r="22" spans="1:5" ht="22.5" customHeight="1">
      <c r="A22" s="205"/>
      <c r="B22" s="206"/>
      <c r="C22" s="249" t="s">
        <v>136</v>
      </c>
      <c r="D22" s="200">
        <v>200000</v>
      </c>
      <c r="E22" s="43"/>
    </row>
    <row r="23" spans="1:5" ht="24" customHeight="1" thickBot="1">
      <c r="A23" s="205"/>
      <c r="B23" s="206"/>
      <c r="C23" s="250" t="s">
        <v>322</v>
      </c>
      <c r="D23" s="207">
        <v>120000</v>
      </c>
      <c r="E23" s="43"/>
    </row>
    <row r="24" spans="1:5" ht="24" customHeight="1" thickBot="1" thickTop="1">
      <c r="A24" s="186">
        <v>750</v>
      </c>
      <c r="B24" s="187"/>
      <c r="C24" s="188" t="s">
        <v>10</v>
      </c>
      <c r="D24" s="203">
        <f>SUM(D25)</f>
        <v>237000</v>
      </c>
      <c r="E24" s="43"/>
    </row>
    <row r="25" spans="1:5" ht="21.75" customHeight="1" thickTop="1">
      <c r="A25" s="216"/>
      <c r="B25" s="210">
        <v>75023</v>
      </c>
      <c r="C25" s="211" t="s">
        <v>162</v>
      </c>
      <c r="D25" s="212">
        <f>SUM(D27:D28)</f>
        <v>237000</v>
      </c>
      <c r="E25" s="43"/>
    </row>
    <row r="26" spans="1:5" ht="18.75">
      <c r="A26" s="194"/>
      <c r="B26" s="195"/>
      <c r="C26" s="196" t="s">
        <v>54</v>
      </c>
      <c r="D26" s="197"/>
      <c r="E26" s="43"/>
    </row>
    <row r="27" spans="1:5" ht="20.25" customHeight="1">
      <c r="A27" s="205"/>
      <c r="B27" s="206"/>
      <c r="C27" s="249" t="s">
        <v>150</v>
      </c>
      <c r="D27" s="200">
        <v>180000</v>
      </c>
      <c r="E27" s="43"/>
    </row>
    <row r="28" spans="1:5" ht="20.25" customHeight="1" thickBot="1">
      <c r="A28" s="208"/>
      <c r="B28" s="209"/>
      <c r="C28" s="250" t="s">
        <v>163</v>
      </c>
      <c r="D28" s="207">
        <v>57000</v>
      </c>
      <c r="E28" s="43"/>
    </row>
    <row r="29" spans="1:5" ht="19.5" customHeight="1" thickBot="1" thickTop="1">
      <c r="A29" s="640">
        <v>851</v>
      </c>
      <c r="B29" s="299"/>
      <c r="C29" s="300" t="s">
        <v>198</v>
      </c>
      <c r="D29" s="203">
        <f>SUM(D30)</f>
        <v>78300</v>
      </c>
      <c r="E29" s="43"/>
    </row>
    <row r="30" spans="1:5" ht="20.25" customHeight="1" thickTop="1">
      <c r="A30" s="205"/>
      <c r="B30" s="267">
        <v>85154</v>
      </c>
      <c r="C30" s="268" t="s">
        <v>267</v>
      </c>
      <c r="D30" s="269">
        <f>SUM(D32:D33)</f>
        <v>78300</v>
      </c>
      <c r="E30" s="43"/>
    </row>
    <row r="31" spans="1:5" ht="20.25" customHeight="1">
      <c r="A31" s="205"/>
      <c r="B31" s="264"/>
      <c r="C31" s="297" t="s">
        <v>54</v>
      </c>
      <c r="D31" s="298"/>
      <c r="E31" s="43"/>
    </row>
    <row r="32" spans="1:5" ht="18" customHeight="1">
      <c r="A32" s="205"/>
      <c r="B32" s="264"/>
      <c r="C32" s="297" t="s">
        <v>268</v>
      </c>
      <c r="D32" s="298">
        <v>50000</v>
      </c>
      <c r="E32" s="43"/>
    </row>
    <row r="33" spans="1:5" ht="20.25" customHeight="1" thickBot="1">
      <c r="A33" s="205"/>
      <c r="B33" s="264"/>
      <c r="C33" s="250" t="s">
        <v>256</v>
      </c>
      <c r="D33" s="207">
        <v>28300</v>
      </c>
      <c r="E33" s="43"/>
    </row>
    <row r="34" spans="1:5" ht="21.75" customHeight="1" thickBot="1" thickTop="1">
      <c r="A34" s="186">
        <v>852</v>
      </c>
      <c r="B34" s="634"/>
      <c r="C34" s="300" t="s">
        <v>107</v>
      </c>
      <c r="D34" s="203">
        <f>SUM(D35:D36)</f>
        <v>20000</v>
      </c>
      <c r="E34" s="43"/>
    </row>
    <row r="35" spans="1:5" ht="21.75" customHeight="1" thickTop="1">
      <c r="A35" s="281"/>
      <c r="B35" s="267">
        <v>85203</v>
      </c>
      <c r="C35" s="268" t="s">
        <v>312</v>
      </c>
      <c r="D35" s="269">
        <v>4000</v>
      </c>
      <c r="E35" s="43"/>
    </row>
    <row r="36" spans="1:5" ht="19.5" customHeight="1" thickBot="1">
      <c r="A36" s="638"/>
      <c r="B36" s="639">
        <v>85212</v>
      </c>
      <c r="C36" s="648" t="s">
        <v>320</v>
      </c>
      <c r="D36" s="649">
        <v>16000</v>
      </c>
      <c r="E36" s="43"/>
    </row>
    <row r="37" spans="1:5" ht="27" customHeight="1" thickBot="1">
      <c r="A37" s="640">
        <v>900</v>
      </c>
      <c r="B37" s="641"/>
      <c r="C37" s="642" t="s">
        <v>40</v>
      </c>
      <c r="D37" s="637">
        <f>SUM(D38:D40)</f>
        <v>850000</v>
      </c>
      <c r="E37" s="43"/>
    </row>
    <row r="38" spans="1:5" ht="38.25" customHeight="1" thickTop="1">
      <c r="A38" s="281"/>
      <c r="B38" s="267">
        <v>90002</v>
      </c>
      <c r="C38" s="268" t="s">
        <v>254</v>
      </c>
      <c r="D38" s="269">
        <v>420000</v>
      </c>
      <c r="E38" s="43"/>
    </row>
    <row r="39" spans="1:5" ht="27" customHeight="1">
      <c r="A39" s="205"/>
      <c r="B39" s="210">
        <v>90015</v>
      </c>
      <c r="C39" s="635" t="s">
        <v>313</v>
      </c>
      <c r="D39" s="636">
        <v>200000</v>
      </c>
      <c r="E39" s="43"/>
    </row>
    <row r="40" spans="1:5" ht="21.75" customHeight="1">
      <c r="A40" s="205"/>
      <c r="B40" s="191">
        <v>90095</v>
      </c>
      <c r="C40" s="288" t="s">
        <v>124</v>
      </c>
      <c r="D40" s="193">
        <f>SUM(D42:D43)</f>
        <v>230000</v>
      </c>
      <c r="E40" s="43"/>
    </row>
    <row r="41" spans="1:5" ht="21.75" customHeight="1">
      <c r="A41" s="205"/>
      <c r="B41" s="264"/>
      <c r="C41" s="270" t="s">
        <v>54</v>
      </c>
      <c r="D41" s="289"/>
      <c r="E41" s="43"/>
    </row>
    <row r="42" spans="1:5" ht="21.75" customHeight="1">
      <c r="A42" s="205"/>
      <c r="B42" s="264"/>
      <c r="C42" s="286" t="s">
        <v>255</v>
      </c>
      <c r="D42" s="287">
        <v>200000</v>
      </c>
      <c r="E42" s="43"/>
    </row>
    <row r="43" spans="1:5" ht="21.75" customHeight="1" thickBot="1">
      <c r="A43" s="282"/>
      <c r="B43" s="264"/>
      <c r="C43" s="270" t="s">
        <v>256</v>
      </c>
      <c r="D43" s="290">
        <v>30000</v>
      </c>
      <c r="E43" s="43"/>
    </row>
    <row r="44" spans="1:5" ht="38.25" customHeight="1" thickBot="1" thickTop="1">
      <c r="A44" s="213" t="s">
        <v>137</v>
      </c>
      <c r="B44" s="214"/>
      <c r="C44" s="242"/>
      <c r="D44" s="215">
        <f>SUM(D9,D18,D24,D29,D34,D37)</f>
        <v>4667300</v>
      </c>
      <c r="E44" s="43"/>
    </row>
    <row r="45" spans="1:5" ht="12.75">
      <c r="A45" s="43"/>
      <c r="B45" s="43"/>
      <c r="C45" s="43"/>
      <c r="D45" s="43"/>
      <c r="E45" s="43"/>
    </row>
    <row r="46" spans="1:5" ht="12.75">
      <c r="A46" s="43"/>
      <c r="B46" s="43"/>
      <c r="C46" s="43"/>
      <c r="D46" s="43"/>
      <c r="E46" s="43"/>
    </row>
    <row r="47" spans="1:5" ht="12.75">
      <c r="A47" s="43"/>
      <c r="B47" s="43"/>
      <c r="C47" s="43"/>
      <c r="D47" s="43"/>
      <c r="E47" s="43"/>
    </row>
    <row r="48" spans="1:5" ht="12.75">
      <c r="A48" s="43"/>
      <c r="B48" s="43"/>
      <c r="C48" s="43"/>
      <c r="D48" s="43"/>
      <c r="E48" s="43"/>
    </row>
  </sheetData>
  <mergeCells count="1">
    <mergeCell ref="C1:D1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Bielecka</dc:creator>
  <cp:keywords/>
  <dc:description/>
  <cp:lastModifiedBy>n</cp:lastModifiedBy>
  <cp:lastPrinted>2004-06-24T10:02:44Z</cp:lastPrinted>
  <dcterms:created xsi:type="dcterms:W3CDTF">2003-12-03T10:00:49Z</dcterms:created>
  <dcterms:modified xsi:type="dcterms:W3CDTF">2004-07-01T06:14:20Z</dcterms:modified>
  <cp:category/>
  <cp:version/>
  <cp:contentType/>
  <cp:contentStatus/>
</cp:coreProperties>
</file>